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29787958-A049-BE44-9831-63357E089BCB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68" r:id="rId13"/>
    <pivotCache cacheId="378" r:id="rId14"/>
    <pivotCache cacheId="38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203" i="1" l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N2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<sst xmlns="http://schemas.openxmlformats.org/spreadsheetml/2006/main" count="58866" uniqueCount="3578">
  <si>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</si>
  <si>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</si>
  <si>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</si>
  <si>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</si>
  <si>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</si>
  <si>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</si>
  <si>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</si>
  <si>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</si>
  <si>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</si>
  <si>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</si>
  <si>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</si>
  <si>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</si>
  <si>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</si>
  <si>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</si>
  <si>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</si>
  <si>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</si>
  <si>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</si>
  <si>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</si>
  <si>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</si>
  <si>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</si>
  <si>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</si>
  <si>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</si>
  <si>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</si>
  <si>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</si>
  <si>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</si>
  <si>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</si>
  <si>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</si>
  <si>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</si>
  <si>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</si>
  <si>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</si>
  <si>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</si>
  <si>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</si>
  <si>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</si>
  <si>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</si>
  <si>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</si>
  <si>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</si>
  <si>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</si>
  <si>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</si>
  <si>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</si>
  <si>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</si>
  <si>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</si>
  <si>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</si>
  <si>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</si>
  <si>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</si>
  <si>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</si>
  <si>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</si>
  <si>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</si>
  <si>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</si>
  <si>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</si>
  <si>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</si>
  <si>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</si>
  <si>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</si>
  <si>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</si>
  <si>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</si>
  <si>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</si>
  <si>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</si>
  <si>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</si>
  <si>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</si>
  <si>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</si>
  <si>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</si>
  <si>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</si>
  <si>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</si>
  <si>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</si>
  <si>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</si>
  <si>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</si>
  <si>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</si>
  <si>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</si>
  <si>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</si>
  <si>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</si>
  <si>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</si>
  <si>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</si>
  <si>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</si>
  <si>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</si>
  <si>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</si>
  <si>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</si>
  <si>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</si>
  <si>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</si>
  <si>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</si>
  <si>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</si>
  <si>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</si>
  <si>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</si>
  <si>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</si>
  <si>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</si>
  <si>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</si>
  <si>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</si>
  <si>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</si>
  <si>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</si>
  <si>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</si>
  <si>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</si>
  <si>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</si>
  <si>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</si>
  <si>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</si>
  <si>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</si>
  <si>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</si>
  <si>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</si>
  <si>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</si>
  <si>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</si>
  <si>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</si>
  <si>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</si>
  <si>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</si>
  <si>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</si>
  <si>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</si>
  <si>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</si>
  <si>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</si>
  <si>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</si>
  <si>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</si>
  <si>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</si>
  <si>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</si>
  <si>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</si>
  <si>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</si>
  <si>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</si>
  <si>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</si>
  <si>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</si>
  <si>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</si>
  <si>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</si>
  <si>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</si>
  <si>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</si>
  <si>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</si>
  <si>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</si>
  <si>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</si>
  <si>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</si>
  <si>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</si>
  <si>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</si>
  <si>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</si>
  <si>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</si>
  <si>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</si>
  <si>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</si>
  <si>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</si>
  <si>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</si>
  <si>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</si>
  <si>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</si>
  <si>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</si>
  <si>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</si>
  <si>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</si>
  <si>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</si>
  <si>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</si>
  <si>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</si>
  <si>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</si>
  <si>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</si>
  <si>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</si>
  <si>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</si>
  <si>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</si>
  <si>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</si>
  <si>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</si>
  <si>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</si>
  <si>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</si>
  <si>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</si>
  <si>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</si>
  <si>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</si>
  <si>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</si>
  <si>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</si>
  <si>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</si>
  <si>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</si>
  <si>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</si>
  <si>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</si>
  <si>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</si>
  <si>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</si>
  <si>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</si>
  <si>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</si>
  <si>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</si>
  <si>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</si>
  <si>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</si>
  <si>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</si>
  <si>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</si>
  <si>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</si>
  <si>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</si>
  <si>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</si>
  <si>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</si>
  <si>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</si>
  <si>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</si>
  <si>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</si>
  <si>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</si>
  <si>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</si>
  <si>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</si>
  <si>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</si>
  <si>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</si>
  <si>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</si>
  <si>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</si>
  <si>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</si>
  <si>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</si>
  <si>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</si>
  <si>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</si>
  <si>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</si>
  <si>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</si>
  <si>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</si>
  <si>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</si>
  <si>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</si>
  <si>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</si>
  <si>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</si>
  <si>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</si>
  <si>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</si>
  <si>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</si>
  <si>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</si>
  <si>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</si>
  <si>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</si>
  <si>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</si>
  <si>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</si>
  <si>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</si>
  <si>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</si>
  <si>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</si>
  <si>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</si>
  <si>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</si>
  <si>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</si>
  <si>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</si>
  <si>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</si>
  <si>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</si>
  <si>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</si>
  <si>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</si>
  <si>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</si>
  <si>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</si>
  <si>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</si>
  <si>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</si>
  <si>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</si>
  <si>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</si>
  <si>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</si>
  <si>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</si>
  <si>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</si>
  <si>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</si>
  <si>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</si>
  <si>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</si>
  <si>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</si>
  <si>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</si>
  <si>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</si>
  <si>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</si>
  <si>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</si>
  <si>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</si>
  <si>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</si>
  <si>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</si>
  <si>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</si>
  <si>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</si>
  <si>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</si>
  <si>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</si>
  <si>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</si>
  <si>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</si>
  <si>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</si>
  <si>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</si>
  <si>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</si>
  <si>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</si>
  <si>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</si>
  <si>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</si>
  <si>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</si>
  <si>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</si>
  <si>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</si>
  <si>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</si>
  <si>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</si>
  <si>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</si>
  <si>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</si>
  <si>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</si>
  <si>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</si>
  <si>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</si>
  <si>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</si>
  <si>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</si>
  <si>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</si>
  <si>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</si>
  <si>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</si>
  <si>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</si>
  <si>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</si>
  <si>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</si>
  <si>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</si>
  <si>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</si>
  <si>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</si>
  <si>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</si>
  <si>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</si>
  <si>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</si>
  <si>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</si>
  <si>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</si>
  <si>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</si>
  <si>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</si>
  <si>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</si>
  <si>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</si>
  <si>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</si>
  <si>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</si>
  <si>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</si>
  <si>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</si>
  <si>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</si>
  <si>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</si>
  <si>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</si>
  <si>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</si>
  <si>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</si>
  <si>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</si>
  <si>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</si>
  <si>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</si>
  <si>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</si>
  <si>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</si>
  <si>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</si>
  <si>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</si>
  <si>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</si>
  <si>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</si>
  <si>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</si>
  <si>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</si>
  <si>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</si>
  <si>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</si>
  <si>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</si>
  <si>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</si>
  <si>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</si>
  <si>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</si>
  <si>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</si>
  <si>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</si>
  <si>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</si>
  <si>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</si>
  <si>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</si>
  <si>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</si>
  <si>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</si>
  <si>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</si>
  <si>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</si>
  <si>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</si>
  <si>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</si>
  <si>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</si>
  <si>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</si>
  <si>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</si>
  <si>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</si>
  <si>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</si>
  <si>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</si>
  <si>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</si>
  <si>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</si>
  <si>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</si>
  <si>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</si>
  <si>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</si>
  <si>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</si>
  <si>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</si>
  <si>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</si>
  <si>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</si>
  <si>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</si>
  <si>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</si>
  <si>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</si>
  <si>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</si>
  <si>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</si>
  <si>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</si>
  <si>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</si>
  <si>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</si>
  <si>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</si>
  <si>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</si>
  <si>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</si>
  <si>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</si>
  <si>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</si>
  <si>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</si>
  <si>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</si>
  <si>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</si>
  <si>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</si>
  <si>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</si>
  <si>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</si>
  <si>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</si>
  <si>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</si>
  <si>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</si>
  <si>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</si>
  <si>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</si>
  <si>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</si>
  <si>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</si>
  <si>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</si>
  <si>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</si>
  <si>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</si>
  <si>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</si>
  <si>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</si>
  <si>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</si>
  <si>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</si>
  <si>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</si>
  <si>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</si>
  <si>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</si>
  <si>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</si>
  <si>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</si>
  <si>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</si>
  <si>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</si>
  <si>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</si>
  <si>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</si>
  <si>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</si>
  <si>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</si>
  <si>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</si>
  <si>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</si>
  <si>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</si>
  <si>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</si>
  <si>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</si>
  <si>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</si>
  <si>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</si>
  <si>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</si>
  <si>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</si>
  <si>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</si>
  <si>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</si>
  <si>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</si>
  <si>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</si>
  <si>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</si>
  <si>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</si>
  <si>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</si>
  <si>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</si>
  <si>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</si>
  <si>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</si>
  <si>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</si>
  <si>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</si>
  <si>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</si>
  <si>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</si>
  <si>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</si>
  <si>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</si>
  <si>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</si>
  <si>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</si>
  <si>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</si>
  <si>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</si>
  <si>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</si>
  <si>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</si>
  <si>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</si>
  <si>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</si>
  <si>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</si>
  <si>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</si>
  <si>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</si>
  <si>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</si>
  <si>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</si>
  <si>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</si>
  <si>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</si>
  <si>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</si>
  <si>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</si>
  <si>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</si>
  <si>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</si>
  <si>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</si>
  <si>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</si>
  <si>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</si>
  <si>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</si>
  <si>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</si>
  <si>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</si>
  <si>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</si>
  <si>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</si>
  <si>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</si>
  <si>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</si>
  <si>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</si>
  <si>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</si>
  <si>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</si>
  <si>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</si>
  <si>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</si>
  <si>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</si>
  <si>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</si>
  <si>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</si>
  <si>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</si>
  <si>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</si>
  <si>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</si>
  <si>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</si>
  <si>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</si>
  <si>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</si>
  <si>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</si>
  <si>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</si>
  <si>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</si>
  <si>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</si>
  <si>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</si>
  <si>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</si>
  <si>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</si>
  <si>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</si>
  <si>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</si>
  <si>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</si>
  <si>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</si>
  <si>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</si>
  <si>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</si>
  <si>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</si>
  <si>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</si>
  <si>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</si>
  <si>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</si>
  <si>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</si>
  <si>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</si>
  <si>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</si>
  <si>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</si>
  <si>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</si>
  <si>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</si>
  <si>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</si>
  <si>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</si>
  <si>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</si>
  <si>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</si>
  <si>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</si>
  <si>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</si>
  <si>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</si>
  <si>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</si>
  <si>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</si>
  <si>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</si>
  <si>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</si>
  <si>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</si>
  <si>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</si>
  <si>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</si>
  <si>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</si>
  <si>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</si>
  <si>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</si>
  <si>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</si>
  <si>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</si>
  <si>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</si>
  <si>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</si>
  <si>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</si>
  <si>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</si>
  <si>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</si>
  <si>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</si>
  <si>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</si>
  <si>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</si>
  <si>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</si>
  <si>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</si>
  <si>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</si>
  <si>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</si>
  <si>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</si>
  <si>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</si>
  <si>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</si>
  <si>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</si>
  <si>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</si>
  <si>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</si>
  <si>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</si>
  <si>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</si>
  <si>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</si>
  <si>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</si>
  <si>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</si>
  <si>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</si>
  <si>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</si>
  <si>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</si>
  <si>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</si>
  <si>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</si>
  <si>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</si>
  <si>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</si>
  <si>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</si>
  <si>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</si>
  <si>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</si>
  <si>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</si>
  <si>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</si>
  <si>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</si>
  <si>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</si>
  <si>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</si>
  <si>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</si>
  <si>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</si>
  <si>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</si>
  <si>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</si>
  <si>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</si>
  <si>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</si>
  <si>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</si>
  <si>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</si>
  <si>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</si>
  <si>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</si>
  <si>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</si>
  <si>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</si>
  <si>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</si>
  <si>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</si>
  <si>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</si>
  <si>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</si>
  <si>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</si>
  <si>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</si>
  <si>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</si>
  <si>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</si>
  <si>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</si>
  <si>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</si>
  <si>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</si>
  <si>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</si>
  <si>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</si>
  <si>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</si>
  <si>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</si>
  <si>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</si>
  <si>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</si>
  <si>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</si>
  <si>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</si>
  <si>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</si>
  <si>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</si>
  <si>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</si>
  <si>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</si>
  <si>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</si>
  <si>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</si>
  <si>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</si>
  <si>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</si>
  <si>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</si>
  <si>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</si>
  <si>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</si>
  <si>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</si>
  <si>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</si>
  <si>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</si>
  <si>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</si>
  <si>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</si>
  <si>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</si>
  <si>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</si>
  <si>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</si>
  <si>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</si>
  <si>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</si>
  <si>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</si>
  <si>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</si>
  <si>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</si>
  <si>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</si>
  <si>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</si>
  <si>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</si>
  <si>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</si>
  <si>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</si>
  <si>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</si>
  <si>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</si>
  <si>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</si>
  <si>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</si>
  <si>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</si>
  <si>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</si>
  <si>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</si>
  <si>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</si>
  <si>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</si>
  <si>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</si>
  <si>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</si>
  <si>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</si>
  <si>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</si>
  <si>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</si>
  <si>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</si>
  <si>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</si>
  <si>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</si>
  <si>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</si>
  <si>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</si>
  <si>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</si>
  <si>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</si>
  <si>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</si>
  <si>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</si>
  <si>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</si>
  <si>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</si>
  <si>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</si>
  <si>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</si>
  <si>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</si>
  <si>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</si>
  <si>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</si>
  <si>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</si>
  <si>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</si>
  <si>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</si>
  <si>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</si>
  <si>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</si>
  <si>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</si>
  <si>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</si>
  <si>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</si>
  <si>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</si>
  <si>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</si>
  <si>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</si>
  <si>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</si>
  <si>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</si>
  <si>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</si>
  <si>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</si>
  <si>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</si>
  <si>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</si>
  <si>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</si>
  <si>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</si>
  <si>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</si>
  <si>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</si>
  <si>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</si>
  <si>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</si>
  <si>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</si>
  <si>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</si>
  <si>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</si>
  <si>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</si>
  <si>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</si>
  <si>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</si>
  <si>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</si>
  <si>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</si>
  <si>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</si>
  <si>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</si>
  <si>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</si>
  <si>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</si>
  <si>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</si>
  <si>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</si>
  <si>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</si>
  <si>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</si>
  <si>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</si>
  <si>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</si>
  <si>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</si>
  <si>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</si>
  <si>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</si>
  <si>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</si>
  <si>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</si>
  <si>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</si>
  <si>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</si>
  <si>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</si>
  <si>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</si>
  <si>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</si>
  <si>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</si>
  <si>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</si>
  <si>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</si>
  <si>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</si>
  <si>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</si>
  <si>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</si>
  <si>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</si>
  <si>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</si>
  <si>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</si>
  <si>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</si>
  <si>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</si>
  <si>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</si>
  <si>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</si>
  <si>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</si>
  <si>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</si>
  <si>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</si>
  <si>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</si>
  <si>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</si>
  <si>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</si>
  <si>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</si>
  <si>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</si>
  <si>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</si>
  <si>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</si>
  <si>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</si>
  <si>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</si>
  <si>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</si>
  <si>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</si>
  <si>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</si>
  <si>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</si>
  <si>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</si>
  <si>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</si>
  <si>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</si>
  <si>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</si>
  <si>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</si>
  <si>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</si>
  <si>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</si>
  <si>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</si>
  <si>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</si>
  <si>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</si>
  <si>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</si>
  <si>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</si>
  <si>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</si>
  <si>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</si>
  <si>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</si>
  <si>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</si>
  <si>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</si>
  <si>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</si>
  <si>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</si>
  <si>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</si>
  <si>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</si>
  <si>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</si>
  <si>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</si>
  <si>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</si>
  <si>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</si>
  <si>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</si>
  <si>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</si>
  <si>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</si>
  <si>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</si>
  <si>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</si>
  <si>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</si>
  <si>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</si>
  <si>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</si>
  <si>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</si>
  <si>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</si>
  <si>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</si>
  <si>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</si>
  <si>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</si>
  <si>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</si>
  <si>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</si>
  <si>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</si>
  <si>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</si>
  <si>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</si>
  <si>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</si>
  <si>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</si>
  <si>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</si>
  <si>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</si>
  <si>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</si>
  <si>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</si>
  <si>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</si>
  <si>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</si>
  <si>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</si>
  <si>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</si>
  <si>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</si>
  <si>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</si>
  <si>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</si>
  <si>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</si>
  <si>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</si>
  <si>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</si>
  <si>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</si>
  <si>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</si>
  <si>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</si>
  <si>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</si>
  <si>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</si>
  <si>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</si>
  <si>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</si>
  <si>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</si>
  <si>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</si>
  <si>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</si>
  <si>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</si>
  <si>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</si>
  <si>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</si>
  <si>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</si>
  <si>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</si>
  <si>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</si>
  <si>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</si>
  <si>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</si>
  <si>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</si>
  <si>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</si>
  <si>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</si>
  <si>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</si>
  <si>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</si>
  <si>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</si>
  <si>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</si>
  <si>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</si>
  <si>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</si>
  <si>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</si>
  <si>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</si>
  <si>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</si>
  <si>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</si>
  <si>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</si>
  <si>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</si>
  <si>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</si>
  <si>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</si>
  <si>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</si>
  <si>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</si>
  <si>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</si>
  <si>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</si>
  <si>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</si>
  <si>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</si>
  <si>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</si>
  <si>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</si>
  <si>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</si>
  <si>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</si>
  <si>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</si>
  <si>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</si>
  <si>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</si>
  <si>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</si>
  <si>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</si>
  <si>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</si>
  <si>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</si>
  <si>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</si>
  <si>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</si>
  <si>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</si>
  <si>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</si>
  <si>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</si>
  <si>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</si>
  <si>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</si>
  <si>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</si>
  <si>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</si>
  <si>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</si>
  <si>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</si>
  <si>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</si>
  <si>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</si>
  <si>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</si>
  <si>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</si>
  <si>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</si>
  <si>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</si>
  <si>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</si>
  <si>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</si>
  <si>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</si>
  <si>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</si>
  <si>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</si>
  <si>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</si>
  <si>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</si>
  <si>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</si>
  <si>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</si>
  <si>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</si>
  <si>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</si>
  <si>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</si>
  <si>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</si>
  <si>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</si>
  <si>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</si>
  <si>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</si>
  <si>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</si>
  <si>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</si>
  <si>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</si>
  <si>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</si>
  <si>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</si>
  <si>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</si>
  <si>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</si>
  <si>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</si>
  <si>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</si>
  <si>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</si>
  <si>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</si>
  <si>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</si>
  <si>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</si>
  <si>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</si>
  <si>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</si>
  <si>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</si>
  <si>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</si>
  <si>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</si>
  <si>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</si>
  <si>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</si>
  <si>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</si>
  <si>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</si>
  <si>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</si>
  <si>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</si>
  <si>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</si>
  <si>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</si>
  <si>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</si>
  <si>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</si>
  <si>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</si>
  <si>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</si>
  <si>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</si>
  <si>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</si>
  <si>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</si>
  <si>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</si>
  <si>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</si>
  <si>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</si>
  <si>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</si>
  <si>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</si>
  <si>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</si>
  <si>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</si>
  <si>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</si>
  <si>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</si>
  <si>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</si>
  <si>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</si>
  <si>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</si>
  <si>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</si>
  <si>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</si>
  <si>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</si>
  <si>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</si>
  <si>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</si>
  <si>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</si>
  <si>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</si>
  <si>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</si>
  <si>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</si>
  <si>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</si>
  <si>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</si>
  <si>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</si>
  <si>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</si>
  <si>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</si>
  <si>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</si>
  <si>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</si>
  <si>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</si>
  <si>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</si>
  <si>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</si>
  <si>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</si>
  <si>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</si>
  <si>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</si>
  <si>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</si>
  <si>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</si>
  <si>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</si>
  <si>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</si>
  <si>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</si>
  <si>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</si>
  <si>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</si>
  <si>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</si>
  <si>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</si>
  <si>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</si>
  <si>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</si>
  <si>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</si>
  <si>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</si>
  <si>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</si>
  <si>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</si>
  <si>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</si>
  <si>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</si>
  <si>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</si>
  <si>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</si>
  <si>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</si>
  <si>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</si>
  <si>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</si>
  <si>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</si>
  <si>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</si>
  <si>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</si>
  <si>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</si>
  <si>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</si>
  <si>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</si>
  <si>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</si>
  <si>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</si>
  <si>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</si>
  <si>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</si>
  <si>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</si>
  <si>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</si>
  <si>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</si>
  <si>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</si>
  <si>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</si>
  <si>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</si>
  <si>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</si>
  <si>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</si>
  <si>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</si>
  <si>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</si>
  <si>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</si>
  <si>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</si>
  <si>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</si>
  <si>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</si>
  <si>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</si>
  <si>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</si>
  <si>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</si>
  <si>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</si>
  <si>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</si>
  <si>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</si>
  <si>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</si>
  <si>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</si>
  <si>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</si>
  <si>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</si>
  <si>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</si>
  <si>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</si>
  <si>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</si>
  <si>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</si>
  <si>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</si>
  <si>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</si>
  <si>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</si>
  <si>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</si>
  <si>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</si>
  <si>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</si>
  <si>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</si>
  <si>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</si>
  <si>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</si>
  <si>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</si>
  <si>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</si>
  <si>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</si>
  <si>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</si>
  <si>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</si>
  <si>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</si>
  <si>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</si>
  <si>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</si>
  <si>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</si>
  <si>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</si>
  <si>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</si>
  <si>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</si>
  <si>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</si>
  <si>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</si>
  <si>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</si>
  <si>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</si>
  <si>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</si>
  <si>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</si>
  <si>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</si>
  <si>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</si>
  <si>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</si>
  <si>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</si>
  <si>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</si>
  <si>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</si>
  <si>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</si>
  <si>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</si>
  <si>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</si>
  <si>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</si>
  <si>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</si>
  <si>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</si>
  <si>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</si>
  <si>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</si>
  <si>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</si>
  <si>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</si>
  <si>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</si>
  <si>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</si>
  <si>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</si>
  <si>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</si>
  <si>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</si>
  <si>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</si>
  <si>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</si>
  <si>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</si>
  <si>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</si>
  <si>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</si>
  <si>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</si>
  <si>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</si>
  <si>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</si>
  <si>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</si>
  <si>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</si>
  <si>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</si>
  <si>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</si>
  <si>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</si>
  <si>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</si>
  <si>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</si>
  <si>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</si>
  <si>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</si>
  <si>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</si>
  <si>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</si>
  <si>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</si>
  <si>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</si>
  <si>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</si>
  <si>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</si>
  <si>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</si>
  <si>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</si>
  <si>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</si>
  <si>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</si>
  <si>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</si>
  <si>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</si>
  <si>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</si>
  <si>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</si>
  <si>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</si>
  <si>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</si>
  <si>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</si>
  <si>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</si>
  <si>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</si>
  <si>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</si>
  <si>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</si>
  <si>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</si>
  <si>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</si>
  <si>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</si>
  <si>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</si>
  <si>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</si>
  <si>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</si>
  <si>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</si>
  <si>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</si>
  <si>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</si>
  <si>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</si>
  <si>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</si>
  <si>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</si>
  <si>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</si>
  <si>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</si>
  <si>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</si>
  <si>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</si>
  <si>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</si>
  <si>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</si>
  <si>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</si>
  <si>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</si>
  <si>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</si>
  <si>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</si>
  <si>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</si>
  <si>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</si>
  <si>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</si>
  <si>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</si>
  <si>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</si>
  <si>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</si>
  <si>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</si>
  <si>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</si>
  <si>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</si>
  <si>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</si>
  <si>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</si>
  <si>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</si>
  <si>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</si>
  <si>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</si>
  <si>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</si>
  <si>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</si>
  <si>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</si>
  <si>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</si>
  <si>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</si>
  <si>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</si>
  <si>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</si>
  <si>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</si>
  <si>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</si>
  <si>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</si>
  <si>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</si>
  <si>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</si>
  <si>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</si>
  <si>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</si>
  <si>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</si>
  <si>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</si>
  <si>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</si>
  <si>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</si>
  <si>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</si>
  <si>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</si>
  <si>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</si>
  <si>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</si>
  <si>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</si>
  <si>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</si>
  <si>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</si>
  <si>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</si>
  <si>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</si>
  <si>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</si>
  <si>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</si>
  <si>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</si>
  <si>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</si>
  <si>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</si>
  <si>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</si>
  <si>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</si>
  <si>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</si>
  <si>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</si>
  <si>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</si>
  <si>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</si>
  <si>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</si>
  <si>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</si>
  <si>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</si>
  <si>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</si>
  <si>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</si>
  <si>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</si>
  <si>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</si>
  <si>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</si>
  <si>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</si>
  <si>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</si>
  <si>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</si>
  <si>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</si>
  <si>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</si>
  <si>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</si>
  <si>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</si>
  <si>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</si>
  <si>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</si>
  <si>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</si>
  <si>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</si>
  <si>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</si>
  <si>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</si>
  <si>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</si>
  <si>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</si>
  <si>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</si>
  <si>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</si>
  <si>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</si>
  <si>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</si>
  <si>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</si>
  <si>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</si>
  <si>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</si>
  <si>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</si>
  <si>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</si>
  <si>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</si>
  <si>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</si>
  <si>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</si>
  <si>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</si>
  <si>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</si>
  <si>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</si>
  <si>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</si>
  <si>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</si>
  <si>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</si>
  <si>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</si>
  <si>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</si>
  <si>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</si>
  <si>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</si>
  <si>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</si>
  <si>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</si>
  <si>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</si>
  <si>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</si>
  <si>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</si>
  <si>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</si>
  <si>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</si>
  <si>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</si>
  <si>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</si>
  <si>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</si>
  <si>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</si>
  <si>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</si>
  <si>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</si>
  <si>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</si>
  <si>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</si>
  <si>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</si>
  <si>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</si>
  <si>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</si>
  <si>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</si>
  <si>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</si>
  <si>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</si>
  <si>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</si>
  <si>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</si>
  <si>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</si>
  <si>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</si>
  <si>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</si>
  <si>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</si>
  <si>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</si>
  <si>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</si>
  <si>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</si>
  <si>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</si>
  <si>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</si>
  <si>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</si>
  <si>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</si>
  <si>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</si>
  <si>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</si>
  <si>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</si>
  <si>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</si>
  <si>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</si>
  <si>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</si>
  <si>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</si>
  <si>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</si>
  <si>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</si>
  <si>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</si>
  <si>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</si>
  <si>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</si>
  <si>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</si>
  <si>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</si>
  <si>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</si>
  <si>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</si>
  <si>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</si>
  <si>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</si>
  <si>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</si>
  <si>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</si>
  <si>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</si>
  <si>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</si>
  <si>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</si>
  <si>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</si>
  <si>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</si>
  <si>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</si>
  <si>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</si>
  <si>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</si>
  <si>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</si>
  <si>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</si>
  <si>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</si>
  <si>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</si>
  <si>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</si>
  <si>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</si>
  <si>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</si>
  <si>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</si>
  <si>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</si>
  <si>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</si>
  <si>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</si>
  <si>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</si>
  <si>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</si>
  <si>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</si>
  <si>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</si>
  <si>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</si>
  <si>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</si>
  <si>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</si>
  <si>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</si>
  <si>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</si>
  <si>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</si>
  <si>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</si>
  <si>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</si>
  <si>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</si>
  <si>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</si>
  <si>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</si>
  <si>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</si>
  <si>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</si>
  <si>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</si>
  <si>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</si>
  <si>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</si>
  <si>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</si>
  <si>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</si>
  <si>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</si>
  <si>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</si>
  <si>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</si>
  <si>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</si>
  <si>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</si>
  <si>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</si>
  <si>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</si>
  <si>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</si>
  <si>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</si>
  <si>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</si>
  <si>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</si>
  <si>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</si>
  <si>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</si>
  <si>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</si>
  <si>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</si>
  <si>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</si>
  <si>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</si>
  <si>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</si>
  <si>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</si>
  <si>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</si>
  <si>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</si>
  <si>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</si>
  <si>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</si>
  <si>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</si>
  <si>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</si>
  <si>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</si>
  <si>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</si>
  <si>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</si>
  <si>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</si>
  <si>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</si>
  <si>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</si>
  <si>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</si>
  <si>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</si>
  <si>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</si>
  <si>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</si>
  <si>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</si>
  <si>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</si>
  <si>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</si>
  <si>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</si>
  <si>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</si>
  <si>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</si>
  <si>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</si>
  <si>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</si>
  <si>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</si>
  <si>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</si>
  <si>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</si>
  <si>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</si>
  <si>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</si>
  <si>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</si>
  <si>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</si>
  <si>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</si>
  <si>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</si>
  <si>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</si>
  <si>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</si>
  <si>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</si>
  <si>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</si>
  <si>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</si>
  <si>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</si>
  <si>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</si>
  <si>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</si>
  <si>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</si>
  <si>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</si>
  <si>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</si>
  <si>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</si>
  <si>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</si>
  <si>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</si>
  <si>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</si>
  <si>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</si>
  <si>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</si>
  <si>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</si>
  <si>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</si>
  <si>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</si>
  <si>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</si>
  <si>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</si>
  <si>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</si>
  <si>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</si>
  <si>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</si>
  <si>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</si>
  <si>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</si>
  <si>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</si>
  <si>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</si>
  <si>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</si>
  <si>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</si>
  <si>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</si>
  <si>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</si>
  <si>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</si>
  <si>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</si>
  <si>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</si>
  <si>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</si>
  <si>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</si>
  <si>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</si>
  <si>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</si>
  <si>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</si>
  <si>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</si>
  <si>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</si>
  <si>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</si>
  <si>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</si>
  <si>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</si>
  <si>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</si>
  <si>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</si>
  <si>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</si>
  <si>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</si>
  <si>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</si>
  <si>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</si>
  <si>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</si>
  <si>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</si>
  <si>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</si>
  <si>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</si>
  <si>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</si>
  <si>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</si>
  <si>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</si>
  <si>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</si>
  <si>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</si>
  <si>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</si>
  <si>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</si>
  <si>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</si>
  <si>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</si>
  <si>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</si>
  <si>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</si>
  <si>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</si>
  <si>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</si>
  <si>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</si>
  <si>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</si>
  <si>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</si>
  <si>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</si>
  <si>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</si>
  <si>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</si>
  <si>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</si>
  <si>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</si>
  <si>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</si>
  <si>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</si>
  <si>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</si>
  <si>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</si>
  <si>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</si>
  <si>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</si>
  <si>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</si>
  <si>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</si>
  <si>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</si>
  <si>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</si>
  <si>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</si>
  <si>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</si>
  <si>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</si>
  <si>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</si>
  <si>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</si>
  <si>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</si>
  <si>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</si>
  <si>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</si>
  <si>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</si>
  <si>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</si>
  <si>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</si>
  <si>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</si>
  <si>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</si>
  <si>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</si>
  <si>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</si>
  <si>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</si>
  <si>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</si>
  <si>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</si>
  <si>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</si>
  <si>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</si>
  <si>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</si>
  <si>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</si>
  <si>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</si>
  <si>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</si>
  <si>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</si>
  <si>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</si>
  <si>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</si>
  <si>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</si>
  <si>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</si>
  <si>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</si>
  <si>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</si>
  <si>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</si>
  <si>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</si>
  <si>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</si>
  <si>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</si>
  <si>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</si>
  <si>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</si>
  <si>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</si>
  <si>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</si>
  <si>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</si>
  <si>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</si>
  <si>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</si>
  <si>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</si>
  <si>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</si>
  <si>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</si>
  <si>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</si>
  <si>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</si>
  <si>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</si>
  <si>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</si>
  <si>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</si>
  <si>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</si>
  <si>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</si>
  <si>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</si>
  <si>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</si>
  <si>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</si>
  <si>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</si>
  <si>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</si>
  <si>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</si>
  <si>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</si>
  <si>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</si>
  <si>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</si>
  <si>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</si>
  <si>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</si>
  <si>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</si>
  <si>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</si>
  <si>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</si>
  <si>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</si>
  <si>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</si>
  <si>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</si>
  <si>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</si>
  <si>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</si>
  <si>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</si>
  <si>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</si>
  <si>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</si>
  <si>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</si>
  <si>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</si>
  <si>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</si>
  <si>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</si>
  <si>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</si>
  <si>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</si>
  <si>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</si>
  <si>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</si>
  <si>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</si>
  <si>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</si>
  <si>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</si>
  <si>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</si>
  <si>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</si>
  <si>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</si>
  <si>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</si>
  <si>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</si>
  <si>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</si>
  <si>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</si>
  <si>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</si>
  <si>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</si>
  <si>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</si>
  <si>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</si>
  <si>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</si>
  <si>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</si>
  <si>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</si>
  <si>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</si>
  <si>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</si>
  <si>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</si>
  <si>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</si>
  <si>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</si>
  <si>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</si>
  <si>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</si>
  <si>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</si>
  <si>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</si>
  <si>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</si>
  <si>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</si>
  <si>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</si>
  <si>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</si>
  <si>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</si>
  <si>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</si>
  <si>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</si>
  <si>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</si>
  <si>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</si>
  <si>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</si>
  <si>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</si>
  <si>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</si>
  <si>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</si>
  <si>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</si>
  <si>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</si>
  <si>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</si>
  <si>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</si>
  <si>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</si>
  <si>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</si>
  <si>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</si>
  <si>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</si>
  <si>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</si>
  <si>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</si>
  <si>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</si>
  <si>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</si>
  <si>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</si>
  <si>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</si>
  <si>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</si>
  <si>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</si>
  <si>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</si>
  <si>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</si>
  <si>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</si>
  <si>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</si>
  <si>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</si>
  <si>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</si>
  <si>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</si>
  <si>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</si>
  <si>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</si>
  <si>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</si>
  <si>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</si>
  <si>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</si>
  <si>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</si>
  <si>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</si>
  <si>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</si>
  <si>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</si>
  <si>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</si>
  <si>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</si>
  <si>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</si>
  <si>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</si>
  <si>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</si>
  <si>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</si>
  <si>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</si>
  <si>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</si>
  <si>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</si>
  <si>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</si>
  <si>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</si>
  <si>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</si>
  <si>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</si>
  <si>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</si>
  <si>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</si>
  <si>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</si>
  <si>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</si>
  <si>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</si>
  <si>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</si>
  <si>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</si>
  <si>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</si>
  <si>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</si>
  <si>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</si>
  <si>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</si>
  <si>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</si>
  <si>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</si>
  <si>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</si>
  <si>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</si>
  <si>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</si>
  <si>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</si>
  <si>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</si>
  <si>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</si>
  <si>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</si>
  <si>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</si>
  <si>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</si>
  <si>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</si>
  <si>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</si>
  <si>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</si>
  <si>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</si>
  <si>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</si>
  <si>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</si>
  <si>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</si>
  <si>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</si>
  <si>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</si>
  <si>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</si>
  <si>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</si>
  <si>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</si>
  <si>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</si>
  <si>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</si>
  <si>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</si>
  <si>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</si>
  <si>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</si>
  <si>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</si>
  <si>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</si>
  <si>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</si>
  <si>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</si>
  <si>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</si>
  <si>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</si>
  <si>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</si>
  <si>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</si>
  <si>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</si>
  <si>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</si>
  <si>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</si>
  <si>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</si>
  <si>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</si>
  <si>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</si>
  <si>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</si>
  <si>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</si>
  <si>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</si>
  <si>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</si>
  <si>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</si>
  <si>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</si>
  <si>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</si>
  <si>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</si>
  <si>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</si>
  <si>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</si>
  <si>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</si>
  <si>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</si>
  <si>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</si>
  <si>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</si>
  <si>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</si>
  <si>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</si>
  <si>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</si>
  <si>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</si>
  <si>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</si>
  <si>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</si>
  <si>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</si>
  <si>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</si>
  <si>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</si>
  <si>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</si>
  <si>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</si>
  <si>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</si>
  <si>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</si>
  <si>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</si>
  <si>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</si>
  <si>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</si>
  <si>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</si>
  <si>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</si>
  <si>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</si>
  <si>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</si>
  <si>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</si>
  <si>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</si>
  <si>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</si>
  <si>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</si>
  <si>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</si>
  <si>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</si>
  <si>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</si>
  <si>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</si>
  <si>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</si>
  <si>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</si>
  <si>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</si>
  <si>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</si>
  <si>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</si>
  <si>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</si>
  <si>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</si>
  <si>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</si>
  <si>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</si>
  <si>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</si>
  <si>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</si>
  <si>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</si>
  <si>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</si>
  <si>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</si>
  <si>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</si>
  <si>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</si>
  <si>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</si>
  <si>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</si>
  <si>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</si>
  <si>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</si>
  <si>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</si>
  <si>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</si>
  <si>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</si>
  <si>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</si>
  <si>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</si>
  <si>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</si>
  <si>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</si>
  <si>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</si>
  <si>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</si>
  <si>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</si>
  <si>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</si>
  <si>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</si>
  <si>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</si>
  <si>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</si>
  <si>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</si>
  <si>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</si>
  <si>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</si>
  <si>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</si>
  <si>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</si>
  <si>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</si>
  <si>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</si>
  <si>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</si>
  <si>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</si>
  <si>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</si>
  <si>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</si>
  <si>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</si>
  <si>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</si>
  <si>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</si>
  <si>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</si>
  <si>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</si>
  <si>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</si>
  <si>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</si>
  <si>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</si>
  <si>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</si>
  <si>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</si>
  <si>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</si>
  <si>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</si>
  <si>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</si>
  <si>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</si>
  <si>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</si>
  <si>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</si>
  <si>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</si>
  <si>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</si>
  <si>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</si>
  <si>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</si>
  <si>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</si>
  <si>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</si>
  <si>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</si>
  <si>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</si>
  <si>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</si>
  <si>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</si>
  <si>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</si>
  <si>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</si>
  <si>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</si>
  <si>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</si>
  <si>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</si>
  <si>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</si>
  <si>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</si>
  <si>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</si>
  <si>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</si>
  <si>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</si>
  <si>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</si>
  <si>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</si>
  <si>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</si>
  <si>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</si>
  <si>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</si>
  <si>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</si>
  <si>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</si>
  <si>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</si>
  <si>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</si>
  <si>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</si>
  <si>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</si>
  <si>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</si>
  <si>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</si>
  <si>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</si>
  <si>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</si>
  <si>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</si>
  <si>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</si>
  <si>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</si>
  <si>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</si>
  <si>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</si>
  <si>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</si>
  <si>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</si>
  <si>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</si>
  <si>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</si>
  <si>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</si>
  <si>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</si>
  <si>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</si>
  <si>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</si>
  <si>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</si>
  <si>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</si>
  <si>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</si>
  <si>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</si>
  <si>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</si>
  <si>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</si>
  <si>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</si>
  <si>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</si>
  <si>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</si>
  <si>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</si>
  <si>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</si>
  <si>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</si>
  <si>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</si>
  <si>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</si>
  <si>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</si>
  <si>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</si>
  <si>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</si>
  <si>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</si>
  <si>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</si>
  <si>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</si>
  <si>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</si>
  <si>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</si>
  <si>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</si>
  <si>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</si>
  <si>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</si>
  <si>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</si>
  <si>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</si>
  <si>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</si>
  <si>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</si>
  <si>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</si>
  <si>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</si>
  <si>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</si>
  <si>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</si>
  <si>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</si>
  <si>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</si>
  <si>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</si>
  <si>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</si>
  <si>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</si>
  <si>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</si>
  <si>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</si>
  <si>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</si>
  <si>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</si>
  <si>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</si>
  <si>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</si>
  <si>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</si>
  <si>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</si>
  <si>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</si>
  <si>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</si>
  <si>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</si>
  <si>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</si>
  <si>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</si>
  <si>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</si>
  <si>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</si>
  <si>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</si>
  <si>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</si>
  <si>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</si>
  <si>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</si>
  <si>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</si>
  <si>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</si>
  <si>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</si>
  <si>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</si>
  <si>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</si>
  <si>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</si>
  <si>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</si>
  <si>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</si>
  <si>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</si>
  <si>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</si>
  <si>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</si>
  <si>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</si>
  <si>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</si>
  <si>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</si>
  <si>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</si>
  <si>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</si>
  <si>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</si>
  <si>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</si>
  <si>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</si>
  <si>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</si>
  <si>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</si>
  <si>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</si>
  <si>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</si>
  <si>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</si>
  <si>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</si>
  <si>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</si>
  <si>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</si>
  <si>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</si>
  <si>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</si>
  <si>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</si>
  <si>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</si>
  <si>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</si>
  <si>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</si>
  <si>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</si>
  <si>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</si>
  <si>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</si>
  <si>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</si>
  <si>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</si>
  <si>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</si>
  <si>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</si>
  <si>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</si>
  <si>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</si>
  <si>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</si>
  <si>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</si>
  <si>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</si>
  <si>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</si>
  <si>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</si>
  <si>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</si>
  <si>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</si>
  <si>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</si>
  <si>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</si>
  <si>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</si>
  <si>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</si>
  <si>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</si>
  <si>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</si>
  <si>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</si>
  <si>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</si>
  <si>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</si>
  <si>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</si>
  <si>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</si>
  <si>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</si>
  <si>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</si>
  <si>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</si>
  <si>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</si>
  <si>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</si>
  <si>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</si>
  <si>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</si>
  <si>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</si>
  <si>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</si>
  <si>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</si>
  <si>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</si>
  <si>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</si>
  <si>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</si>
  <si>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</si>
  <si>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</si>
  <si>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</si>
  <si>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</si>
  <si>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</si>
  <si>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</si>
  <si>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</si>
  <si>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</si>
  <si>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</si>
  <si>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</si>
  <si>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</si>
  <si>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</si>
  <si>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</si>
  <si>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</si>
  <si>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</si>
  <si>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</si>
  <si>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</si>
  <si>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</si>
  <si>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</si>
  <si>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</si>
  <si>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</si>
  <si>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</si>
  <si>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</si>
  <si>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</si>
  <si>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</si>
  <si>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</si>
  <si>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</si>
  <si>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</si>
  <si>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</si>
  <si>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</si>
  <si>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</si>
  <si>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</si>
  <si>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</si>
  <si>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</si>
  <si>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</si>
  <si>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</si>
  <si>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</si>
  <si>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</si>
  <si>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</si>
  <si>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</si>
  <si>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</si>
  <si>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</si>
  <si>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</si>
  <si>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</si>
  <si>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</si>
  <si>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</si>
  <si>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</si>
  <si>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</si>
  <si>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</si>
  <si>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</si>
  <si>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</si>
  <si>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</si>
  <si>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</si>
  <si>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</si>
  <si>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</si>
  <si>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</si>
  <si>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</si>
  <si>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</si>
  <si>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</si>
  <si>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</si>
  <si>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</si>
  <si>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</si>
  <si>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</si>
  <si>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</si>
  <si>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</si>
  <si>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</si>
  <si>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</si>
  <si>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</si>
  <si>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</si>
  <si>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</si>
  <si>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</si>
  <si>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</si>
  <si>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</si>
  <si>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</si>
  <si>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</si>
  <si>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</si>
  <si>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</si>
  <si>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</si>
  <si>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</si>
  <si>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</si>
  <si>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</si>
  <si>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</si>
  <si>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</si>
  <si>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</si>
  <si>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</si>
  <si>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</si>
  <si>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</si>
  <si>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</si>
  <si>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</si>
  <si>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</si>
  <si>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</si>
  <si>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</si>
  <si>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</si>
  <si>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</si>
  <si>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</si>
  <si>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</si>
  <si>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</si>
  <si>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</si>
  <si>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</si>
  <si>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</si>
  <si>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</si>
  <si>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</si>
  <si>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</si>
  <si>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</si>
  <si>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</si>
  <si>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</si>
  <si>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</si>
  <si>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</si>
  <si>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</si>
  <si>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</si>
  <si>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</si>
  <si>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</si>
  <si>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</si>
  <si>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</si>
  <si>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</si>
  <si>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</si>
  <si>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</si>
  <si>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</si>
  <si>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</si>
  <si>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</si>
  <si>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</si>
  <si>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</si>
  <si>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</si>
  <si>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</si>
  <si>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</si>
  <si>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</si>
  <si>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</si>
  <si>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</si>
  <si>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</si>
  <si>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</si>
  <si>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</si>
  <si>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</si>
  <si>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</si>
  <si>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</si>
  <si>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</si>
  <si>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</si>
  <si>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</si>
  <si>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</si>
  <si>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</si>
  <si>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</si>
  <si>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</si>
  <si>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</si>
  <si>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</si>
  <si>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</si>
  <si>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</si>
  <si>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</si>
  <si>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</si>
  <si>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</si>
  <si>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</si>
  <si>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</si>
  <si>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</si>
  <si>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</si>
  <si>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</si>
  <si>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</si>
  <si>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</si>
  <si>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</si>
  <si>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</si>
  <si>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</si>
  <si>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</si>
  <si>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</si>
  <si>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</si>
  <si>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</si>
  <si>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</si>
  <si>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</si>
  <si>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</si>
  <si>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</si>
  <si>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</si>
  <si>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</si>
  <si>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</si>
  <si>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</si>
  <si>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</si>
  <si>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</si>
  <si>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</si>
  <si>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</si>
  <si>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</si>
  <si>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</si>
  <si>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</si>
  <si>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</si>
  <si>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</si>
  <si>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</si>
  <si>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</si>
  <si>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</si>
  <si>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</si>
  <si>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</si>
  <si>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</si>
  <si>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</si>
  <si>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</si>
  <si>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</si>
  <si>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</si>
  <si>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</si>
  <si>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</si>
  <si>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</si>
  <si>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</si>
  <si>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</si>
  <si>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</si>
  <si>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</si>
  <si>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</si>
  <si>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</si>
  <si>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</si>
  <si>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</si>
  <si>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</si>
  <si>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</si>
  <si>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</si>
  <si>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</si>
  <si>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</si>
  <si>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</si>
  <si>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</si>
  <si>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</si>
  <si>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</si>
  <si>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</si>
  <si>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</si>
  <si>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</si>
  <si>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</si>
  <si>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</si>
  <si>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</si>
  <si>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</si>
  <si>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</si>
  <si>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</si>
  <si>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</si>
  <si>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</si>
  <si>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</si>
  <si>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</si>
  <si>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</si>
  <si>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</si>
  <si>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</si>
  <si>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</si>
  <si>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</si>
  <si>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</si>
  <si>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</si>
  <si>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</si>
  <si>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</si>
  <si>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</si>
  <si>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</si>
  <si>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</si>
  <si>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</si>
  <si>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</si>
  <si>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</si>
  <si>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</si>
  <si>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</si>
  <si>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</si>
  <si>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</si>
  <si>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</si>
  <si>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</si>
  <si>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</si>
  <si>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</si>
  <si>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</si>
  <si>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</si>
  <si>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</si>
  <si>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</si>
  <si>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</si>
  <si>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</si>
  <si>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</si>
  <si>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</si>
  <si>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</si>
  <si>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</si>
  <si>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</si>
  <si>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</si>
  <si>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</si>
  <si>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</si>
  <si>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</si>
  <si>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</si>
  <si>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</si>
  <si>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</si>
  <si>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</si>
  <si>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</si>
  <si>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</si>
  <si>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</si>
  <si>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</si>
  <si>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</si>
  <si>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</si>
  <si>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</si>
  <si>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</si>
  <si>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</si>
  <si>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</si>
  <si>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</si>
  <si>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</si>
  <si>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</si>
  <si>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</si>
  <si>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</si>
  <si>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</si>
  <si>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</si>
  <si>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</si>
  <si>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</si>
  <si>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</si>
  <si>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</si>
  <si>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</si>
  <si>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</si>
  <si>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</si>
  <si>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</si>
  <si>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</si>
  <si>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</si>
  <si>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</si>
  <si>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</si>
  <si>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</si>
  <si>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</si>
  <si>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</si>
  <si>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</si>
  <si>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</si>
  <si>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</si>
  <si>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</si>
  <si>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</si>
  <si>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</si>
  <si>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</si>
  <si>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</si>
  <si>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</si>
  <si>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</si>
  <si>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</si>
  <si>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</si>
  <si>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</si>
  <si>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</si>
  <si>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</si>
  <si>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</si>
  <si>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</si>
  <si>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</si>
  <si>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</si>
  <si>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</si>
  <si>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</si>
  <si>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</si>
  <si>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</si>
  <si>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</si>
  <si>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</si>
  <si>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</si>
  <si>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</si>
  <si>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</si>
  <si>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</si>
  <si>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</si>
  <si>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</si>
  <si>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</si>
  <si>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</si>
  <si>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</si>
  <si>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</si>
  <si>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</si>
  <si>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</si>
  <si>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</si>
  <si>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</si>
  <si>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</si>
  <si>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</si>
  <si>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</si>
  <si>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</si>
  <si>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</si>
  <si>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</si>
  <si>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</si>
  <si>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</si>
  <si>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</si>
  <si>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</si>
  <si>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</si>
  <si>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</si>
  <si>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</si>
  <si>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</si>
  <si>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</si>
  <si>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</si>
  <si>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</si>
  <si>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</si>
  <si>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</si>
  <si>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</si>
  <si>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</si>
  <si>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</si>
  <si>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</si>
  <si>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</si>
  <si>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</si>
  <si>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</si>
  <si>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</si>
  <si>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</si>
  <si>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</si>
  <si>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</si>
  <si>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</si>
  <si>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</si>
  <si>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</si>
  <si>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</si>
  <si>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</si>
  <si>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</si>
  <si>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</si>
  <si>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</si>
  <si>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</si>
  <si>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</si>
  <si>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</si>
  <si>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</si>
  <si>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</si>
  <si>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</si>
  <si>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</si>
  <si>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</si>
  <si>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</si>
  <si>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</si>
  <si>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</si>
  <si>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</si>
  <si>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</si>
  <si>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</si>
  <si>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</si>
  <si>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</si>
  <si>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</si>
  <si>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</si>
  <si>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</si>
  <si>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</si>
  <si>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</si>
  <si>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</si>
  <si>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</si>
  <si>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</si>
  <si>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</si>
  <si>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</si>
  <si>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</si>
  <si>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</si>
  <si>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</si>
  <si>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</si>
  <si>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</si>
  <si>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</si>
  <si>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</si>
  <si>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</si>
  <si>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</si>
  <si>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</si>
  <si>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</si>
  <si>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</si>
  <si>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</si>
  <si>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</si>
  <si>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</si>
  <si>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</si>
  <si>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</si>
  <si>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</si>
  <si>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</si>
  <si>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</si>
  <si>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</si>
  <si>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</si>
  <si>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</si>
  <si>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</si>
  <si>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</si>
  <si>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</si>
  <si>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</si>
  <si>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</si>
  <si>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</si>
  <si>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</si>
  <si>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</si>
  <si>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</si>
  <si>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</si>
  <si>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</si>
  <si>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</si>
  <si>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</si>
  <si>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</si>
  <si>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</si>
  <si>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</si>
  <si>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</si>
  <si>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</si>
  <si>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</si>
  <si>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</si>
  <si>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</si>
  <si>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</si>
  <si>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</si>
  <si>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</si>
  <si>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</si>
  <si>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</si>
  <si>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</si>
  <si>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</si>
  <si>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</si>
  <si>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</si>
  <si>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</si>
  <si>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</si>
  <si>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</si>
  <si>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</si>
  <si>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</si>
  <si>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</si>
  <si>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</si>
  <si>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</si>
  <si>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</si>
  <si>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</si>
  <si>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</si>
  <si>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</si>
  <si>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</si>
  <si>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</si>
  <si>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</si>
  <si>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</si>
  <si>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</si>
  <si>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</si>
  <si>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</si>
  <si>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</si>
  <si>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</si>
  <si>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</si>
  <si>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</si>
  <si>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</si>
  <si>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</si>
  <si>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</si>
  <si>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</si>
  <si>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</si>
  <si>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</si>
  <si>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</si>
  <si>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</si>
  <si>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</si>
  <si>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</si>
  <si>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</si>
  <si>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</si>
  <si>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</si>
  <si>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</si>
  <si>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</si>
  <si>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</si>
  <si>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</si>
  <si>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</si>
  <si>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</si>
  <si>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</si>
  <si>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</si>
  <si>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</si>
  <si>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</si>
  <si>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</si>
  <si>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</si>
  <si>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</si>
  <si>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</si>
  <si>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</si>
  <si>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</si>
  <si>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</si>
  <si>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</si>
  <si>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</si>
  <si>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</si>
  <si>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</si>
  <si>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</si>
  <si>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</si>
  <si>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</si>
  <si>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</si>
  <si>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A30 / A50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</si>
  <si>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</si>
  <si>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</si>
  <si>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</si>
  <si>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</si>
  <si>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</si>
  <si>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</si>
  <si>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</si>
  <si>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</si>
  <si>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</si>
  <si>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</si>
  <si>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</si>
  <si>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</si>
  <si>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</si>
  <si>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</si>
  <si>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</si>
  <si>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</si>
  <si>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</si>
  <si>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</si>
  <si>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</si>
  <si>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</si>
  <si>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</si>
  <si>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</si>
  <si>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</si>
  <si>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</si>
  <si>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</si>
  <si>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</si>
  <si>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</si>
  <si>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</si>
  <si>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</si>
  <si>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</si>
  <si>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</si>
  <si>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</si>
  <si>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</si>
  <si>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</si>
  <si>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</si>
  <si>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</si>
  <si>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</si>
  <si>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</si>
  <si>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</si>
  <si>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</si>
  <si>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</si>
  <si>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</si>
  <si>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</si>
  <si>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</si>
  <si>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</si>
  <si>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</si>
  <si>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</si>
  <si>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</si>
  <si>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</si>
  <si>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</si>
  <si>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</si>
  <si>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</si>
  <si>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</si>
  <si>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</si>
  <si>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</si>
  <si>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</si>
  <si>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</si>
  <si>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</si>
  <si>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</si>
  <si>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</si>
  <si>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</si>
  <si>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</si>
  <si>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</si>
  <si>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</si>
  <si>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</si>
  <si>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</si>
  <si>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</si>
  <si>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</si>
  <si>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</si>
  <si>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</si>
  <si>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</si>
  <si>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</si>
  <si>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</si>
  <si>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</si>
  <si>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</si>
  <si>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</si>
  <si>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</si>
  <si>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</si>
  <si>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</si>
  <si>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</si>
  <si>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</si>
  <si>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</si>
  <si>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</si>
  <si>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</si>
  <si>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</si>
  <si>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</si>
  <si>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</si>
  <si>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</si>
  <si>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</si>
  <si>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</si>
  <si>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</si>
  <si>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</si>
  <si>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</si>
  <si>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</si>
  <si>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</si>
  <si>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</si>
  <si>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</si>
  <si>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</si>
  <si>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</si>
  <si>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</si>
  <si>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</si>
  <si>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</si>
  <si>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</si>
  <si>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</si>
  <si>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</si>
  <si>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</si>
  <si>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</si>
  <si>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</si>
  <si>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</si>
  <si>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</si>
  <si>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</si>
  <si>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</si>
  <si>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</si>
  <si>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</si>
  <si>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</si>
  <si>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</si>
  <si>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</si>
  <si>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</si>
  <si>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</si>
  <si>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</si>
  <si>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</si>
  <si>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</si>
  <si>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</si>
  <si>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</si>
  <si>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</si>
  <si>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</si>
  <si>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</si>
  <si>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</si>
  <si>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</si>
  <si>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</si>
  <si>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</si>
  <si>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</si>
  <si>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</si>
  <si>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</si>
  <si>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</si>
  <si>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</si>
  <si>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</si>
  <si>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</si>
  <si>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</si>
  <si>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</si>
  <si>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</si>
  <si>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</si>
  <si>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</si>
  <si>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</si>
  <si>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</si>
  <si>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</si>
  <si>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</si>
  <si>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</si>
  <si>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</si>
  <si>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</si>
  <si>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</si>
  <si>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</si>
  <si>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</si>
  <si>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</si>
  <si>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</si>
  <si>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</si>
  <si>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</si>
  <si>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</si>
  <si>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</si>
  <si>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</si>
  <si>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</si>
  <si>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</si>
  <si>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</si>
  <si>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</si>
  <si>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</si>
  <si>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</si>
  <si>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</si>
  <si>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</si>
  <si>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</si>
  <si>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</si>
  <si>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</si>
  <si>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</si>
  <si>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</si>
  <si>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</si>
  <si>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A30 c/m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</si>
  <si>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</si>
  <si>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</si>
  <si>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</si>
  <si>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</si>
  <si>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</si>
  <si>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</si>
  <si>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</si>
  <si>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</si>
  <si>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</si>
  <si>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</si>
  <si>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</si>
  <si>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</si>
  <si>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</si>
  <si>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</si>
  <si>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</si>
  <si>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</si>
  <si>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</si>
  <si>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</si>
  <si>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</si>
  <si>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</si>
  <si>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</si>
  <si>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</si>
  <si>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</si>
  <si>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</si>
  <si>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</si>
  <si>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</si>
  <si>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</si>
  <si>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</si>
  <si>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</si>
  <si>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</si>
  <si>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</si>
  <si>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</si>
  <si>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</si>
  <si>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</si>
  <si>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</si>
  <si>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</si>
  <si>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</si>
  <si>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</si>
  <si>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</si>
  <si>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</si>
  <si>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</si>
  <si>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</si>
  <si>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</si>
  <si>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</si>
  <si>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</si>
  <si>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</si>
  <si>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</si>
  <si>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</si>
  <si>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</si>
  <si>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</si>
  <si>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</si>
  <si>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</si>
  <si>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</si>
  <si>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</si>
  <si>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</si>
  <si>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</si>
  <si>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</si>
  <si>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</si>
  <si>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</si>
  <si>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</si>
  <si>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</si>
  <si>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</si>
  <si>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</si>
  <si>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</si>
  <si>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</si>
  <si>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</si>
  <si>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</si>
  <si>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</si>
  <si>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</si>
  <si>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</si>
  <si>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</si>
  <si>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</si>
  <si>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</si>
  <si>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</si>
  <si>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</si>
  <si>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</si>
  <si>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</si>
  <si>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</si>
  <si>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</si>
  <si>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</si>
  <si>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</si>
  <si>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</si>
  <si>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</si>
  <si>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</si>
  <si>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</si>
  <si>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</si>
  <si>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</si>
  <si>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</si>
  <si>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</si>
  <si>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</si>
  <si>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</si>
  <si>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</si>
  <si>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</si>
  <si>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</si>
  <si>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</si>
  <si>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</si>
  <si>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</si>
  <si>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</si>
  <si>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</si>
  <si>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</si>
  <si>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</si>
  <si>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</si>
  <si>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</si>
  <si>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</si>
  <si>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</si>
  <si>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</si>
  <si>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</si>
  <si>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</si>
  <si>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</si>
  <si>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</si>
  <si>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</si>
  <si>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</si>
  <si>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</si>
  <si>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</si>
  <si>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</si>
  <si>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</si>
  <si>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</si>
  <si>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</si>
  <si>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</si>
  <si>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</si>
  <si>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</si>
  <si>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</si>
  <si>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</si>
  <si>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</si>
  <si>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</si>
  <si>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</si>
  <si>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</si>
  <si>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</si>
  <si>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</si>
  <si>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</si>
  <si>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</si>
  <si>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</si>
  <si>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</si>
  <si>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</si>
  <si>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</si>
  <si>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</si>
  <si>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</si>
  <si>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</si>
  <si>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</si>
  <si>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</si>
  <si>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</si>
  <si>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</si>
  <si>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</si>
  <si>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</si>
  <si>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</si>
  <si>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</si>
  <si>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</si>
  <si>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</si>
  <si>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</si>
  <si>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</si>
  <si>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</si>
  <si>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</si>
  <si>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</si>
  <si>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</si>
  <si>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</si>
  <si>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</si>
  <si>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</si>
  <si>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</si>
  <si>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</si>
  <si>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</si>
  <si>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</si>
  <si>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</si>
  <si>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</si>
  <si>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</si>
  <si>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</si>
  <si>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</si>
  <si>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</si>
  <si>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</si>
  <si>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</si>
  <si>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</si>
  <si>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</si>
  <si>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</si>
  <si>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</si>
  <si>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</si>
  <si>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</si>
  <si>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</si>
  <si>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</si>
  <si>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</si>
  <si>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</si>
  <si>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</si>
  <si>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</si>
  <si>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</si>
  <si>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</si>
  <si>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</si>
  <si>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</si>
  <si>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</si>
  <si>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</si>
  <si>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</si>
  <si>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</si>
  <si>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</si>
  <si>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</si>
  <si>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</si>
  <si>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</si>
  <si>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</si>
  <si>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</si>
  <si>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</si>
  <si>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</si>
  <si>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</si>
  <si>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</si>
  <si>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</si>
  <si>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</si>
  <si>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</si>
  <si>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</si>
  <si>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</si>
  <si>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</si>
  <si>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</si>
  <si>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</si>
  <si>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</si>
  <si>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</si>
  <si>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</si>
  <si>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</si>
  <si>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</si>
  <si>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</si>
  <si>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</si>
  <si>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</si>
  <si>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</si>
  <si>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</si>
  <si>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</si>
  <si>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</si>
  <si>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</si>
  <si>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</si>
  <si>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</si>
  <si>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</si>
  <si>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</si>
  <si>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</si>
  <si>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</si>
  <si>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</si>
  <si>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</si>
  <si>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</si>
  <si>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</si>
  <si>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</si>
  <si>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</si>
  <si>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</si>
  <si>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</si>
  <si>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</si>
  <si>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</si>
  <si>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</si>
  <si>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</si>
  <si>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</si>
  <si>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</si>
  <si>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</si>
  <si>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</si>
  <si>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</si>
  <si>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</si>
  <si>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</si>
  <si>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</si>
  <si>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</si>
  <si>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</si>
  <si>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</si>
  <si>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</si>
  <si>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</si>
  <si>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</si>
  <si>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</si>
  <si>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</si>
  <si>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</si>
  <si>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</si>
  <si>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</si>
  <si>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</si>
  <si>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</si>
  <si>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</si>
  <si>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</si>
  <si>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</si>
  <si>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</si>
  <si>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</si>
  <si>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</si>
  <si>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</si>
  <si>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</si>
  <si>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</si>
  <si>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</si>
  <si>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</si>
  <si>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</si>
  <si>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</si>
  <si>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</si>
  <si>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</si>
  <si>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</si>
  <si>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</si>
  <si>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</si>
  <si>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</si>
  <si>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</si>
  <si>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</si>
  <si>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</si>
  <si>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</si>
  <si>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</si>
  <si>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</si>
  <si>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</si>
  <si>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</si>
  <si>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</si>
  <si>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</si>
  <si>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</si>
  <si>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</si>
  <si>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</si>
  <si>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</si>
  <si>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</si>
  <si>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</si>
  <si>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</si>
  <si>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</si>
  <si>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</si>
  <si>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</si>
  <si>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</si>
  <si>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</si>
  <si>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</si>
  <si>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</si>
  <si>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</si>
  <si>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</si>
  <si>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</si>
  <si>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</si>
  <si>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</si>
  <si>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</si>
  <si>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</si>
  <si>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</si>
  <si>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</si>
  <si>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</si>
  <si>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</si>
  <si>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</si>
  <si>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</si>
  <si>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</si>
  <si>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</si>
  <si>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</si>
  <si>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</si>
  <si>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</si>
  <si>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</si>
  <si>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</si>
  <si>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</si>
  <si>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</si>
  <si>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</si>
  <si>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</si>
  <si>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</si>
  <si>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</si>
  <si>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</si>
  <si>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</si>
  <si>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</si>
  <si>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</si>
  <si>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</si>
  <si>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</si>
  <si>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</si>
  <si>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</si>
  <si>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</si>
  <si>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</si>
  <si>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</si>
  <si>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</si>
  <si>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</si>
  <si>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</si>
  <si>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</si>
  <si>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</si>
  <si>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</si>
  <si>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</si>
  <si>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</si>
  <si>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</si>
  <si>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</si>
  <si>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</si>
  <si>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</si>
  <si>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</si>
  <si>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</si>
  <si>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</si>
  <si>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</si>
  <si>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</si>
  <si>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</si>
  <si>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</si>
  <si>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</si>
  <si>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</si>
  <si>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</si>
  <si>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</si>
  <si>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</si>
  <si>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</si>
  <si>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</si>
  <si>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</si>
  <si>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</si>
  <si>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</si>
  <si>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</si>
  <si>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</si>
  <si>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</si>
  <si>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</si>
  <si>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</si>
  <si>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</si>
  <si>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</si>
  <si>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</si>
  <si>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</si>
  <si>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</si>
  <si>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</si>
  <si>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</si>
  <si>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</si>
  <si>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</si>
  <si>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</si>
  <si>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</si>
  <si>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</si>
  <si>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</si>
  <si>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</si>
  <si>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</si>
  <si>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</si>
  <si>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</si>
  <si>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</si>
  <si>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</si>
  <si>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</si>
  <si>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</si>
  <si>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</si>
  <si>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</si>
  <si>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</si>
  <si>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</si>
  <si>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</si>
  <si>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</si>
  <si>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</si>
  <si>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</si>
  <si>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</si>
  <si>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</si>
  <si>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</si>
  <si>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</si>
  <si>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</si>
  <si>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</si>
  <si>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</si>
  <si>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</si>
  <si>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</si>
  <si>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</si>
  <si>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</si>
  <si>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</si>
  <si>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</si>
  <si>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</si>
  <si>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</si>
  <si>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</si>
  <si>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</si>
  <si>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</si>
  <si>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</si>
  <si>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</si>
  <si>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</si>
  <si>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</si>
  <si>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</si>
  <si>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</si>
  <si>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</si>
  <si>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</si>
  <si>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</si>
  <si>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</si>
  <si>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</si>
  <si>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</si>
  <si>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</si>
  <si>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</si>
  <si>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</si>
  <si>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</si>
  <si>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</si>
  <si>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</si>
  <si>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</si>
  <si>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</si>
  <si>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</si>
  <si>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</si>
  <si>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</si>
  <si>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</si>
  <si>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</si>
  <si>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</si>
  <si>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</si>
  <si>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</si>
  <si>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</si>
  <si>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A31 / cm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</si>
  <si>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</si>
  <si>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</si>
  <si>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</si>
  <si>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</si>
  <si>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</si>
  <si>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</si>
  <si>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</si>
  <si>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</si>
  <si>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</si>
  <si>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</si>
  <si>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</si>
  <si>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</si>
  <si>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</si>
  <si>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</si>
  <si>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</si>
  <si>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</si>
  <si>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</si>
  <si>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</si>
  <si>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</si>
  <si>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</si>
  <si>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</si>
  <si>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</si>
  <si>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</si>
  <si>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</si>
  <si>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</si>
  <si>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</si>
  <si>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</si>
  <si>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</si>
  <si>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</si>
  <si>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</si>
  <si>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</si>
  <si>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</si>
  <si>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</si>
  <si>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</si>
  <si>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</si>
  <si>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</si>
  <si>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</si>
  <si>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</si>
  <si>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</si>
  <si>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</si>
  <si>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</si>
  <si>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</si>
  <si>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</si>
  <si>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</si>
  <si>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</si>
  <si>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</si>
  <si>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</si>
  <si>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</si>
  <si>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</si>
  <si>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</si>
  <si>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</si>
  <si>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</si>
  <si>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</si>
  <si>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</si>
  <si>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</si>
  <si>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</si>
  <si>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</si>
  <si>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</si>
  <si>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</si>
  <si>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</si>
  <si>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</si>
  <si>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</si>
  <si>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</si>
  <si>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</si>
  <si>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</si>
  <si>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</si>
  <si>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</si>
  <si>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</si>
  <si>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</si>
  <si>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</si>
  <si>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</si>
  <si>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</si>
  <si>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</si>
  <si>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</si>
  <si>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</si>
  <si>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</si>
  <si>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</si>
  <si>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</si>
  <si>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</si>
  <si>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</si>
  <si>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</si>
  <si>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</si>
  <si>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</si>
  <si>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</si>
  <si>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</si>
  <si>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</si>
  <si>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</si>
  <si>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</si>
  <si>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</si>
  <si>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</si>
  <si>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</si>
  <si>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</si>
  <si>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</si>
  <si>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</si>
  <si>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</si>
  <si>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</si>
  <si>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</si>
  <si>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</si>
  <si>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</si>
  <si>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</si>
  <si>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</si>
  <si>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</si>
  <si>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</si>
  <si>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</si>
  <si>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</si>
  <si>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</si>
  <si>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</si>
  <si>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</si>
  <si>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</si>
  <si>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</si>
  <si>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</si>
  <si>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</si>
  <si>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</si>
  <si>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</si>
  <si>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</si>
  <si>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</si>
  <si>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</si>
  <si>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</si>
  <si>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</si>
  <si>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</si>
  <si>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</si>
  <si>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</si>
  <si>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</si>
  <si>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</si>
  <si>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</si>
  <si>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</si>
  <si>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</si>
  <si>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</si>
  <si>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</si>
  <si>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</si>
  <si>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</si>
  <si>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</si>
  <si>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</si>
  <si>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</si>
  <si>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</si>
  <si>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</si>
  <si>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</si>
  <si>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</si>
  <si>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</si>
  <si>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</si>
  <si>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</si>
  <si>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</si>
  <si>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</si>
  <si>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</si>
  <si>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</si>
  <si>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</si>
  <si>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</si>
  <si>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</si>
  <si>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</si>
  <si>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</si>
  <si>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</si>
  <si>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</si>
  <si>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</si>
  <si>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</si>
  <si>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</si>
  <si>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</si>
  <si>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</si>
  <si>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</si>
  <si>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</si>
  <si>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</si>
  <si>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</si>
  <si>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</si>
  <si>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</si>
  <si>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</si>
  <si>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</si>
  <si>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</si>
  <si>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</si>
  <si>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</si>
  <si>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</si>
  <si>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</si>
  <si>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</si>
  <si>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</si>
  <si>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</si>
  <si>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</si>
  <si>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</si>
  <si>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</si>
  <si>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</si>
  <si>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</si>
  <si>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</si>
  <si>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</si>
  <si>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</si>
  <si>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</si>
  <si>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</si>
  <si>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</si>
  <si>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</si>
  <si>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</si>
  <si>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</si>
  <si>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</si>
  <si>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</si>
  <si>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</si>
  <si>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</si>
  <si>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</si>
  <si>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</si>
  <si>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</si>
  <si>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</si>
  <si>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</si>
  <si>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</si>
  <si>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</si>
  <si>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</si>
  <si>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</si>
  <si>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</si>
  <si>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</si>
  <si>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</si>
  <si>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</si>
  <si>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</si>
  <si>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</si>
  <si>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</si>
  <si>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</si>
  <si>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</si>
  <si>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</si>
  <si>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</si>
  <si>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</si>
  <si>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</si>
  <si>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</si>
  <si>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</si>
  <si>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</si>
  <si>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</si>
  <si>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</si>
  <si>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</si>
  <si>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</si>
  <si>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</si>
  <si>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</si>
  <si>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</si>
  <si>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</si>
  <si>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</si>
  <si>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</si>
  <si>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</si>
  <si>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</si>
  <si>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</si>
  <si>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</si>
  <si>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</si>
  <si>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</si>
  <si>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</si>
  <si>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</si>
  <si>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</si>
  <si>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</si>
  <si>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</si>
  <si>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</si>
  <si>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</si>
  <si>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</si>
  <si>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</si>
  <si>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</si>
  <si>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</si>
  <si>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</si>
  <si>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</si>
  <si>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</si>
  <si>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</si>
  <si>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</si>
  <si>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</si>
  <si>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</si>
  <si>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</si>
  <si>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</si>
  <si>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</si>
  <si>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</si>
  <si>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</si>
  <si>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</si>
  <si>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</si>
  <si>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</si>
  <si>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</si>
  <si>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</si>
  <si>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</si>
  <si>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</si>
  <si>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</si>
  <si>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</si>
  <si>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</si>
  <si>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</si>
  <si>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</si>
  <si>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</si>
  <si>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</si>
  <si>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</si>
  <si>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</si>
  <si>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</si>
  <si>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</si>
  <si>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</si>
  <si>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</si>
  <si>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</si>
  <si>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</si>
  <si>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</si>
  <si>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</si>
  <si>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</si>
  <si>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</si>
  <si>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</si>
  <si>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</si>
  <si>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</si>
  <si>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</si>
  <si>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</si>
  <si>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</si>
  <si>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</si>
  <si>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</si>
  <si>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</si>
  <si>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</si>
  <si>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</si>
  <si>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</si>
  <si>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</si>
  <si>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</si>
  <si>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</si>
  <si>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</si>
  <si>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</si>
  <si>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</si>
  <si>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</si>
  <si>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</si>
  <si>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</si>
  <si>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</si>
  <si>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</si>
  <si>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</si>
  <si>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</si>
  <si>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</si>
  <si>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</si>
  <si>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</si>
  <si>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</si>
  <si>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</si>
  <si>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</si>
  <si>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</si>
  <si>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</si>
  <si>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</si>
  <si>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</si>
  <si>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</si>
  <si>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</si>
  <si>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</si>
  <si>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</si>
  <si>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</si>
  <si>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</si>
  <si>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</si>
  <si>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</si>
  <si>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</si>
  <si>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</si>
  <si>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</si>
  <si>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</si>
  <si>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</si>
  <si>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</si>
  <si>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</si>
  <si>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</si>
  <si>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</si>
  <si>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</si>
  <si>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</si>
  <si>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</si>
  <si>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</si>
  <si>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</si>
  <si>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</si>
  <si>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</si>
  <si>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</si>
  <si>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</si>
  <si>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</si>
  <si>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</si>
  <si>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</si>
  <si>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</si>
  <si>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</si>
  <si>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</si>
  <si>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</si>
  <si>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</si>
  <si>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</si>
  <si>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</si>
  <si>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</si>
  <si>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</si>
  <si>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</si>
  <si>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</si>
  <si>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</si>
  <si>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</si>
  <si>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</si>
  <si>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</si>
  <si>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</si>
  <si>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</si>
  <si>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</si>
  <si>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</si>
  <si>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</si>
  <si>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</si>
  <si>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</si>
  <si>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</si>
  <si>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</si>
  <si>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</si>
  <si>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</si>
  <si>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</si>
  <si>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A31 / Cm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</si>
  <si>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</si>
  <si>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</si>
  <si>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</si>
  <si>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</si>
  <si>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</si>
  <si>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</si>
  <si>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</si>
  <si>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</si>
  <si>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</si>
  <si>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</si>
  <si>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</si>
  <si>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</si>
  <si>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</si>
  <si>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</si>
  <si>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</si>
  <si>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</si>
  <si>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</si>
  <si>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</si>
  <si>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</si>
  <si>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</si>
  <si>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</si>
  <si>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</si>
  <si>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</si>
  <si>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</si>
  <si>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</si>
  <si>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</si>
  <si>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</si>
  <si>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</si>
  <si>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</si>
  <si>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</si>
  <si>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</si>
  <si>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</si>
  <si>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</si>
  <si>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</si>
  <si>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</si>
  <si>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</si>
  <si>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</si>
  <si>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</si>
  <si>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</si>
  <si>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</si>
  <si>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</si>
  <si>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</si>
  <si>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</si>
  <si>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</si>
  <si>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</si>
  <si>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</si>
  <si>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</si>
  <si>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</si>
  <si>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</si>
  <si>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</si>
  <si>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</si>
  <si>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</si>
  <si>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</si>
  <si>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</si>
  <si>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</si>
  <si>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</si>
  <si>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</si>
  <si>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</si>
  <si>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</si>
  <si>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</si>
  <si>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</si>
  <si>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</si>
  <si>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</si>
  <si>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</si>
  <si>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</si>
  <si>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</si>
  <si>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</si>
  <si>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</si>
  <si>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</si>
  <si>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</si>
  <si>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</si>
  <si>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</si>
  <si>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</si>
  <si>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</si>
  <si>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</si>
  <si>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</si>
  <si>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</si>
  <si>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</si>
  <si>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</si>
  <si>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</si>
  <si>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</si>
  <si>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</si>
  <si>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</si>
  <si>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</si>
  <si>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</si>
  <si>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</si>
  <si>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</si>
  <si>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</si>
  <si>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</si>
  <si>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</si>
  <si>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</si>
  <si>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</si>
  <si>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</si>
  <si>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</si>
  <si>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</si>
  <si>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</si>
  <si>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</si>
  <si>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</si>
  <si>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</si>
  <si>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</si>
  <si>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</si>
  <si>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</si>
  <si>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</si>
  <si>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</si>
  <si>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</si>
  <si>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</si>
  <si>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</si>
  <si>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</si>
  <si>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</si>
  <si>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</si>
  <si>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</si>
  <si>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</si>
  <si>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</si>
  <si>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</si>
  <si>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</si>
  <si>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</si>
  <si>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</si>
  <si>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</si>
  <si>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</si>
  <si>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</si>
  <si>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</si>
  <si>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</si>
  <si>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</si>
  <si>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</si>
  <si>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</si>
  <si>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</si>
  <si>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</si>
  <si>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</si>
  <si>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</si>
  <si>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</si>
  <si>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</si>
  <si>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</si>
  <si>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</si>
  <si>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</si>
  <si>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</si>
  <si>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</si>
  <si>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</si>
  <si>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</si>
  <si>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</si>
  <si>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</si>
  <si>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</si>
  <si>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</si>
  <si>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Xiaomi en L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</si>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</sst>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7.890927430555" createdVersion="8" refreshedVersion="8" minRefreshableVersion="3" recordCount="85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85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03T00:00:00"/>
    </cacheField>
    <cacheField name="Referencia" numFmtId="0">
      <sharedItems count="17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0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7.890928356479" createdVersion="8" refreshedVersion="8" minRefreshableVersion="3" recordCount="1120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154"/>
    </cacheField>
    <cacheField name="Date" numFmtId="16">
      <sharedItems containsSemiMixedTypes="0" containsNonDate="0" containsDate="1" containsString="0" minDate="2022-03-16T00:00:00" maxDate="2023-06-29T00:00:00" count="39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29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Rasuradora" u="1"/>
        <m u="1"/>
        <s v="Generico" u="1"/>
        <s v="Logioca der Carga" u="1"/>
        <s v="Servicios" u="1"/>
        <s v="Sopotes" u="1"/>
        <s v="Patillers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Pines de Carga" u="1"/>
        <s v="Logica der Carga" u="1"/>
      </sharedItems>
    </cacheField>
    <cacheField name="Brand" numFmtId="0">
      <sharedItems containsBlank="1" count="21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</sharedItems>
    </cacheField>
    <cacheField name="Ref" numFmtId="0">
      <sharedItems containsBlank="1" containsMixedTypes="1" containsNumber="1" containsInteger="1" minValue="257" maxValue="321" count="236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A30 / A50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A30 c/m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A30 / A50 c/m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31 / cm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Depilador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Flawless Cejas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Xiaomi en L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Mantenimiento Logica A32"/>
        <s v="Pova 4"/>
        <s v="Alcohol Isopropilico 1L"/>
        <s v="TV 26&quot; - 62&quot; Fijo"/>
        <s v="Poco X3 Pro"/>
        <s v="Secador 2007"/>
        <s v="TG-8011C"/>
        <s v="Moto G42 Amoled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7.890942129627" createdVersion="8" refreshedVersion="8" minRefreshableVersion="3" recordCount="68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19T00:00:00" count="26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</sharedItems>
    </cacheField>
    <cacheField name="Movimiento" numFmtId="16">
      <sharedItems/>
    </cacheField>
    <cacheField name="Producto" numFmtId="0">
      <sharedItems count="31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0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217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3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4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5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6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7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8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79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0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1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2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3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4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5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6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6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7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5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8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89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90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3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1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0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89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79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8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79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71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7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71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79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89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89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89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79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966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7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8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7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9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70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1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2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3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4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5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6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7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8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9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80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1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2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3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4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5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6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7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8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9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90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1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2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2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3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4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5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6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7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7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8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8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9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2000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1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2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3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2004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5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6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7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8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9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10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11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2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3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4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5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6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966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7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8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9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20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21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2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6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3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4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6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7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5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6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7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9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8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9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30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31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31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2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2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3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4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5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6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7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8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8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8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5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9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40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41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2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3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4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5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6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7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8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9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50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51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2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3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4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5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6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7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8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9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60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61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2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2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3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4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5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6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7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8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966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9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70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71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2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3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4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5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6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7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8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3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9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80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3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81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2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3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4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3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5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6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2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7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8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9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90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966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2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91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2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3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70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4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5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3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6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7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8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9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100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2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101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7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102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3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4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5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2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6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7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8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9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10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11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2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3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100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4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70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5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6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7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8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9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20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21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2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3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4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5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6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7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51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2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2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2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8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9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30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8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6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31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2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3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4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5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6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9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7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8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9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5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40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41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31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2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3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4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5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6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7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8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49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5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50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51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52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3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4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5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6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6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2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7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8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9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60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9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61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62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3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4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5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6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7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8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9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70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2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71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72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72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3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4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5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6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6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6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7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8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9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80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81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82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3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4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5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8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6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72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72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7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8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8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9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6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90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41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91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91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92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3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40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4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5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6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7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8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9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6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6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200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7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5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201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6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202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3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4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6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5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6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7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8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9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10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11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6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12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3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4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7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90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90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5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6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7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8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9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7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20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21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22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7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90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3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4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5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6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7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8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9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30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6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31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8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8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32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32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3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4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5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6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6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7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8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9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40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41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42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3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4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5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5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2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6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7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7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6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5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5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5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8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9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8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6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2004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8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50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51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5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90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52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3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5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4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5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6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6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7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8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9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60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61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80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6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62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3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6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4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6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5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6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7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8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9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70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7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9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8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71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72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3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3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4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30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6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5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6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7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62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6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8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10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9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6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80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90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81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82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3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4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5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6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7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8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9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90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91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92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3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8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4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5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7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8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6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7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8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80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5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9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300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301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300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302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303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4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5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7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91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6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7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70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8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9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10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5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10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7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8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11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12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3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9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4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5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6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7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8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91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12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6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6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9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9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9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20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21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22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4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7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8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23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4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5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7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8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12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9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30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31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32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8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33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4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5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6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7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5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7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32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42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4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6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79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6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8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9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6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91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40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41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42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2343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42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44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45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6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7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8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2343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9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50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51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52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53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8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54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5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8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55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6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6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000"/>
    <n v="12000"/>
    <n v="90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4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5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45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7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9"/>
    <m/>
    <m/>
    <m/>
    <m/>
    <n v="3500"/>
    <n v="10000"/>
    <n v="6500"/>
    <n v="-1"/>
    <n v="19"/>
    <x v="1"/>
    <x v="1"/>
  </r>
  <r>
    <n v="11096"/>
    <x v="387"/>
    <x v="1"/>
    <x v="8"/>
    <n v="1"/>
    <x v="11"/>
    <x v="191"/>
    <x v="949"/>
    <m/>
    <m/>
    <m/>
    <m/>
    <n v="90000"/>
    <n v="130000"/>
    <n v="40000"/>
    <n v="-1"/>
    <n v="19"/>
    <x v="1"/>
    <x v="1"/>
  </r>
  <r>
    <n v="11097"/>
    <x v="387"/>
    <x v="1"/>
    <x v="8"/>
    <n v="1"/>
    <x v="33"/>
    <x v="1"/>
    <x v="2358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52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6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4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4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9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60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61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62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62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9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63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64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65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59" firstHeaderRow="1" firstDataRow="1" firstDataCol="2"/>
  <pivotFields count="4">
    <pivotField axis="axisRow" compact="0" numFmtId="16" outline="0" showAll="0" sortType="ascending" defaultSubtotal="0">
      <items count="26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0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58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2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0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1">
    <i>
      <x v="21"/>
    </i>
    <i>
      <x/>
    </i>
    <i>
      <x v="26"/>
    </i>
    <i>
      <x v="1"/>
    </i>
    <i>
      <x v="16"/>
    </i>
    <i>
      <x v="2"/>
    </i>
    <i>
      <x v="24"/>
    </i>
    <i>
      <x v="3"/>
    </i>
    <i>
      <x v="11"/>
    </i>
    <i>
      <x v="4"/>
    </i>
    <i>
      <x v="15"/>
    </i>
    <i>
      <x v="5"/>
    </i>
    <i>
      <x v="19"/>
    </i>
    <i>
      <x v="6"/>
    </i>
    <i>
      <x v="22"/>
    </i>
    <i>
      <x v="7"/>
    </i>
    <i>
      <x v="25"/>
    </i>
    <i>
      <x v="8"/>
    </i>
    <i>
      <x v="10"/>
    </i>
    <i>
      <x v="14"/>
    </i>
    <i>
      <x v="30"/>
    </i>
    <i>
      <x v="12"/>
    </i>
    <i>
      <x v="27"/>
    </i>
    <i>
      <x v="17"/>
    </i>
    <i>
      <x v="29"/>
    </i>
    <i>
      <x v="23"/>
    </i>
    <i>
      <x v="13"/>
    </i>
    <i>
      <x v="9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2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89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x="3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8">
        <item m="1" x="28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253"/>
        <item x="56"/>
        <item m="1" x="292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89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3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3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297"/>
        <item m="1" x="28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87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245"/>
        <item x="48"/>
        <item x="92"/>
        <item x="278"/>
        <item x="41"/>
        <item x="128"/>
        <item x="38"/>
        <item m="1" x="295"/>
        <item x="159"/>
        <item x="227"/>
        <item x="100"/>
        <item x="111"/>
        <item x="205"/>
        <item x="273"/>
        <item m="1" x="281"/>
        <item x="29"/>
        <item x="20"/>
        <item x="255"/>
        <item x="53"/>
        <item x="19"/>
        <item x="220"/>
        <item x="85"/>
        <item x="114"/>
        <item x="33"/>
        <item m="1" x="28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6"/>
        <item x="1577"/>
        <item x="1578"/>
        <item x="1575"/>
        <item x="1579"/>
        <item x="1580"/>
        <item x="1581"/>
        <item x="1582"/>
        <item x="1583"/>
        <item x="1584"/>
        <item x="1585"/>
        <item x="1586"/>
        <item x="1587"/>
        <item x="1588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89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697"/>
        <item x="1715"/>
        <item x="1716"/>
        <item x="1523"/>
        <item x="1717"/>
        <item x="1718"/>
        <item x="1719"/>
        <item x="1720"/>
        <item x="1721"/>
        <item x="1723"/>
        <item x="1724"/>
        <item x="1725"/>
        <item x="1708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39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59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66"/>
        <item m="1" x="2367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3"/>
        <item x="2044"/>
        <item x="2041"/>
        <item x="2042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1"/>
        <item x="2092"/>
        <item x="2093"/>
        <item x="1765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993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1"/>
        <item x="2182"/>
        <item x="2180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6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090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07"/>
        <item x="2268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1546"/>
        <item x="1768"/>
        <item x="1915"/>
        <item x="2220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029"/>
        <item x="2361"/>
        <item x="2362"/>
        <item x="2363"/>
        <item x="2364"/>
        <item x="23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8">
    <i>
      <x v="5"/>
      <x v="166"/>
    </i>
    <i>
      <x v="39"/>
      <x v="312"/>
    </i>
    <i r="1">
      <x v="2106"/>
    </i>
    <i>
      <x v="96"/>
      <x v="2321"/>
    </i>
    <i>
      <x v="139"/>
      <x v="1097"/>
    </i>
    <i r="1">
      <x v="2360"/>
    </i>
    <i r="1">
      <x v="2364"/>
    </i>
    <i>
      <x v="179"/>
      <x v="493"/>
    </i>
    <i>
      <x v="219"/>
      <x v="320"/>
    </i>
    <i r="1">
      <x v="323"/>
    </i>
    <i>
      <x v="227"/>
      <x v="975"/>
    </i>
    <i>
      <x v="231"/>
      <x v="16"/>
    </i>
    <i r="1">
      <x v="359"/>
    </i>
    <i r="1">
      <x v="1097"/>
    </i>
    <i r="1">
      <x v="2364"/>
    </i>
    <i>
      <x v="232"/>
      <x v="287"/>
    </i>
    <i>
      <x v="292"/>
      <x v="232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7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7" firstHeaderRow="0" firstDataRow="1" firstDataCol="1" rowPageCount="4" colPageCount="1"/>
  <pivotFields count="19">
    <pivotField showAll="0"/>
    <pivotField axis="axisRow" multipleItemSelectionAllowed="1" showAll="0" sortType="ascending">
      <items count="392">
        <item m="1" x="39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m="1" x="38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299">
        <item x="13"/>
        <item x="16"/>
        <item x="21"/>
        <item x="8"/>
        <item x="3"/>
        <item x="25"/>
        <item x="0"/>
        <item m="1" x="29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m="1" x="296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2"/>
        <item x="47"/>
        <item x="48"/>
        <item x="49"/>
        <item x="50"/>
        <item x="51"/>
        <item x="52"/>
        <item x="53"/>
        <item x="4"/>
        <item m="1" x="288"/>
        <item x="54"/>
        <item x="55"/>
        <item x="56"/>
        <item x="57"/>
        <item m="1" x="295"/>
        <item x="58"/>
        <item x="59"/>
        <item x="60"/>
        <item m="1" x="29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6"/>
        <item x="78"/>
        <item x="79"/>
        <item x="80"/>
        <item m="1" x="283"/>
        <item x="81"/>
        <item x="82"/>
        <item x="83"/>
        <item x="76"/>
        <item x="85"/>
        <item x="86"/>
        <item m="1" x="29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4"/>
        <item x="128"/>
        <item x="129"/>
        <item x="130"/>
        <item x="131"/>
        <item x="132"/>
        <item x="133"/>
        <item m="1" x="29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3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8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2"/>
        <item x="272"/>
        <item x="273"/>
        <item x="274"/>
        <item x="275"/>
        <item x="276"/>
        <item x="277"/>
        <item m="1" x="287"/>
        <item x="278"/>
        <item x="279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1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4">
      <pivotArea outline="0" collapsedLevelsAreSubtotals="1" fieldPosition="0"/>
    </format>
    <format dxfId="23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2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1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4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9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98">
        <item m="1" x="288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7"/>
        <item m="1" x="284"/>
        <item x="1"/>
        <item x="116"/>
        <item x="35"/>
        <item x="61"/>
        <item m="1" x="29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00"/>
        <item x="111"/>
        <item x="29"/>
        <item x="20"/>
        <item x="53"/>
        <item x="19"/>
        <item x="85"/>
        <item x="114"/>
        <item x="33"/>
        <item m="1" x="285"/>
        <item x="66"/>
        <item x="26"/>
        <item x="37"/>
        <item x="137"/>
        <item x="73"/>
        <item x="59"/>
        <item x="60"/>
        <item x="34"/>
        <item x="45"/>
        <item x="62"/>
        <item m="1" x="28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2"/>
        <item x="148"/>
        <item x="149"/>
        <item x="150"/>
        <item x="151"/>
        <item m="1" x="293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8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2"/>
        <item x="272"/>
        <item x="273"/>
        <item x="274"/>
        <item x="275"/>
        <item x="276"/>
        <item x="277"/>
        <item m="1" x="287"/>
        <item x="278"/>
        <item x="279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1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107"/>
    </i>
    <i>
      <x v="52"/>
    </i>
    <i>
      <x v="124"/>
    </i>
    <i>
      <x v="30"/>
    </i>
    <i>
      <x v="114"/>
    </i>
    <i>
      <x v="128"/>
    </i>
    <i>
      <x v="140"/>
    </i>
    <i>
      <x v="75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70"/>
    </i>
    <i>
      <x v="116"/>
    </i>
    <i>
      <x v="28"/>
    </i>
    <i>
      <x v="108"/>
    </i>
    <i>
      <x v="54"/>
    </i>
    <i>
      <x v="145"/>
    </i>
    <i>
      <x v="264"/>
    </i>
    <i>
      <x v="246"/>
    </i>
    <i>
      <x v="80"/>
    </i>
    <i>
      <x v="185"/>
    </i>
    <i>
      <x v="4"/>
    </i>
    <i>
      <x v="158"/>
    </i>
    <i>
      <x v="234"/>
    </i>
    <i>
      <x v="110"/>
    </i>
    <i>
      <x v="235"/>
    </i>
    <i>
      <x v="60"/>
    </i>
    <i>
      <x v="103"/>
    </i>
    <i>
      <x v="278"/>
    </i>
    <i>
      <x v="151"/>
    </i>
    <i>
      <x v="247"/>
    </i>
    <i>
      <x v="189"/>
    </i>
    <i>
      <x v="138"/>
    </i>
    <i>
      <x v="231"/>
    </i>
    <i>
      <x v="214"/>
    </i>
    <i>
      <x v="136"/>
    </i>
    <i>
      <x v="102"/>
    </i>
    <i>
      <x v="188"/>
    </i>
    <i>
      <x v="154"/>
    </i>
    <i>
      <x v="222"/>
    </i>
    <i>
      <x v="101"/>
    </i>
    <i>
      <x v="174"/>
    </i>
    <i>
      <x v="257"/>
    </i>
    <i>
      <x v="221"/>
    </i>
    <i>
      <x v="126"/>
    </i>
    <i>
      <x v="227"/>
    </i>
    <i>
      <x v="13"/>
    </i>
    <i>
      <x v="76"/>
    </i>
    <i>
      <x v="43"/>
    </i>
    <i>
      <x v="115"/>
    </i>
    <i>
      <x v="34"/>
    </i>
    <i>
      <x v="252"/>
    </i>
    <i>
      <x v="196"/>
    </i>
    <i>
      <x v="139"/>
    </i>
    <i>
      <x v="238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183"/>
    </i>
    <i>
      <x v="270"/>
    </i>
    <i>
      <x v="289"/>
    </i>
    <i>
      <x v="11"/>
    </i>
    <i>
      <x v="266"/>
    </i>
    <i>
      <x v="97"/>
    </i>
    <i>
      <x v="147"/>
    </i>
    <i>
      <x v="170"/>
    </i>
    <i>
      <x v="8"/>
    </i>
    <i>
      <x v="274"/>
    </i>
    <i>
      <x v="29"/>
    </i>
    <i>
      <x v="62"/>
    </i>
    <i>
      <x v="88"/>
    </i>
    <i>
      <x v="155"/>
    </i>
    <i>
      <x v="41"/>
    </i>
    <i>
      <x v="225"/>
    </i>
    <i>
      <x v="223"/>
    </i>
    <i>
      <x v="280"/>
    </i>
    <i>
      <x v="3"/>
    </i>
    <i>
      <x v="79"/>
    </i>
    <i>
      <x v="133"/>
    </i>
    <i>
      <x v="171"/>
    </i>
    <i>
      <x v="268"/>
    </i>
    <i>
      <x v="141"/>
    </i>
    <i>
      <x v="173"/>
    </i>
    <i>
      <x v="262"/>
    </i>
    <i>
      <x v="153"/>
    </i>
    <i>
      <x v="81"/>
    </i>
    <i>
      <x v="230"/>
    </i>
    <i>
      <x v="226"/>
    </i>
    <i>
      <x v="236"/>
    </i>
    <i>
      <x v="172"/>
    </i>
    <i>
      <x v="200"/>
    </i>
    <i>
      <x v="279"/>
    </i>
    <i>
      <x v="35"/>
    </i>
    <i>
      <x v="161"/>
    </i>
    <i>
      <x v="205"/>
    </i>
    <i>
      <x v="59"/>
    </i>
    <i>
      <x v="291"/>
    </i>
    <i>
      <x v="37"/>
    </i>
    <i>
      <x v="168"/>
    </i>
    <i>
      <x v="296"/>
    </i>
    <i>
      <x v="129"/>
    </i>
    <i>
      <x v="292"/>
    </i>
    <i>
      <x v="204"/>
    </i>
    <i>
      <x v="53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4" firstHeaderRow="1" firstDataRow="1" firstDataCol="1" rowPageCount="3" colPageCount="1"/>
  <pivotFields count="19">
    <pivotField showAll="0"/>
    <pivotField axis="axisRow" showAll="0">
      <items count="39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9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8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1">
        <item m="1" x="39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9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4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1"/>
        <item x="29"/>
        <item x="20"/>
        <item x="53"/>
        <item x="19"/>
        <item x="220"/>
        <item x="85"/>
        <item x="114"/>
        <item x="33"/>
        <item m="1" x="28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8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2"/>
        <item x="272"/>
        <item x="273"/>
        <item x="274"/>
        <item x="275"/>
        <item x="276"/>
        <item x="277"/>
        <item m="1" x="287"/>
        <item x="278"/>
        <item x="2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68">
        <item h="1" m="1" x="2367"/>
        <item h="1" m="1" x="2366"/>
        <item h="1" x="1541"/>
        <item h="1" x="1662"/>
        <item h="1" x="725"/>
        <item h="1" x="495"/>
        <item h="1" x="985"/>
        <item h="1" x="1830"/>
        <item h="1" x="484"/>
        <item h="1" x="611"/>
        <item h="1" x="2266"/>
        <item h="1" x="649"/>
        <item h="1" x="132"/>
        <item h="1" x="1894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7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2052"/>
        <item h="1" x="982"/>
        <item h="1" x="2073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4"/>
        <item h="1" x="647"/>
        <item h="1" x="2150"/>
        <item h="1" x="1326"/>
        <item h="1" x="202"/>
        <item h="1" x="1722"/>
        <item h="1" x="307"/>
        <item h="1" x="485"/>
        <item h="1" x="1269"/>
        <item h="1" x="1442"/>
        <item h="1" x="1896"/>
        <item h="1" x="941"/>
        <item h="1" x="1593"/>
        <item h="1" x="1633"/>
        <item h="1" x="345"/>
        <item h="1" x="2326"/>
        <item h="1" x="1594"/>
        <item h="1" x="2323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929"/>
        <item h="1" x="1129"/>
        <item h="1" x="1130"/>
        <item h="1" x="762"/>
        <item h="1" x="2005"/>
        <item h="1" x="183"/>
        <item h="1" x="511"/>
        <item h="1" x="268"/>
        <item h="1" x="384"/>
        <item h="1" x="1229"/>
        <item h="1" x="890"/>
        <item x="1643"/>
        <item h="1" x="360"/>
        <item h="1" x="148"/>
        <item h="1" x="271"/>
        <item h="1" x="642"/>
        <item h="1" x="367"/>
        <item h="1" x="2044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8"/>
        <item h="1" x="181"/>
        <item h="1" x="1787"/>
        <item h="1" x="1614"/>
        <item h="1" x="2292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300"/>
        <item h="1" x="1697"/>
        <item h="1" x="755"/>
        <item h="1" x="837"/>
        <item h="1" x="631"/>
        <item h="1" x="2254"/>
        <item h="1" x="1093"/>
        <item h="1" x="756"/>
        <item h="1" x="1133"/>
        <item h="1" x="217"/>
        <item h="1" x="179"/>
        <item h="1" x="1590"/>
        <item h="1" x="1966"/>
        <item h="1" x="1714"/>
        <item h="1" x="1644"/>
        <item h="1" x="1016"/>
        <item h="1" x="1826"/>
        <item h="1" x="512"/>
        <item h="1" x="1160"/>
        <item h="1" x="138"/>
        <item h="1" x="2025"/>
        <item h="1" x="1589"/>
        <item h="1" x="1090"/>
        <item h="1" x="1099"/>
        <item h="1" x="1100"/>
        <item h="1" x="200"/>
        <item h="1" x="2004"/>
        <item h="1" x="1698"/>
        <item h="1" x="489"/>
        <item h="1" x="142"/>
        <item h="1" x="488"/>
        <item h="1" x="273"/>
        <item h="1" x="910"/>
        <item h="1" x="2268"/>
        <item h="1" x="496"/>
        <item h="1" x="2037"/>
        <item h="1" x="2226"/>
        <item h="1" x="786"/>
        <item h="1" x="1111"/>
        <item h="1" x="184"/>
        <item h="1" x="2017"/>
        <item h="1" x="241"/>
        <item h="1" x="224"/>
        <item h="1" x="911"/>
        <item h="1" x="2309"/>
        <item h="1" x="180"/>
        <item h="1" x="1472"/>
        <item h="1" x="2262"/>
        <item h="1" x="2100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60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2321"/>
        <item h="1" x="1957"/>
        <item h="1" x="2276"/>
        <item h="1" x="2355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2360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880"/>
        <item h="1" x="1783"/>
        <item h="1" x="2137"/>
        <item h="1" x="1788"/>
        <item h="1" x="1258"/>
        <item h="1" x="957"/>
        <item h="1" x="971"/>
        <item h="1" x="1399"/>
        <item h="1" x="1318"/>
        <item h="1" x="1289"/>
        <item h="1" x="2128"/>
        <item h="1" x="486"/>
        <item h="1" x="2312"/>
        <item h="1" x="846"/>
        <item h="1" x="939"/>
        <item h="1" x="2318"/>
        <item h="1" x="2079"/>
        <item h="1" x="2340"/>
        <item h="1" x="612"/>
        <item h="1" x="407"/>
        <item h="1" x="789"/>
        <item h="1" x="101"/>
        <item h="1" x="100"/>
        <item h="1" x="2055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2147"/>
        <item h="1" x="2146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935"/>
        <item h="1" x="2250"/>
        <item h="1" x="1052"/>
        <item h="1" x="1241"/>
        <item h="1" x="1313"/>
        <item h="1" x="7"/>
        <item h="1" x="308"/>
        <item h="1" x="1499"/>
        <item h="1" x="1604"/>
        <item h="1" x="108"/>
        <item h="1" x="2054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953"/>
        <item h="1" x="1337"/>
        <item h="1" x="2059"/>
        <item h="1" x="663"/>
        <item h="1" x="1178"/>
        <item h="1" x="1536"/>
        <item h="1" x="679"/>
        <item h="1" x="1914"/>
        <item h="1" x="1849"/>
        <item h="1" x="346"/>
        <item h="1" x="457"/>
        <item h="1" x="456"/>
        <item h="1" x="1802"/>
        <item h="1" x="1611"/>
        <item h="1" x="414"/>
        <item h="1" x="2299"/>
        <item h="1" x="499"/>
        <item h="1" x="1904"/>
        <item h="1" x="1905"/>
        <item h="1" x="2026"/>
        <item h="1" x="1123"/>
        <item h="1" x="1631"/>
        <item h="1" x="1188"/>
        <item h="1" x="210"/>
        <item h="1" x="870"/>
        <item h="1" x="2003"/>
        <item h="1" x="1321"/>
        <item h="1" x="895"/>
        <item h="1" x="1416"/>
        <item h="1" x="1372"/>
        <item h="1" x="1746"/>
        <item h="1" x="1497"/>
        <item h="1" x="1650"/>
        <item h="1" x="2084"/>
        <item h="1" x="1730"/>
        <item h="1" x="739"/>
        <item h="1" x="1913"/>
        <item h="1" x="443"/>
        <item h="1" x="1503"/>
        <item h="1" x="2186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2328"/>
        <item h="1" x="599"/>
        <item h="1" x="1376"/>
        <item h="1" x="708"/>
        <item h="1" x="1377"/>
        <item h="1" x="2232"/>
        <item h="1" x="1226"/>
        <item h="1" x="1936"/>
        <item h="1" x="1060"/>
        <item h="1" x="931"/>
        <item h="1" x="2305"/>
        <item h="1" x="23"/>
        <item h="1" x="22"/>
        <item h="1" x="833"/>
        <item h="1" x="650"/>
        <item h="1" x="1793"/>
        <item h="1" x="1690"/>
        <item h="1" x="962"/>
        <item h="1" x="1317"/>
        <item h="1" x="2007"/>
        <item h="1" x="1677"/>
        <item h="1" x="1736"/>
        <item h="1" x="1487"/>
        <item h="1" x="1220"/>
        <item h="1" x="1954"/>
        <item h="1" x="1862"/>
        <item h="1" x="597"/>
        <item h="1" x="596"/>
        <item h="1" x="1612"/>
        <item h="1" x="2111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2316"/>
        <item h="1" x="479"/>
        <item h="1" x="478"/>
        <item h="1" x="2304"/>
        <item h="1" x="2115"/>
        <item h="1" x="2205"/>
        <item h="1" x="645"/>
        <item h="1" x="2091"/>
        <item h="1" x="2095"/>
        <item h="1" x="2341"/>
        <item h="1" x="1149"/>
        <item h="1" x="1897"/>
        <item h="1" x="1975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971"/>
        <item h="1" x="1422"/>
        <item h="1" x="675"/>
        <item h="1" x="1686"/>
        <item h="1" x="636"/>
        <item h="1" x="1734"/>
        <item h="1" x="2040"/>
        <item h="1" x="750"/>
        <item h="1" x="673"/>
        <item h="1" x="1088"/>
        <item h="1" x="672"/>
        <item h="1" x="2270"/>
        <item h="1" x="2307"/>
        <item h="1" x="1382"/>
        <item h="1" x="1030"/>
        <item h="1" x="1949"/>
        <item h="1" x="1626"/>
        <item h="1" x="1803"/>
        <item h="1" x="1854"/>
        <item h="1" x="1962"/>
        <item h="1" x="2320"/>
        <item h="1" x="1389"/>
        <item h="1" x="335"/>
        <item h="1" x="782"/>
        <item h="1" x="1799"/>
        <item h="1" x="798"/>
        <item h="1" x="2088"/>
        <item h="1" x="790"/>
        <item h="1" x="780"/>
        <item h="1" x="967"/>
        <item h="1" x="2306"/>
        <item h="1" x="674"/>
        <item h="1" x="1338"/>
        <item h="1" x="925"/>
        <item h="1" x="1607"/>
        <item h="1" x="682"/>
        <item h="1" x="2192"/>
        <item h="1" x="2061"/>
        <item h="1" x="879"/>
        <item h="1" x="1068"/>
        <item h="1" x="1669"/>
        <item h="1" x="1076"/>
        <item h="1" x="953"/>
        <item h="1" x="394"/>
        <item h="1" x="2134"/>
        <item h="1" x="751"/>
        <item h="1" x="2177"/>
        <item h="1" x="498"/>
        <item h="1" x="1426"/>
        <item h="1" x="1158"/>
        <item h="1" x="477"/>
        <item h="1" x="1486"/>
        <item h="1" x="2135"/>
        <item h="1" x="1032"/>
        <item h="1" x="2133"/>
        <item h="1" x="1732"/>
        <item h="1" x="1567"/>
        <item h="1" x="1725"/>
        <item h="1" x="656"/>
        <item h="1" x="1504"/>
        <item h="1" x="1884"/>
        <item h="1" x="1562"/>
        <item h="1" x="1208"/>
        <item h="1" x="1195"/>
        <item h="1" x="522"/>
        <item h="1" x="1275"/>
        <item h="1" x="1274"/>
        <item h="1" x="2287"/>
        <item h="1" x="783"/>
        <item h="1" x="1705"/>
        <item h="1" x="1175"/>
        <item h="1" x="2029"/>
        <item h="1" x="1247"/>
        <item h="1" x="2275"/>
        <item h="1" x="67"/>
        <item h="1" x="734"/>
        <item h="1" x="462"/>
        <item h="1" x="463"/>
        <item h="1" x="1900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9"/>
        <item h="1" x="2051"/>
        <item h="1" x="2053"/>
        <item h="1" x="1674"/>
        <item h="1" x="510"/>
        <item h="1" x="767"/>
        <item h="1" x="332"/>
        <item h="1" x="2118"/>
        <item h="1" x="976"/>
        <item h="1" x="1394"/>
        <item h="1" x="746"/>
        <item h="1" x="458"/>
        <item h="1" x="1737"/>
        <item h="1" x="601"/>
        <item h="1" x="2311"/>
        <item h="1" x="2258"/>
        <item h="1" x="306"/>
        <item h="1" x="2263"/>
        <item h="1" x="2211"/>
        <item h="1" x="302"/>
        <item h="1" x="1937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8"/>
        <item h="1" x="1784"/>
        <item h="1" x="950"/>
        <item h="1" x="2124"/>
        <item h="1" x="1469"/>
        <item h="1" x="2083"/>
        <item h="1" x="155"/>
        <item h="1" x="1473"/>
        <item h="1" x="154"/>
        <item h="1" x="2353"/>
        <item h="1" x="446"/>
        <item h="1" x="1492"/>
        <item h="1" x="1636"/>
        <item h="1" x="221"/>
        <item h="1" x="713"/>
        <item h="1" x="1179"/>
        <item h="1" x="128"/>
        <item h="1" x="1011"/>
        <item h="1" x="2246"/>
        <item h="1" x="1578"/>
        <item h="1" x="1475"/>
        <item h="1" x="2021"/>
        <item h="1" x="1290"/>
        <item h="1" x="127"/>
        <item h="1" x="417"/>
        <item h="1" x="1364"/>
        <item h="1" x="1344"/>
        <item h="1" x="1380"/>
        <item h="1" x="2089"/>
        <item h="1" x="1555"/>
        <item h="1" x="1875"/>
        <item h="1" x="2103"/>
        <item h="1" x="1574"/>
        <item h="1" x="1729"/>
        <item h="1" x="1556"/>
        <item h="1" x="2104"/>
        <item h="1" x="2050"/>
        <item h="1" x="1774"/>
        <item h="1" x="1560"/>
        <item h="1" x="1973"/>
        <item h="1" x="1311"/>
        <item h="1" x="1173"/>
        <item h="1" x="1193"/>
        <item h="1" x="2078"/>
        <item h="1" x="2016"/>
        <item h="1" x="119"/>
        <item h="1" x="2285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877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30"/>
        <item h="1" x="2119"/>
        <item h="1" x="2048"/>
        <item h="1" x="1417"/>
        <item h="1" x="2231"/>
        <item h="1" x="330"/>
        <item h="1" x="1696"/>
        <item h="1" x="1161"/>
        <item h="1" x="923"/>
        <item h="1" x="1844"/>
        <item h="1" x="2149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881"/>
        <item h="1" x="1689"/>
        <item h="1" x="2018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2162"/>
        <item h="1" x="968"/>
        <item h="1" x="797"/>
        <item h="1" x="1205"/>
        <item h="1" x="1616"/>
        <item h="1" x="2063"/>
        <item h="1" x="2041"/>
        <item h="1" x="1828"/>
        <item h="1" x="1482"/>
        <item h="1" x="1003"/>
        <item h="1" x="669"/>
        <item h="1" x="1153"/>
        <item h="1" x="662"/>
        <item h="1" x="2158"/>
        <item h="1" x="1285"/>
        <item h="1" x="1559"/>
        <item h="1" x="1480"/>
        <item h="1" x="709"/>
        <item h="1" x="2330"/>
        <item h="1" x="1261"/>
        <item h="1" x="1403"/>
        <item h="1" x="1738"/>
        <item h="1" x="1506"/>
        <item h="1" x="1471"/>
        <item h="1" x="954"/>
        <item h="1" x="490"/>
        <item h="1" x="2056"/>
        <item h="1" x="1340"/>
        <item h="1" x="1835"/>
        <item h="1" x="819"/>
        <item h="1" x="2196"/>
        <item h="1" x="1069"/>
        <item h="1" x="1257"/>
        <item h="1" x="1163"/>
        <item h="1" x="2058"/>
        <item h="1" x="1039"/>
        <item h="1" x="432"/>
        <item h="1" x="2182"/>
        <item h="1" x="1479"/>
        <item h="1" x="2165"/>
        <item h="1" x="1502"/>
        <item h="1" x="433"/>
        <item h="1" x="918"/>
        <item h="1" x="1944"/>
        <item h="1" x="1675"/>
        <item h="1" x="1724"/>
        <item h="1" x="2138"/>
        <item h="1" x="1139"/>
        <item h="1" x="2188"/>
        <item h="1" x="1970"/>
        <item h="1" x="1637"/>
        <item h="1" x="1371"/>
        <item h="1" x="2253"/>
        <item h="1" x="2159"/>
        <item h="1" x="622"/>
        <item h="1" x="1168"/>
        <item h="1" x="2356"/>
        <item h="1" x="1907"/>
        <item h="1" x="2199"/>
        <item h="1" x="1887"/>
        <item h="1" x="2042"/>
        <item h="1" x="1212"/>
        <item h="1" x="623"/>
        <item h="1" x="1507"/>
        <item h="1" x="638"/>
        <item h="1" x="2181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1988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32"/>
        <item h="1" x="2006"/>
        <item h="1" x="1438"/>
        <item h="1" x="451"/>
        <item h="1" x="573"/>
        <item h="1" x="450"/>
        <item h="1" x="1047"/>
        <item h="1" x="504"/>
        <item h="1" x="505"/>
        <item h="1" x="2212"/>
        <item h="1" x="665"/>
        <item h="1" x="2278"/>
        <item h="1" x="322"/>
        <item h="1" x="2283"/>
        <item h="1" x="2214"/>
        <item h="1" x="206"/>
        <item h="1" x="207"/>
        <item h="1" x="1137"/>
        <item h="1" x="1517"/>
        <item h="1" x="1315"/>
        <item h="1" x="572"/>
        <item h="1" x="1097"/>
        <item h="1" x="2348"/>
        <item h="1" x="2269"/>
        <item h="1" x="2220"/>
        <item h="1" x="2259"/>
        <item h="1" x="1795"/>
        <item h="1" x="1086"/>
        <item h="1" x="2075"/>
        <item h="1" x="2194"/>
        <item h="1" x="66"/>
        <item h="1" x="575"/>
        <item h="1" x="576"/>
        <item h="1" x="421"/>
        <item h="1" x="2145"/>
        <item h="1" x="1043"/>
        <item h="1" x="91"/>
        <item h="1" x="2060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4"/>
        <item h="1" x="2222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2327"/>
        <item h="1" x="103"/>
        <item h="1" x="104"/>
        <item h="1" x="1976"/>
        <item h="1" x="885"/>
        <item h="1" x="37"/>
        <item h="1" x="1114"/>
        <item h="1" x="2096"/>
        <item h="1" x="1113"/>
        <item h="1" x="1955"/>
        <item h="1" x="1983"/>
        <item h="1" x="717"/>
        <item h="1" x="720"/>
        <item h="1" x="1542"/>
        <item h="1" x="437"/>
        <item h="1" x="715"/>
        <item h="1" x="714"/>
        <item h="1" x="1987"/>
        <item h="1" x="2002"/>
        <item h="1" x="873"/>
        <item h="1" x="2224"/>
        <item h="1" x="1015"/>
        <item h="1" x="525"/>
        <item h="1" x="803"/>
        <item h="1" x="1938"/>
        <item h="1" x="2049"/>
        <item h="1" x="688"/>
        <item h="1" x="1956"/>
        <item h="1" x="1921"/>
        <item h="1" x="34"/>
        <item h="1" x="983"/>
        <item h="1" x="50"/>
        <item h="1" x="1383"/>
        <item h="1" x="1348"/>
        <item h="1" x="2233"/>
        <item h="1" x="1861"/>
        <item h="1" x="1823"/>
        <item h="1" x="1820"/>
        <item h="1" x="2206"/>
        <item h="1" x="2110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2261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4"/>
        <item h="1" x="2317"/>
        <item h="1" x="215"/>
        <item h="1" x="429"/>
        <item h="1" x="771"/>
        <item h="1" x="1999"/>
        <item h="1" x="1952"/>
        <item h="1" x="2071"/>
        <item h="1" x="1948"/>
        <item h="1" x="2046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2141"/>
        <item h="1" x="1150"/>
        <item h="1" x="1071"/>
        <item h="1" x="1316"/>
        <item h="1" x="1182"/>
        <item h="1" x="1427"/>
        <item h="1" x="2038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8"/>
        <item h="1" x="277"/>
        <item h="1" x="1967"/>
        <item h="1" x="1330"/>
        <item h="1" x="383"/>
        <item h="1" x="1602"/>
        <item h="1" x="188"/>
        <item h="1" x="278"/>
        <item h="1" x="935"/>
        <item h="1" x="591"/>
        <item h="1" x="2352"/>
        <item h="1" x="187"/>
        <item h="1" x="275"/>
        <item h="1" x="2244"/>
        <item h="1" x="2223"/>
        <item h="1" x="671"/>
        <item h="1" x="279"/>
        <item h="1" x="2302"/>
        <item h="1" x="897"/>
        <item h="1" x="281"/>
        <item h="1" x="280"/>
        <item h="1" x="1073"/>
        <item h="1" x="973"/>
        <item h="1" x="1700"/>
        <item h="1" x="185"/>
        <item h="1" x="276"/>
        <item h="1" x="2249"/>
        <item h="1" x="2267"/>
        <item h="1" x="691"/>
        <item h="1" x="1198"/>
        <item h="1" x="1045"/>
        <item h="1" x="1629"/>
        <item h="1" x="651"/>
        <item h="1" x="791"/>
        <item h="1" x="2036"/>
        <item h="1" x="793"/>
        <item h="1" x="1925"/>
        <item h="1" x="1021"/>
        <item h="1" x="459"/>
        <item h="1" x="517"/>
        <item h="1" x="2175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31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2102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7"/>
        <item h="1" x="711"/>
        <item h="1" x="1393"/>
        <item h="1" x="977"/>
        <item h="1" x="1118"/>
        <item h="1" x="2208"/>
        <item h="1" x="2209"/>
        <item h="1" x="2221"/>
        <item h="1" x="2210"/>
        <item h="1" x="2207"/>
        <item h="1" x="1263"/>
        <item h="1" x="1227"/>
        <item h="1" x="131"/>
        <item h="1" x="2237"/>
        <item h="1" x="1808"/>
        <item h="1" x="844"/>
        <item h="1" x="72"/>
        <item h="1" x="447"/>
        <item h="1" x="1248"/>
        <item h="1" x="586"/>
        <item h="1" x="969"/>
        <item h="1" x="2290"/>
        <item h="1" x="1814"/>
        <item h="1" x="1051"/>
        <item h="1" x="937"/>
        <item h="1" x="1825"/>
        <item h="1" x="958"/>
        <item h="1" x="1494"/>
        <item h="1" x="2176"/>
        <item h="1" x="2264"/>
        <item h="1" x="1733"/>
        <item h="1" x="2106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2308"/>
        <item h="1" x="2085"/>
        <item h="1" x="1041"/>
        <item h="1" x="1720"/>
        <item h="1" x="1013"/>
        <item h="1" x="1483"/>
        <item h="1" x="735"/>
        <item h="1" x="908"/>
        <item h="1" x="2157"/>
        <item h="1" x="1798"/>
        <item h="1" x="836"/>
        <item h="1" x="1172"/>
        <item h="1" x="1320"/>
        <item h="1" x="1790"/>
        <item h="1" x="1400"/>
        <item h="1" x="2297"/>
        <item h="1" x="883"/>
        <item h="1" x="775"/>
        <item h="1" x="1739"/>
        <item h="1" x="1386"/>
        <item h="1" x="1262"/>
        <item h="1" x="615"/>
        <item h="1" x="614"/>
        <item h="1" x="613"/>
        <item h="1" x="2174"/>
        <item h="1" x="1941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2301"/>
        <item h="1" x="1450"/>
        <item h="1" x="1974"/>
        <item h="1" x="1334"/>
        <item h="1" x="1666"/>
        <item h="1" x="1995"/>
        <item h="1" x="1829"/>
        <item h="1" x="1715"/>
        <item h="1" x="555"/>
        <item h="1" x="1716"/>
        <item h="1" x="2252"/>
        <item h="1" x="2077"/>
        <item h="1" x="1945"/>
        <item h="1" x="2358"/>
        <item h="1" x="1089"/>
        <item h="1" x="1138"/>
        <item h="1" x="1718"/>
        <item h="1" x="1245"/>
        <item h="1" x="1780"/>
        <item h="1" x="2082"/>
        <item h="1" x="2338"/>
        <item h="1" x="1207"/>
        <item h="1" x="1288"/>
        <item h="1" x="2171"/>
        <item h="1" x="1307"/>
        <item h="1" x="1142"/>
        <item h="1" x="1563"/>
        <item h="1" x="1840"/>
        <item h="1" x="1489"/>
        <item h="1" x="1874"/>
        <item h="1" x="1918"/>
        <item h="1" x="393"/>
        <item h="1" x="402"/>
        <item h="1" x="515"/>
        <item h="1" x="554"/>
        <item h="1" x="2039"/>
        <item h="1" x="635"/>
        <item h="1" x="1996"/>
        <item h="1" x="2000"/>
        <item h="1" x="2057"/>
        <item h="1" x="2169"/>
        <item h="1" x="1694"/>
        <item h="1" x="886"/>
        <item h="1" x="1856"/>
        <item h="1" x="1124"/>
        <item h="1" x="1512"/>
        <item h="1" x="1509"/>
        <item h="1" x="2070"/>
        <item h="1" x="2033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9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8"/>
        <item h="1" x="2274"/>
        <item h="1" x="406"/>
        <item h="1" x="1852"/>
        <item h="1" x="2011"/>
        <item h="1" x="840"/>
        <item h="1" x="1327"/>
        <item h="1" x="1305"/>
        <item h="1" x="475"/>
        <item h="1" x="542"/>
        <item h="1" x="2116"/>
        <item h="1" x="1791"/>
        <item h="1" x="81"/>
        <item h="1" x="473"/>
        <item h="1" x="1209"/>
        <item h="1" x="2219"/>
        <item h="1" x="341"/>
        <item h="1" x="648"/>
        <item h="1" x="1279"/>
        <item h="1" x="1369"/>
        <item h="1" x="1370"/>
        <item h="1" x="1324"/>
        <item h="1" x="1758"/>
        <item h="1" x="32"/>
        <item h="1" x="2034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2337"/>
        <item h="1" x="139"/>
        <item h="1" x="732"/>
        <item h="1" x="369"/>
        <item h="1" x="1493"/>
        <item h="1" x="1899"/>
        <item h="1" x="681"/>
        <item h="1" x="1902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39"/>
        <item h="1" x="213"/>
        <item h="1" x="1085"/>
        <item h="1" x="1660"/>
        <item h="1" x="1109"/>
        <item h="1" x="1942"/>
        <item h="1" x="1424"/>
        <item h="1" x="1606"/>
        <item h="1" x="1762"/>
        <item h="1" x="1639"/>
        <item h="1" x="1232"/>
        <item h="1" x="2189"/>
        <item h="1" x="2170"/>
        <item h="1" x="1206"/>
        <item h="1" x="533"/>
        <item h="1" x="2113"/>
        <item h="1" x="729"/>
        <item h="1" x="2105"/>
        <item h="1" x="919"/>
        <item h="1" x="2357"/>
        <item h="1" x="569"/>
        <item h="1" x="2227"/>
        <item h="1" x="570"/>
        <item h="1" x="1998"/>
        <item h="1" x="1028"/>
        <item h="1" x="546"/>
        <item h="1" x="1230"/>
        <item h="1" x="1297"/>
        <item h="1" x="1002"/>
        <item h="1" x="2365"/>
        <item h="1" x="853"/>
        <item h="1" x="390"/>
        <item h="1" x="1519"/>
        <item h="1" x="765"/>
        <item h="1" x="1912"/>
        <item h="1" x="212"/>
        <item h="1" x="1708"/>
        <item h="1" x="2173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2107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7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2015"/>
        <item h="1" x="2014"/>
        <item h="1" x="368"/>
        <item h="1" x="95"/>
        <item h="1" x="96"/>
        <item h="1" x="1923"/>
        <item h="1" x="1922"/>
        <item h="1" x="758"/>
        <item h="1" x="1535"/>
        <item h="1" x="2289"/>
        <item h="1" x="1058"/>
        <item h="1" x="1362"/>
        <item h="1" x="1287"/>
        <item h="1" x="2288"/>
        <item h="1" x="1122"/>
        <item h="1" x="565"/>
        <item h="1" x="772"/>
        <item h="1" x="59"/>
        <item h="1" x="834"/>
        <item h="1" x="1753"/>
        <item h="1" x="2131"/>
        <item h="1" x="145"/>
        <item h="1" x="514"/>
        <item h="1" x="1831"/>
        <item h="1" x="584"/>
        <item h="1" x="716"/>
        <item h="1" x="35"/>
        <item h="1" x="1135"/>
        <item h="1" x="1707"/>
        <item h="1" x="1436"/>
        <item h="1" x="2331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8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32"/>
        <item h="1" x="2279"/>
        <item h="1" x="2354"/>
        <item h="1" x="1309"/>
        <item h="1" x="298"/>
        <item h="1" x="2324"/>
        <item h="1" x="1851"/>
        <item h="1" x="1950"/>
        <item h="1" x="299"/>
        <item h="1" x="1428"/>
        <item h="1" x="1295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3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40"/>
        <item h="1" x="27"/>
        <item h="1" x="28"/>
        <item h="1" x="26"/>
        <item h="1" x="25"/>
        <item h="1" x="172"/>
        <item h="1" x="2090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72"/>
        <item h="1" x="2313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7"/>
        <item h="1" x="33"/>
        <item h="1" x="1768"/>
        <item h="1" x="1915"/>
        <item h="1" x="1843"/>
        <item h="1" x="1785"/>
        <item h="1" x="2153"/>
        <item h="1" x="1648"/>
        <item h="1" x="1653"/>
        <item h="1" x="2154"/>
        <item h="1" x="1580"/>
        <item h="1" x="978"/>
        <item h="1" x="2151"/>
        <item h="1" x="2152"/>
        <item h="1" x="801"/>
        <item h="1" x="802"/>
        <item h="1" x="1903"/>
        <item h="1" x="629"/>
        <item h="1" x="630"/>
        <item h="1" x="1963"/>
        <item h="1" x="1703"/>
        <item h="1" x="524"/>
        <item h="1" x="966"/>
        <item h="1" x="1152"/>
        <item h="1" x="2094"/>
        <item h="1" x="815"/>
        <item h="1" x="1215"/>
        <item h="1" x="2185"/>
        <item h="1" x="2201"/>
        <item h="1" x="2187"/>
        <item h="1" x="1837"/>
        <item h="1" x="1794"/>
        <item h="1" x="1368"/>
        <item h="1" x="90"/>
        <item h="1" x="616"/>
        <item h="1" x="1676"/>
        <item h="1" x="2319"/>
        <item h="1" x="1410"/>
        <item h="1" x="1409"/>
        <item h="1" x="1022"/>
        <item h="1" x="1704"/>
        <item h="1" x="1328"/>
        <item h="1" x="1878"/>
        <item h="1" x="1072"/>
        <item h="1" x="1291"/>
        <item h="1" x="1025"/>
        <item h="1" x="1065"/>
        <item h="1" x="882"/>
        <item h="1" x="1501"/>
        <item h="1" x="2198"/>
        <item h="1" x="683"/>
        <item h="1" x="1706"/>
        <item h="1" x="2022"/>
        <item h="1" x="1635"/>
        <item h="1" x="1800"/>
        <item h="1" x="2245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2184"/>
        <item h="1" x="1478"/>
        <item h="1" x="1910"/>
        <item h="1" x="1993"/>
        <item h="1" x="523"/>
        <item h="1" x="795"/>
        <item h="1" x="2064"/>
        <item h="1" x="2255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1908"/>
        <item h="1" x="999"/>
        <item h="1" x="1459"/>
        <item h="1" x="1031"/>
        <item h="1" x="1959"/>
        <item h="1" x="1044"/>
        <item h="1" x="1154"/>
        <item h="1" x="1510"/>
        <item h="1" x="1004"/>
        <item h="1" x="752"/>
        <item h="1" x="1341"/>
        <item h="1" x="1234"/>
        <item h="1" x="1886"/>
        <item h="1" x="1470"/>
        <item h="1" x="1797"/>
        <item h="1" x="1350"/>
        <item h="1" x="1132"/>
        <item h="1" x="1805"/>
        <item h="1" x="1294"/>
        <item h="1" x="2023"/>
        <item h="1" x="1185"/>
        <item h="1" x="784"/>
        <item h="1" x="1283"/>
        <item h="1" x="88"/>
        <item h="1" x="1048"/>
        <item h="1" x="1303"/>
        <item h="1" x="1766"/>
        <item h="1" x="1765"/>
        <item h="1" x="1767"/>
        <item h="1" x="990"/>
        <item h="1" x="1418"/>
        <item h="1" x="2144"/>
        <item h="1" x="2334"/>
        <item h="1" x="235"/>
        <item h="1" x="42"/>
        <item h="1" x="43"/>
        <item h="1" x="1960"/>
        <item h="1" x="1547"/>
        <item h="1" x="1985"/>
        <item h="1" x="2010"/>
        <item h="1" x="2009"/>
        <item h="1" x="123"/>
        <item h="1" x="76"/>
        <item h="1" x="77"/>
        <item h="1" x="1984"/>
        <item h="1" x="829"/>
        <item h="1" x="304"/>
        <item h="1" x="1256"/>
        <item h="1" x="317"/>
        <item h="1" x="1965"/>
        <item h="1" x="2362"/>
        <item h="1" x="2296"/>
        <item h="1" x="855"/>
        <item h="1" x="520"/>
        <item h="1" x="1108"/>
        <item h="1" x="1165"/>
        <item h="1" x="1190"/>
        <item h="1" x="1796"/>
        <item h="1" x="2243"/>
        <item h="1" x="1711"/>
        <item h="1" x="2329"/>
        <item h="1" x="1325"/>
        <item h="1" x="2230"/>
        <item h="1" x="2166"/>
        <item h="1" x="2242"/>
        <item h="1" x="1947"/>
        <item h="1" x="888"/>
        <item h="1" x="766"/>
        <item h="1" x="915"/>
        <item h="1" x="1807"/>
        <item h="1" x="2028"/>
        <item h="1" x="2359"/>
        <item h="1" x="1446"/>
        <item h="1" x="653"/>
        <item h="1" x="2183"/>
        <item h="1" x="2291"/>
        <item h="1" x="2136"/>
        <item h="1" x="1754"/>
        <item h="1" x="1276"/>
        <item h="1" x="1684"/>
        <item h="1" x="1238"/>
        <item h="1" x="109"/>
        <item h="1" x="2068"/>
        <item h="1" x="2067"/>
        <item h="1" x="2314"/>
        <item h="1" x="2315"/>
        <item h="1" x="878"/>
        <item h="1" x="881"/>
        <item h="1" x="112"/>
        <item h="1" x="1927"/>
        <item h="1" x="1332"/>
        <item h="1" x="2178"/>
        <item h="1" x="1270"/>
        <item h="1" x="249"/>
        <item h="1" x="1525"/>
        <item h="1" x="929"/>
        <item h="1" x="699"/>
        <item h="1" x="2161"/>
        <item h="1" x="702"/>
        <item h="1" x="1204"/>
        <item h="1" x="2024"/>
        <item h="1" x="1236"/>
        <item h="1" x="469"/>
        <item h="1" x="2030"/>
        <item h="1" x="698"/>
        <item h="1" x="862"/>
        <item h="1" x="1990"/>
        <item h="1" x="863"/>
        <item h="1" x="1702"/>
        <item h="1" x="864"/>
        <item h="1" x="657"/>
        <item h="1" x="2076"/>
        <item h="1" x="1576"/>
        <item h="1" x="2202"/>
        <item h="1" x="812"/>
        <item h="1" x="234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2125"/>
        <item h="1" x="2126"/>
        <item h="1" x="2247"/>
        <item h="1" x="1253"/>
        <item h="1" x="1429"/>
        <item h="1" x="1906"/>
        <item h="1" x="2234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3"/>
        <item h="1" x="1969"/>
        <item h="1" x="1951"/>
        <item h="1" x="1336"/>
        <item h="1" x="420"/>
        <item h="1" x="806"/>
        <item h="1" x="316"/>
        <item h="1" x="151"/>
        <item h="1" x="1474"/>
        <item h="1" x="237"/>
        <item h="1" x="2280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3"/>
        <item h="1" x="1286"/>
        <item h="1" x="521"/>
        <item h="1" x="133"/>
        <item h="1" x="594"/>
        <item h="1" x="561"/>
        <item h="1" x="297"/>
        <item h="1" x="319"/>
        <item h="1" x="2069"/>
        <item h="1" x="467"/>
        <item h="1" x="468"/>
        <item h="1" x="605"/>
        <item h="1" x="2265"/>
        <item h="1" x="1782"/>
        <item h="1" x="1214"/>
        <item h="1" x="2101"/>
        <item h="1" x="1735"/>
        <item h="1" x="1917"/>
        <item h="1" x="809"/>
        <item h="1" x="1128"/>
        <item h="1" x="1148"/>
        <item h="1" x="1300"/>
        <item h="1" x="1885"/>
        <item h="1" x="1876"/>
        <item h="1" x="1029"/>
        <item h="1" x="1850"/>
        <item h="1" x="492"/>
        <item h="1" x="2295"/>
        <item h="1" x="388"/>
        <item h="1" x="222"/>
        <item h="1" x="1430"/>
        <item h="1" x="445"/>
        <item h="1" x="2322"/>
        <item h="1" x="1836"/>
        <item h="1" x="1067"/>
        <item h="1" x="1513"/>
        <item h="1" x="1879"/>
        <item h="1" x="922"/>
        <item h="1" x="1853"/>
        <item h="1" x="1211"/>
        <item h="1" x="2156"/>
        <item h="1" x="1571"/>
        <item h="1" x="452"/>
        <item h="1" x="2062"/>
        <item h="1" x="2086"/>
        <item h="1" x="1673"/>
        <item h="1" x="1882"/>
        <item h="1" x="1964"/>
        <item h="1" x="1140"/>
        <item h="1" x="1126"/>
        <item h="1" x="1898"/>
        <item h="1" x="2001"/>
        <item h="1" x="747"/>
        <item h="1" x="1883"/>
        <item h="1" x="1721"/>
        <item h="1" x="778"/>
        <item h="1" x="1859"/>
        <item h="1" x="1608"/>
        <item h="1" x="1781"/>
        <item h="1" x="17"/>
        <item h="1" x="343"/>
        <item h="1" x="2346"/>
        <item h="1" x="528"/>
        <item h="1" x="397"/>
        <item h="1" x="2117"/>
        <item h="1" x="327"/>
        <item h="1" x="40"/>
        <item h="1" x="1391"/>
        <item h="1" x="604"/>
        <item h="1" x="1801"/>
        <item h="1" x="1063"/>
        <item h="1" x="891"/>
        <item h="1" x="1651"/>
        <item h="1" x="2344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7"/>
        <item h="1" x="1094"/>
        <item h="1" x="701"/>
        <item h="1" x="677"/>
        <item h="1" x="1717"/>
        <item h="1" x="975"/>
        <item h="1" x="2325"/>
        <item h="1" x="972"/>
        <item h="1" x="1756"/>
        <item h="1" x="1078"/>
        <item h="1" x="1272"/>
        <item h="1" x="1378"/>
        <item h="1" x="2363"/>
        <item h="1" x="1771"/>
        <item h="1" x="2303"/>
        <item h="1" x="2080"/>
        <item h="1" x="79"/>
        <item h="1" x="1980"/>
        <item h="1" x="1979"/>
        <item h="1" x="39"/>
        <item h="1" x="796"/>
        <item h="1" x="687"/>
        <item h="1" x="1691"/>
        <item h="1" x="1200"/>
        <item h="1" x="880"/>
        <item h="1" x="792"/>
        <item h="1" x="2148"/>
        <item h="1" x="300"/>
        <item h="1" x="301"/>
        <item h="1" x="336"/>
        <item h="1" x="441"/>
        <item h="1" x="392"/>
        <item h="1" x="493"/>
        <item h="1" x="1500"/>
        <item h="1" x="1454"/>
        <item h="1" x="1919"/>
        <item h="1" x="1745"/>
        <item h="1" x="1827"/>
        <item h="1" x="372"/>
        <item h="1" x="6"/>
        <item h="1" x="3"/>
        <item h="1" x="324"/>
        <item h="1" x="409"/>
        <item h="1" x="2197"/>
        <item h="1" x="2190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1"/>
        <item h="1" x="1420"/>
        <item h="1" x="850"/>
        <item h="1" x="2179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2310"/>
        <item h="1" x="1695"/>
        <item h="1" x="2043"/>
        <item h="1" x="1961"/>
        <item h="1" x="1452"/>
        <item h="1" x="1358"/>
        <item h="1" x="1490"/>
        <item h="1" x="867"/>
        <item h="1" x="1265"/>
        <item h="1" x="497"/>
        <item h="1" x="676"/>
        <item h="1" x="1667"/>
        <item h="1" x="2087"/>
        <item h="1" x="1024"/>
        <item h="1" x="2193"/>
        <item h="1" x="1933"/>
        <item h="1" x="1023"/>
        <item h="1" x="1107"/>
        <item h="1" x="2339"/>
        <item h="1" x="1992"/>
        <item h="1" x="1365"/>
        <item h="1" x="1891"/>
        <item h="1" x="44"/>
        <item h="1" x="41"/>
        <item h="1" x="93"/>
        <item h="1" x="92"/>
        <item h="1" x="1981"/>
        <item h="1" x="476"/>
        <item h="1" x="2286"/>
        <item h="1" x="408"/>
        <item h="1" x="1136"/>
        <item h="1" x="1743"/>
        <item h="1" x="2241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8"/>
        <item h="1" x="1601"/>
        <item h="1" x="2225"/>
        <item h="1" x="1870"/>
        <item h="1" x="1889"/>
        <item h="1" x="1159"/>
        <item h="1" x="530"/>
        <item h="1" x="531"/>
        <item h="1" x="19"/>
        <item h="1" x="1222"/>
        <item h="1" x="1408"/>
        <item h="1" x="2114"/>
        <item h="1" x="745"/>
        <item h="1" x="1310"/>
        <item h="1" x="1119"/>
        <item h="1" x="1848"/>
        <item h="1" x="398"/>
        <item h="1" x="2130"/>
        <item h="1" x="1815"/>
        <item h="1" x="1397"/>
        <item h="1" x="2127"/>
        <item h="1" x="2333"/>
        <item h="1" x="1361"/>
        <item h="1" x="1367"/>
        <item h="1" x="1379"/>
        <item h="1" x="2122"/>
        <item h="1" x="2204"/>
        <item h="1" x="1189"/>
        <item h="1" x="1346"/>
        <item h="1" x="1235"/>
        <item h="1" x="2163"/>
        <item h="1" x="2099"/>
        <item h="1" x="1731"/>
        <item h="1" x="959"/>
        <item h="1" x="2142"/>
        <item h="1" x="987"/>
        <item h="1" x="684"/>
        <item h="1" x="1972"/>
        <item h="1" x="56"/>
        <item h="1" x="55"/>
        <item h="1" x="1345"/>
        <item h="1" x="2350"/>
        <item h="1" x="2349"/>
        <item h="1" x="2236"/>
        <item h="1" x="1196"/>
        <item h="1" x="1197"/>
        <item h="1" x="30"/>
        <item h="1" x="440"/>
        <item h="1" x="2229"/>
        <item h="1" x="1866"/>
        <item h="1" x="1537"/>
        <item h="1" x="1978"/>
        <item h="1" x="1421"/>
        <item h="1" x="1752"/>
        <item h="1" x="1977"/>
        <item h="1" x="2109"/>
        <item h="1" x="1646"/>
        <item h="1" x="2251"/>
        <item h="1" x="1079"/>
        <item h="1" x="610"/>
        <item h="1" x="1892"/>
        <item h="1" x="690"/>
        <item h="1" x="1661"/>
        <item h="1" x="719"/>
        <item h="1" x="2019"/>
        <item h="1" x="718"/>
        <item h="1" x="1359"/>
        <item h="1" x="395"/>
        <item h="1" x="2256"/>
        <item h="1" x="1019"/>
        <item h="1" x="2143"/>
        <item h="1" x="2228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2282"/>
        <item h="1" x="1595"/>
        <item h="1" x="2281"/>
        <item h="1" x="773"/>
        <item h="1" x="1056"/>
        <item h="1" x="875"/>
        <item h="1" x="2121"/>
        <item h="1" x="1176"/>
        <item h="1" x="861"/>
        <item h="1" x="1586"/>
        <item h="1" x="2218"/>
        <item h="1" x="1544"/>
        <item h="1" x="1901"/>
        <item h="1" x="991"/>
        <item h="1" x="1890"/>
        <item h="1" x="845"/>
        <item h="1" x="2216"/>
        <item h="1" x="2215"/>
        <item h="1" x="2092"/>
        <item h="1" x="2093"/>
        <item h="1" x="2257"/>
        <item h="1" x="1713"/>
        <item h="1" x="1543"/>
        <item h="1" x="2364"/>
        <item h="1" x="2032"/>
        <item h="1" x="2235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2120"/>
        <item h="1" x="2298"/>
        <item h="1" x="2066"/>
        <item h="1" x="2065"/>
        <item h="1" x="1946"/>
        <item h="1" x="303"/>
        <item h="1" x="754"/>
        <item h="1" x="4"/>
        <item h="1" x="759"/>
        <item h="1" x="624"/>
        <item h="1" x="620"/>
        <item h="1" x="1857"/>
        <item h="1" x="2195"/>
        <item h="1" x="1943"/>
        <item h="1" x="1458"/>
        <item h="1" x="24"/>
        <item h="1" x="1411"/>
        <item h="1" x="825"/>
        <item h="1" x="1117"/>
        <item h="1" x="1986"/>
        <item h="1" x="118"/>
        <item h="1" x="1968"/>
        <item h="1" x="884"/>
        <item h="1" x="541"/>
        <item h="1" x="1437"/>
        <item h="1" x="1817"/>
        <item h="1" x="1740"/>
        <item h="1" x="2361"/>
        <item h="1" x="2345"/>
        <item h="1" x="331"/>
        <item h="1" x="323"/>
        <item h="1" x="120"/>
        <item h="1" x="113"/>
        <item h="1" x="1939"/>
        <item h="1" x="2351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2140"/>
        <item h="1" x="1685"/>
        <item h="1" x="2168"/>
        <item h="1" x="1582"/>
        <item h="1" x="1581"/>
        <item h="1" x="2239"/>
        <item h="1" x="2180"/>
        <item h="1" x="321"/>
        <item h="1" x="748"/>
        <item h="1" x="2284"/>
        <item h="1" x="361"/>
        <item h="1" x="2272"/>
        <item h="1" x="230"/>
        <item h="1" x="231"/>
        <item h="1" x="228"/>
        <item h="1" x="1750"/>
        <item h="1" x="1671"/>
        <item h="1" x="229"/>
        <item h="1" x="1893"/>
        <item h="1" x="2335"/>
        <item h="1" x="1534"/>
        <item h="1" x="993"/>
        <item h="1" x="1533"/>
        <item h="1" x="1532"/>
        <item h="1" x="832"/>
        <item h="1" x="1443"/>
        <item h="1" x="125"/>
        <item h="1" x="2112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2277"/>
        <item h="1" x="389"/>
        <item h="1" x="1871"/>
        <item h="1" x="849"/>
        <item h="1" x="1934"/>
        <item h="1" x="838"/>
        <item h="1" x="2012"/>
        <item h="1" x="1145"/>
        <item h="1" x="678"/>
        <item h="1" x="1075"/>
        <item h="1" x="1074"/>
        <item h="1" x="1266"/>
        <item h="1" x="401"/>
        <item h="1" x="587"/>
        <item h="1" x="1916"/>
        <item h="1" x="1415"/>
        <item h="1" x="69"/>
        <item h="1" x="70"/>
        <item h="1" x="71"/>
        <item h="1" x="102"/>
        <item h="1" x="738"/>
        <item h="1" x="2347"/>
        <item h="1" x="668"/>
        <item h="1" x="1484"/>
        <item h="1" x="1610"/>
        <item h="1" x="1656"/>
        <item h="1" x="1655"/>
        <item h="1" x="824"/>
        <item h="1" x="2200"/>
        <item h="1" x="848"/>
        <item h="1" x="1038"/>
        <item h="1" x="1027"/>
        <item h="1" x="2074"/>
        <item h="1" x="942"/>
        <item h="1" x="1264"/>
        <item h="1" x="2273"/>
        <item h="1" x="2213"/>
        <item h="1" x="1924"/>
        <item h="1" x="1683"/>
        <item h="1" x="87"/>
        <item h="1" x="2035"/>
        <item h="1" x="2045"/>
        <item h="1" x="2160"/>
        <item h="1" x="1277"/>
        <item h="1" x="1546"/>
        <item h="1" x="51"/>
        <item h="1" x="53"/>
        <item h="1" x="52"/>
        <item h="1" x="54"/>
        <item h="1" x="2081"/>
        <item h="1" x="2217"/>
        <item h="1" x="122"/>
        <item h="1" x="2294"/>
        <item h="1" x="1331"/>
        <item h="1" x="45"/>
        <item h="1" x="1353"/>
        <item h="1" x="1940"/>
        <item h="1" x="205"/>
        <item h="1" x="1467"/>
        <item h="1" x="860"/>
        <item h="1" x="1982"/>
        <item h="1" x="442"/>
        <item h="1" x="413"/>
        <item h="1" x="405"/>
        <item h="1" x="2293"/>
        <item h="1" x="1867"/>
        <item h="1" x="500"/>
        <item h="1" x="1177"/>
        <item h="1" x="110"/>
        <item h="1" x="466"/>
        <item h="1" x="501"/>
        <item h="1" x="992"/>
        <item h="1" x="2343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2191"/>
        <item h="1" x="1761"/>
        <item h="1" x="1524"/>
        <item h="1" x="921"/>
        <item h="1" x="1219"/>
        <item h="1" x="2203"/>
        <item h="1" x="917"/>
        <item h="1" x="532"/>
        <item h="1" x="1250"/>
        <item h="1" x="329"/>
        <item h="1" x="472"/>
        <item h="1" x="974"/>
        <item h="1" x="730"/>
        <item h="1" x="2155"/>
        <item h="1" x="167"/>
        <item h="1" x="244"/>
        <item h="1" x="558"/>
        <item h="1" x="166"/>
        <item h="1" x="1191"/>
        <item h="1" x="894"/>
        <item h="1" x="857"/>
        <item h="1" x="670"/>
        <item h="1" x="2172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2"/>
        <item h="1" x="1092"/>
        <item h="1" x="168"/>
        <item h="1" x="318"/>
        <item h="1" x="242"/>
        <item h="1" x="595"/>
        <item h="1" x="1018"/>
        <item h="1" x="2020"/>
        <item h="1" x="1224"/>
        <item h="1" x="781"/>
        <item h="1" x="1638"/>
        <item h="1" x="1920"/>
        <item h="1" x="1228"/>
        <item h="1" x="2336"/>
        <item h="1" x="2123"/>
        <item h="1" x="326"/>
        <item h="1" x="529"/>
        <item h="1" x="1385"/>
        <item h="1" x="1926"/>
        <item h="1" x="22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246"/>
      <x v="3"/>
      <x v="97"/>
    </i>
    <i>
      <x v="330"/>
      <x v="1"/>
      <x v="97"/>
    </i>
    <i>
      <x v="334"/>
      <x v="3"/>
      <x v="97"/>
    </i>
    <i>
      <x v="369"/>
      <x v="1"/>
      <x v="97"/>
    </i>
    <i>
      <x v="371"/>
      <x v="3"/>
      <x v="97"/>
    </i>
    <i>
      <x v="378"/>
      <x v="1"/>
      <x v="97"/>
    </i>
    <i>
      <x v="380"/>
      <x v="3"/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1">
        <item m="1" x="39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9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4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1"/>
        <item x="29"/>
        <item x="20"/>
        <item x="53"/>
        <item x="19"/>
        <item x="220"/>
        <item x="85"/>
        <item x="114"/>
        <item x="33"/>
        <item m="1" x="28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8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2"/>
        <item x="272"/>
        <item x="273"/>
        <item x="274"/>
        <item x="275"/>
        <item x="276"/>
        <item x="277"/>
        <item m="1" x="287"/>
        <item x="278"/>
        <item x="2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8">
        <item x="1541"/>
        <item x="1662"/>
        <item x="725"/>
        <item x="495"/>
        <item x="985"/>
        <item x="1830"/>
        <item x="484"/>
        <item x="611"/>
        <item x="649"/>
        <item x="132"/>
        <item x="1529"/>
        <item x="1392"/>
        <item x="914"/>
        <item x="1103"/>
        <item x="1553"/>
        <item x="1552"/>
        <item x="1679"/>
        <item x="1680"/>
        <item x="1681"/>
        <item x="618"/>
        <item x="774"/>
        <item x="1395"/>
        <item x="1663"/>
        <item x="464"/>
        <item x="211"/>
        <item x="97"/>
        <item x="1008"/>
        <item x="465"/>
        <item x="1819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8"/>
        <item x="1035"/>
        <item x="647"/>
        <item x="1326"/>
        <item x="202"/>
        <item x="1722"/>
        <item x="485"/>
        <item x="1269"/>
        <item x="1442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1"/>
        <item x="1129"/>
        <item x="1130"/>
        <item x="762"/>
        <item x="183"/>
        <item x="511"/>
        <item x="268"/>
        <item x="384"/>
        <item x="1229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590"/>
        <item x="1714"/>
        <item x="1644"/>
        <item x="1016"/>
        <item x="1826"/>
        <item x="512"/>
        <item x="1160"/>
        <item x="138"/>
        <item x="1589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2"/>
        <item x="1260"/>
        <item x="776"/>
        <item x="182"/>
        <item x="1082"/>
        <item x="1164"/>
        <item x="947"/>
        <item x="1304"/>
        <item x="49"/>
        <item x="1181"/>
        <item x="539"/>
        <item x="617"/>
        <item x="1548"/>
        <item x="68"/>
        <item x="1455"/>
        <item x="1569"/>
        <item x="1057"/>
        <item x="1216"/>
        <item x="1617"/>
        <item x="858"/>
        <item x="1360"/>
        <item x="1347"/>
        <item x="1688"/>
        <item x="585"/>
        <item x="1083"/>
        <item x="351"/>
        <item x="1390"/>
        <item x="808"/>
        <item x="1789"/>
        <item x="1308"/>
        <item x="436"/>
        <item x="1757"/>
        <item x="1366"/>
        <item x="219"/>
        <item x="220"/>
        <item x="1838"/>
        <item x="1299"/>
        <item x="1832"/>
        <item x="1120"/>
        <item x="1712"/>
        <item x="547"/>
        <item x="960"/>
        <item x="938"/>
        <item x="830"/>
        <item x="946"/>
        <item x="956"/>
        <item x="1719"/>
        <item x="1061"/>
        <item x="920"/>
        <item x="721"/>
        <item x="1425"/>
        <item x="1834"/>
        <item x="1783"/>
        <item x="1788"/>
        <item x="1258"/>
        <item x="957"/>
        <item x="971"/>
        <item x="1399"/>
        <item x="1318"/>
        <item x="1289"/>
        <item x="486"/>
        <item x="846"/>
        <item x="939"/>
        <item x="612"/>
        <item x="407"/>
        <item x="789"/>
        <item x="101"/>
        <item x="100"/>
        <item x="1323"/>
        <item x="1463"/>
        <item x="129"/>
        <item x="126"/>
        <item x="866"/>
        <item x="1284"/>
        <item x="1678"/>
        <item x="1077"/>
        <item x="916"/>
        <item x="710"/>
        <item x="1005"/>
        <item x="607"/>
        <item x="606"/>
        <item x="608"/>
        <item x="588"/>
        <item x="80"/>
        <item x="1872"/>
        <item x="1598"/>
        <item x="1053"/>
        <item x="1741"/>
        <item x="1573"/>
        <item x="1054"/>
        <item x="1401"/>
        <item x="1402"/>
        <item x="1744"/>
        <item x="814"/>
        <item x="1858"/>
        <item x="753"/>
        <item x="1842"/>
        <item x="1282"/>
        <item x="1551"/>
        <item x="1579"/>
        <item x="831"/>
        <item x="835"/>
        <item x="892"/>
        <item x="893"/>
        <item x="1528"/>
        <item x="813"/>
        <item x="1777"/>
        <item x="1052"/>
        <item x="1241"/>
        <item x="1313"/>
        <item x="7"/>
        <item x="308"/>
        <item x="1499"/>
        <item x="1604"/>
        <item x="108"/>
        <item x="1322"/>
        <item x="1864"/>
        <item x="1255"/>
        <item x="1194"/>
        <item x="2"/>
        <item x="827"/>
        <item x="424"/>
        <item x="1557"/>
        <item x="980"/>
        <item x="1081"/>
        <item x="1337"/>
        <item x="663"/>
        <item x="1178"/>
        <item x="1536"/>
        <item x="679"/>
        <item x="1849"/>
        <item x="346"/>
        <item x="457"/>
        <item x="456"/>
        <item x="1802"/>
        <item x="1611"/>
        <item x="414"/>
        <item x="499"/>
        <item x="1123"/>
        <item x="1188"/>
        <item x="210"/>
        <item x="870"/>
        <item x="1321"/>
        <item x="895"/>
        <item x="1416"/>
        <item x="1372"/>
        <item x="1746"/>
        <item x="1497"/>
        <item x="1650"/>
        <item x="1730"/>
        <item x="739"/>
        <item x="443"/>
        <item x="1503"/>
        <item x="1747"/>
        <item x="1572"/>
        <item x="986"/>
        <item x="877"/>
        <item x="788"/>
        <item x="1000"/>
        <item x="1847"/>
        <item x="1759"/>
        <item x="1818"/>
        <item x="599"/>
        <item x="1376"/>
        <item x="708"/>
        <item x="1377"/>
        <item x="1226"/>
        <item x="1060"/>
        <item x="931"/>
        <item x="23"/>
        <item x="22"/>
        <item x="833"/>
        <item x="650"/>
        <item x="1793"/>
        <item x="1690"/>
        <item x="962"/>
        <item x="1317"/>
        <item x="1677"/>
        <item x="1736"/>
        <item x="1487"/>
        <item x="1220"/>
        <item x="1862"/>
        <item x="597"/>
        <item x="596"/>
        <item x="1612"/>
        <item x="1773"/>
        <item x="552"/>
        <item x="1199"/>
        <item x="1221"/>
        <item x="1268"/>
        <item x="1033"/>
        <item x="1649"/>
        <item x="740"/>
        <item x="337"/>
        <item x="479"/>
        <item x="478"/>
        <item x="645"/>
        <item x="1149"/>
        <item x="1187"/>
        <item x="1237"/>
        <item x="1413"/>
        <item x="1414"/>
        <item x="1448"/>
        <item x="1036"/>
        <item x="422"/>
        <item x="1267"/>
        <item x="339"/>
        <item x="1476"/>
        <item x="503"/>
        <item x="78"/>
        <item x="460"/>
        <item x="712"/>
        <item x="722"/>
        <item x="58"/>
        <item x="1046"/>
        <item x="1620"/>
        <item x="1422"/>
        <item x="675"/>
        <item x="1686"/>
        <item x="636"/>
        <item x="1734"/>
        <item x="750"/>
        <item x="673"/>
        <item x="1088"/>
        <item x="672"/>
        <item x="1382"/>
        <item x="1030"/>
        <item x="1626"/>
        <item x="1803"/>
        <item x="1854"/>
        <item x="1389"/>
        <item x="335"/>
        <item x="782"/>
        <item x="1799"/>
        <item x="798"/>
        <item x="790"/>
        <item x="780"/>
        <item x="967"/>
        <item x="674"/>
        <item x="1338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6"/>
        <item x="1158"/>
        <item x="477"/>
        <item x="1486"/>
        <item x="1032"/>
        <item x="1732"/>
        <item x="1567"/>
        <item x="1725"/>
        <item x="656"/>
        <item x="1504"/>
        <item x="1562"/>
        <item x="1208"/>
        <item x="1195"/>
        <item x="522"/>
        <item x="1275"/>
        <item x="1274"/>
        <item x="783"/>
        <item x="1705"/>
        <item x="1175"/>
        <item x="1247"/>
        <item x="67"/>
        <item x="734"/>
        <item x="462"/>
        <item x="463"/>
        <item x="1518"/>
        <item x="625"/>
        <item x="951"/>
        <item x="1218"/>
        <item x="887"/>
        <item x="117"/>
        <item x="116"/>
        <item x="115"/>
        <item x="114"/>
        <item x="603"/>
        <item x="435"/>
        <item x="483"/>
        <item x="726"/>
        <item x="1444"/>
        <item x="560"/>
        <item x="1246"/>
        <item x="1674"/>
        <item x="510"/>
        <item x="767"/>
        <item x="332"/>
        <item x="976"/>
        <item x="1394"/>
        <item x="746"/>
        <item x="458"/>
        <item x="1737"/>
        <item x="601"/>
        <item x="306"/>
        <item x="302"/>
        <item x="553"/>
        <item x="865"/>
        <item x="1412"/>
        <item x="1351"/>
        <item x="1352"/>
        <item x="822"/>
        <item x="1210"/>
        <item x="325"/>
        <item x="600"/>
        <item x="1784"/>
        <item x="950"/>
        <item x="1469"/>
        <item x="155"/>
        <item x="1473"/>
        <item x="154"/>
        <item x="446"/>
        <item x="1492"/>
        <item x="1636"/>
        <item x="221"/>
        <item x="713"/>
        <item x="1179"/>
        <item x="128"/>
        <item x="1011"/>
        <item x="1578"/>
        <item x="1475"/>
        <item x="1290"/>
        <item x="127"/>
        <item x="417"/>
        <item x="1364"/>
        <item x="1344"/>
        <item x="1380"/>
        <item x="1555"/>
        <item x="1574"/>
        <item x="1729"/>
        <item x="1556"/>
        <item x="1774"/>
        <item x="1560"/>
        <item x="1311"/>
        <item x="1173"/>
        <item x="1193"/>
        <item x="119"/>
        <item x="411"/>
        <item x="410"/>
        <item x="74"/>
        <item x="75"/>
        <item x="1059"/>
        <item x="694"/>
        <item x="695"/>
        <item x="577"/>
        <item x="1641"/>
        <item x="1192"/>
        <item x="979"/>
        <item x="426"/>
        <item x="1723"/>
        <item x="1505"/>
        <item x="818"/>
        <item x="342"/>
        <item x="592"/>
        <item x="899"/>
        <item x="365"/>
        <item x="760"/>
        <item x="1404"/>
        <item x="1453"/>
        <item x="859"/>
        <item x="1520"/>
        <item x="507"/>
        <item x="666"/>
        <item x="640"/>
        <item x="924"/>
        <item x="1417"/>
        <item x="330"/>
        <item x="1696"/>
        <item x="1161"/>
        <item x="923"/>
        <item x="1844"/>
        <item x="1769"/>
        <item x="1605"/>
        <item x="352"/>
        <item x="1373"/>
        <item x="1301"/>
        <item x="1449"/>
        <item x="852"/>
        <item x="1627"/>
        <item x="1727"/>
        <item x="1302"/>
        <item x="1689"/>
        <item x="1833"/>
        <item x="1451"/>
        <item x="1710"/>
        <item x="1670"/>
        <item x="1654"/>
        <item x="1748"/>
        <item x="1749"/>
        <item x="1863"/>
        <item x="1658"/>
        <item x="1657"/>
        <item x="823"/>
        <item x="724"/>
        <item x="968"/>
        <item x="797"/>
        <item x="1205"/>
        <item x="1616"/>
        <item x="1828"/>
        <item x="1482"/>
        <item x="1003"/>
        <item x="669"/>
        <item x="1153"/>
        <item x="662"/>
        <item x="1285"/>
        <item x="1559"/>
        <item x="1480"/>
        <item x="709"/>
        <item x="1261"/>
        <item x="1403"/>
        <item x="1738"/>
        <item x="1506"/>
        <item x="1471"/>
        <item x="954"/>
        <item x="490"/>
        <item x="1340"/>
        <item x="1835"/>
        <item x="819"/>
        <item x="1069"/>
        <item x="1257"/>
        <item x="1163"/>
        <item x="1039"/>
        <item x="432"/>
        <item x="1479"/>
        <item x="1502"/>
        <item x="433"/>
        <item x="918"/>
        <item x="1675"/>
        <item x="1724"/>
        <item x="1139"/>
        <item x="1637"/>
        <item x="1371"/>
        <item x="622"/>
        <item x="1168"/>
        <item x="1212"/>
        <item x="623"/>
        <item x="1507"/>
        <item x="638"/>
        <item x="761"/>
        <item x="1098"/>
        <item x="1167"/>
        <item x="1342"/>
        <item x="559"/>
        <item x="1577"/>
        <item x="1515"/>
        <item x="1070"/>
        <item x="598"/>
        <item x="928"/>
        <item x="216"/>
        <item x="1511"/>
        <item x="1628"/>
        <item x="556"/>
        <item x="1096"/>
        <item x="763"/>
        <item x="1561"/>
        <item x="1804"/>
        <item x="363"/>
        <item x="1314"/>
        <item x="164"/>
        <item x="874"/>
        <item x="153"/>
        <item x="847"/>
        <item x="731"/>
        <item x="1009"/>
        <item x="821"/>
        <item x="250"/>
        <item x="1273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39"/>
        <item x="1438"/>
        <item x="451"/>
        <item x="573"/>
        <item x="450"/>
        <item x="1047"/>
        <item x="504"/>
        <item x="505"/>
        <item x="665"/>
        <item x="322"/>
        <item x="206"/>
        <item x="207"/>
        <item x="1137"/>
        <item x="1517"/>
        <item x="1315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8"/>
        <item x="582"/>
        <item x="1355"/>
        <item x="1682"/>
        <item x="905"/>
        <item x="89"/>
        <item x="84"/>
        <item x="1243"/>
        <item x="1280"/>
        <item x="1634"/>
        <item x="47"/>
        <item x="842"/>
        <item x="1642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3"/>
        <item x="1348"/>
        <item x="1861"/>
        <item x="1823"/>
        <item x="1820"/>
        <item x="1728"/>
        <item x="1587"/>
        <item x="1588"/>
        <item x="1363"/>
        <item x="1575"/>
        <item x="1554"/>
        <item x="805"/>
        <item x="5"/>
        <item x="385"/>
        <item x="11"/>
        <item x="21"/>
        <item x="9"/>
        <item x="12"/>
        <item x="10"/>
        <item x="20"/>
        <item x="8"/>
        <item x="1396"/>
        <item x="578"/>
        <item x="73"/>
        <item x="628"/>
        <item x="571"/>
        <item x="1869"/>
        <item x="1868"/>
        <item x="518"/>
        <item x="1816"/>
        <item x="1514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1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1"/>
        <item x="344"/>
        <item x="817"/>
        <item x="310"/>
        <item x="1150"/>
        <item x="1071"/>
        <item x="1316"/>
        <item x="1182"/>
        <item x="1427"/>
        <item x="1020"/>
        <item x="1550"/>
        <item x="689"/>
        <item x="1485"/>
        <item x="287"/>
        <item x="312"/>
        <item x="289"/>
        <item x="311"/>
        <item x="288"/>
        <item x="1306"/>
        <item x="356"/>
        <item x="358"/>
        <item x="800"/>
        <item x="357"/>
        <item x="186"/>
        <item x="277"/>
        <item x="1330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8"/>
        <item x="1045"/>
        <item x="1629"/>
        <item x="651"/>
        <item x="791"/>
        <item x="793"/>
        <item x="1021"/>
        <item x="459"/>
        <item x="517"/>
        <item x="1296"/>
        <item x="1131"/>
        <item x="602"/>
        <item x="841"/>
        <item x="551"/>
        <item x="1169"/>
        <item x="1343"/>
        <item x="1141"/>
        <item x="936"/>
        <item x="1157"/>
        <item x="907"/>
        <item x="208"/>
        <item x="1623"/>
        <item x="1184"/>
        <item x="1186"/>
        <item x="1249"/>
        <item x="1435"/>
        <item x="1726"/>
        <item x="933"/>
        <item x="932"/>
        <item x="106"/>
        <item x="1775"/>
        <item x="203"/>
        <item x="105"/>
        <item x="1434"/>
        <item x="1349"/>
        <item x="1278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3"/>
        <item x="977"/>
        <item x="1118"/>
        <item x="1263"/>
        <item x="1227"/>
        <item x="131"/>
        <item x="1808"/>
        <item x="844"/>
        <item x="72"/>
        <item x="447"/>
        <item x="1248"/>
        <item x="586"/>
        <item x="969"/>
        <item x="1814"/>
        <item x="1051"/>
        <item x="937"/>
        <item x="1825"/>
        <item x="958"/>
        <item x="1494"/>
        <item x="1733"/>
        <item x="416"/>
        <item x="994"/>
        <item x="1010"/>
        <item x="913"/>
        <item x="124"/>
        <item x="1664"/>
        <item x="1665"/>
        <item x="997"/>
        <item x="1778"/>
        <item x="1779"/>
        <item x="13"/>
        <item x="627"/>
        <item x="1041"/>
        <item x="1720"/>
        <item x="1013"/>
        <item x="1483"/>
        <item x="735"/>
        <item x="908"/>
        <item x="1798"/>
        <item x="836"/>
        <item x="1172"/>
        <item x="1320"/>
        <item x="1790"/>
        <item x="1400"/>
        <item x="883"/>
        <item x="775"/>
        <item x="1739"/>
        <item x="1386"/>
        <item x="1262"/>
        <item x="615"/>
        <item x="614"/>
        <item x="613"/>
        <item x="737"/>
        <item x="736"/>
        <item x="94"/>
        <item x="949"/>
        <item x="1464"/>
        <item x="1465"/>
        <item x="396"/>
        <item x="1530"/>
        <item x="1568"/>
        <item x="804"/>
        <item x="1017"/>
        <item x="1231"/>
        <item x="970"/>
        <item x="1521"/>
        <item x="14"/>
        <item x="1281"/>
        <item x="1387"/>
        <item x="506"/>
        <item x="1450"/>
        <item x="1334"/>
        <item x="1666"/>
        <item x="1829"/>
        <item x="1715"/>
        <item x="555"/>
        <item x="1716"/>
        <item x="1089"/>
        <item x="1138"/>
        <item x="1718"/>
        <item x="1245"/>
        <item x="1780"/>
        <item x="1207"/>
        <item x="1288"/>
        <item x="1307"/>
        <item x="1142"/>
        <item x="1563"/>
        <item x="1840"/>
        <item x="1489"/>
        <item x="393"/>
        <item x="402"/>
        <item x="515"/>
        <item x="554"/>
        <item x="635"/>
        <item x="1694"/>
        <item x="886"/>
        <item x="1856"/>
        <item x="1124"/>
        <item x="1512"/>
        <item x="1509"/>
        <item x="1786"/>
        <item x="247"/>
        <item x="1405"/>
        <item x="1121"/>
        <item x="487"/>
        <item x="963"/>
        <item x="144"/>
        <item x="292"/>
        <item x="146"/>
        <item x="872"/>
        <item x="147"/>
        <item x="1618"/>
        <item x="404"/>
        <item x="1466"/>
        <item x="1619"/>
        <item x="491"/>
        <item x="209"/>
        <item x="1596"/>
        <item x="227"/>
        <item x="225"/>
        <item x="232"/>
        <item x="226"/>
        <item x="1064"/>
        <item x="406"/>
        <item x="1852"/>
        <item x="840"/>
        <item x="1327"/>
        <item x="1305"/>
        <item x="475"/>
        <item x="542"/>
        <item x="1791"/>
        <item x="81"/>
        <item x="473"/>
        <item x="1209"/>
        <item x="341"/>
        <item x="648"/>
        <item x="1279"/>
        <item x="1369"/>
        <item x="1370"/>
        <item x="1324"/>
        <item x="1758"/>
        <item x="32"/>
        <item x="1597"/>
        <item x="527"/>
        <item x="1692"/>
        <item x="418"/>
        <item x="1776"/>
        <item x="263"/>
        <item x="1252"/>
        <item x="320"/>
        <item x="338"/>
        <item x="139"/>
        <item x="732"/>
        <item x="369"/>
        <item x="1493"/>
        <item x="681"/>
        <item x="140"/>
        <item x="1012"/>
        <item x="1357"/>
        <item x="768"/>
        <item x="536"/>
        <item x="1822"/>
        <item x="1477"/>
        <item x="1374"/>
        <item x="641"/>
        <item x="213"/>
        <item x="1085"/>
        <item x="1660"/>
        <item x="1109"/>
        <item x="1424"/>
        <item x="1606"/>
        <item x="1762"/>
        <item x="1639"/>
        <item x="1232"/>
        <item x="1206"/>
        <item x="533"/>
        <item x="729"/>
        <item x="919"/>
        <item x="569"/>
        <item x="570"/>
        <item x="1028"/>
        <item x="546"/>
        <item x="1230"/>
        <item x="1297"/>
        <item x="1002"/>
        <item x="853"/>
        <item x="390"/>
        <item x="1519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1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1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29"/>
        <item x="1632"/>
        <item x="1755"/>
        <item x="988"/>
        <item x="989"/>
        <item x="1531"/>
        <item x="1433"/>
        <item x="1432"/>
        <item x="368"/>
        <item x="95"/>
        <item x="96"/>
        <item x="758"/>
        <item x="1535"/>
        <item x="1058"/>
        <item x="1362"/>
        <item x="1287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5"/>
        <item x="1707"/>
        <item x="1436"/>
        <item x="1384"/>
        <item x="380"/>
        <item x="353"/>
        <item x="1439"/>
        <item x="455"/>
        <item x="381"/>
        <item x="359"/>
        <item x="1042"/>
        <item x="382"/>
        <item x="1155"/>
        <item x="1388"/>
        <item x="354"/>
        <item x="1183"/>
        <item x="1481"/>
        <item x="1202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09"/>
        <item x="298"/>
        <item x="299"/>
        <item x="1428"/>
        <item x="1295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6"/>
        <item x="1495"/>
        <item x="1498"/>
        <item x="1496"/>
        <item x="707"/>
        <item x="1240"/>
        <item x="448"/>
        <item x="1447"/>
        <item x="48"/>
        <item x="697"/>
        <item x="57"/>
        <item x="794"/>
        <item x="29"/>
        <item x="27"/>
        <item x="28"/>
        <item x="26"/>
        <item x="25"/>
        <item x="172"/>
        <item x="1292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19"/>
        <item x="461"/>
        <item x="201"/>
        <item x="419"/>
        <item x="214"/>
        <item x="233"/>
        <item x="434"/>
        <item x="370"/>
        <item x="1201"/>
        <item x="693"/>
        <item x="1104"/>
        <item x="1105"/>
        <item x="1084"/>
        <item x="696"/>
        <item x="692"/>
        <item x="1630"/>
        <item x="1087"/>
        <item x="1522"/>
        <item x="1468"/>
        <item x="764"/>
        <item x="1540"/>
        <item x="480"/>
        <item x="706"/>
        <item x="33"/>
        <item x="1843"/>
        <item x="1785"/>
        <item x="1648"/>
        <item x="1653"/>
        <item x="1580"/>
        <item x="978"/>
        <item x="801"/>
        <item x="802"/>
        <item x="629"/>
        <item x="630"/>
        <item x="1703"/>
        <item x="524"/>
        <item x="966"/>
        <item x="1152"/>
        <item x="815"/>
        <item x="1215"/>
        <item x="1837"/>
        <item x="1794"/>
        <item x="1368"/>
        <item x="90"/>
        <item x="616"/>
        <item x="1676"/>
        <item x="1410"/>
        <item x="1409"/>
        <item x="1022"/>
        <item x="1704"/>
        <item x="1328"/>
        <item x="1072"/>
        <item x="1291"/>
        <item x="1025"/>
        <item x="1065"/>
        <item x="882"/>
        <item x="1501"/>
        <item x="683"/>
        <item x="1706"/>
        <item x="1635"/>
        <item x="1800"/>
        <item x="1699"/>
        <item x="1170"/>
        <item x="1440"/>
        <item x="1460"/>
        <item x="854"/>
        <item x="1565"/>
        <item x="1457"/>
        <item x="526"/>
        <item x="703"/>
        <item x="1151"/>
        <item x="851"/>
        <item x="1622"/>
        <item x="1809"/>
        <item x="1335"/>
        <item x="1166"/>
        <item x="1478"/>
        <item x="523"/>
        <item x="795"/>
        <item x="1037"/>
        <item x="998"/>
        <item x="926"/>
        <item x="1259"/>
        <item x="1873"/>
        <item x="1006"/>
        <item x="1147"/>
        <item x="1516"/>
        <item x="1621"/>
        <item x="999"/>
        <item x="1459"/>
        <item x="1031"/>
        <item x="1044"/>
        <item x="1154"/>
        <item x="1510"/>
        <item x="1004"/>
        <item x="752"/>
        <item x="1341"/>
        <item x="1234"/>
        <item x="1470"/>
        <item x="1797"/>
        <item x="1350"/>
        <item x="1132"/>
        <item x="1805"/>
        <item x="1294"/>
        <item x="1185"/>
        <item x="784"/>
        <item x="1283"/>
        <item x="88"/>
        <item x="1048"/>
        <item x="1303"/>
        <item x="1766"/>
        <item x="1767"/>
        <item x="990"/>
        <item x="1418"/>
        <item x="235"/>
        <item x="42"/>
        <item x="43"/>
        <item x="1547"/>
        <item x="123"/>
        <item x="76"/>
        <item x="77"/>
        <item x="829"/>
        <item x="304"/>
        <item x="1256"/>
        <item x="317"/>
        <item x="855"/>
        <item x="520"/>
        <item x="1108"/>
        <item x="1165"/>
        <item x="1190"/>
        <item x="1796"/>
        <item x="1711"/>
        <item x="1325"/>
        <item x="888"/>
        <item x="766"/>
        <item x="915"/>
        <item x="1807"/>
        <item x="1446"/>
        <item x="653"/>
        <item x="1754"/>
        <item x="1276"/>
        <item x="1684"/>
        <item x="1238"/>
        <item x="109"/>
        <item x="878"/>
        <item x="881"/>
        <item x="112"/>
        <item x="1332"/>
        <item x="1270"/>
        <item x="249"/>
        <item x="929"/>
        <item x="699"/>
        <item x="702"/>
        <item x="1204"/>
        <item x="1236"/>
        <item x="469"/>
        <item x="698"/>
        <item x="862"/>
        <item x="863"/>
        <item x="1702"/>
        <item x="864"/>
        <item x="657"/>
        <item x="1576"/>
        <item x="812"/>
        <item x="1312"/>
        <item x="1356"/>
        <item x="1624"/>
        <item x="481"/>
        <item x="1764"/>
        <item x="15"/>
        <item x="1171"/>
        <item x="927"/>
        <item x="1911"/>
        <item x="1253"/>
        <item x="1429"/>
        <item x="1213"/>
        <item x="1600"/>
        <item x="1599"/>
        <item x="150"/>
        <item x="294"/>
        <item x="589"/>
        <item x="218"/>
        <item x="449"/>
        <item x="1693"/>
        <item x="1763"/>
        <item x="1336"/>
        <item x="420"/>
        <item x="806"/>
        <item x="316"/>
        <item x="151"/>
        <item x="1474"/>
        <item x="237"/>
        <item x="315"/>
        <item x="425"/>
        <item x="1225"/>
        <item x="391"/>
        <item x="1339"/>
        <item x="1134"/>
        <item x="238"/>
        <item x="1115"/>
        <item x="906"/>
        <item x="548"/>
        <item x="567"/>
        <item x="471"/>
        <item x="513"/>
        <item x="779"/>
        <item x="1423"/>
        <item x="1286"/>
        <item x="521"/>
        <item x="133"/>
        <item x="594"/>
        <item x="561"/>
        <item x="297"/>
        <item x="319"/>
        <item x="467"/>
        <item x="468"/>
        <item x="605"/>
        <item x="1782"/>
        <item x="1214"/>
        <item x="1735"/>
        <item x="809"/>
        <item x="1128"/>
        <item x="1148"/>
        <item x="1300"/>
        <item x="1029"/>
        <item x="1850"/>
        <item x="492"/>
        <item x="388"/>
        <item x="222"/>
        <item x="1430"/>
        <item x="445"/>
        <item x="1836"/>
        <item x="1067"/>
        <item x="1513"/>
        <item x="922"/>
        <item x="1853"/>
        <item x="1211"/>
        <item x="1571"/>
        <item x="452"/>
        <item x="1673"/>
        <item x="1140"/>
        <item x="1126"/>
        <item x="747"/>
        <item x="1721"/>
        <item x="778"/>
        <item x="1859"/>
        <item x="1608"/>
        <item x="1781"/>
        <item x="17"/>
        <item x="343"/>
        <item x="528"/>
        <item x="397"/>
        <item x="40"/>
        <item x="1391"/>
        <item x="604"/>
        <item x="1801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0"/>
        <item x="1558"/>
        <item x="1461"/>
        <item x="1701"/>
        <item x="340"/>
        <item x="1254"/>
        <item x="1333"/>
        <item x="1613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2"/>
        <item x="1378"/>
        <item x="1771"/>
        <item x="79"/>
        <item x="39"/>
        <item x="796"/>
        <item x="687"/>
        <item x="1691"/>
        <item x="1200"/>
        <item x="880"/>
        <item x="792"/>
        <item x="300"/>
        <item x="301"/>
        <item x="336"/>
        <item x="441"/>
        <item x="392"/>
        <item x="493"/>
        <item x="1500"/>
        <item x="1454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0"/>
        <item x="850"/>
        <item x="537"/>
        <item x="646"/>
        <item x="1217"/>
        <item x="816"/>
        <item x="399"/>
        <item x="334"/>
        <item x="333"/>
        <item x="1233"/>
        <item x="1375"/>
        <item x="637"/>
        <item x="1855"/>
        <item x="1625"/>
        <item x="1695"/>
        <item x="1452"/>
        <item x="1358"/>
        <item x="1490"/>
        <item x="867"/>
        <item x="1265"/>
        <item x="497"/>
        <item x="676"/>
        <item x="1667"/>
        <item x="1024"/>
        <item x="1023"/>
        <item x="1107"/>
        <item x="1365"/>
        <item x="44"/>
        <item x="41"/>
        <item x="93"/>
        <item x="92"/>
        <item x="476"/>
        <item x="408"/>
        <item x="1136"/>
        <item x="1743"/>
        <item x="1244"/>
        <item x="474"/>
        <item x="544"/>
        <item x="948"/>
        <item x="1441"/>
        <item x="1127"/>
        <item x="204"/>
        <item x="741"/>
        <item x="995"/>
        <item x="733"/>
        <item x="654"/>
        <item x="1271"/>
        <item x="1601"/>
        <item x="1870"/>
        <item x="1159"/>
        <item x="530"/>
        <item x="531"/>
        <item x="19"/>
        <item x="1222"/>
        <item x="1408"/>
        <item x="745"/>
        <item x="1310"/>
        <item x="1119"/>
        <item x="1848"/>
        <item x="398"/>
        <item x="1815"/>
        <item x="1397"/>
        <item x="1361"/>
        <item x="1367"/>
        <item x="1379"/>
        <item x="1189"/>
        <item x="1346"/>
        <item x="1235"/>
        <item x="1731"/>
        <item x="959"/>
        <item x="987"/>
        <item x="684"/>
        <item x="56"/>
        <item x="55"/>
        <item x="1345"/>
        <item x="1196"/>
        <item x="1197"/>
        <item x="30"/>
        <item x="440"/>
        <item x="1866"/>
        <item x="1537"/>
        <item x="1421"/>
        <item x="1752"/>
        <item x="1646"/>
        <item x="1079"/>
        <item x="610"/>
        <item x="690"/>
        <item x="1661"/>
        <item x="719"/>
        <item x="718"/>
        <item x="1359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4"/>
        <item x="1595"/>
        <item x="773"/>
        <item x="1056"/>
        <item x="875"/>
        <item x="1176"/>
        <item x="861"/>
        <item x="1586"/>
        <item x="1544"/>
        <item x="991"/>
        <item x="845"/>
        <item x="1713"/>
        <item x="1543"/>
        <item x="1156"/>
        <item x="1668"/>
        <item x="1545"/>
        <item x="1792"/>
        <item x="1242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8"/>
        <item x="24"/>
        <item x="1411"/>
        <item x="825"/>
        <item x="1117"/>
        <item x="118"/>
        <item x="884"/>
        <item x="541"/>
        <item x="1437"/>
        <item x="1817"/>
        <item x="1740"/>
        <item x="331"/>
        <item x="323"/>
        <item x="120"/>
        <item x="113"/>
        <item x="1603"/>
        <item x="1591"/>
        <item x="1592"/>
        <item x="121"/>
        <item x="1640"/>
        <item x="1584"/>
        <item x="1583"/>
        <item x="1585"/>
        <item x="1508"/>
        <item x="1687"/>
        <item x="777"/>
        <item x="1685"/>
        <item x="1582"/>
        <item x="1581"/>
        <item x="321"/>
        <item x="748"/>
        <item x="361"/>
        <item x="230"/>
        <item x="231"/>
        <item x="228"/>
        <item x="1750"/>
        <item x="1671"/>
        <item x="229"/>
        <item x="1534"/>
        <item x="1533"/>
        <item x="1532"/>
        <item x="832"/>
        <item x="1443"/>
        <item x="125"/>
        <item x="355"/>
        <item x="328"/>
        <item x="871"/>
        <item x="1146"/>
        <item x="1865"/>
        <item x="1751"/>
        <item x="1203"/>
        <item x="1462"/>
        <item x="1143"/>
        <item x="1144"/>
        <item x="389"/>
        <item x="1871"/>
        <item x="849"/>
        <item x="838"/>
        <item x="1145"/>
        <item x="678"/>
        <item x="1075"/>
        <item x="1074"/>
        <item x="1266"/>
        <item x="401"/>
        <item x="587"/>
        <item x="1415"/>
        <item x="69"/>
        <item x="70"/>
        <item x="71"/>
        <item x="102"/>
        <item x="738"/>
        <item x="668"/>
        <item x="1484"/>
        <item x="1610"/>
        <item x="1656"/>
        <item x="1655"/>
        <item x="824"/>
        <item x="848"/>
        <item x="1038"/>
        <item x="1027"/>
        <item x="942"/>
        <item x="1264"/>
        <item x="1683"/>
        <item x="87"/>
        <item x="1277"/>
        <item x="51"/>
        <item x="53"/>
        <item x="52"/>
        <item x="54"/>
        <item x="122"/>
        <item x="1331"/>
        <item x="45"/>
        <item x="1353"/>
        <item x="205"/>
        <item x="1467"/>
        <item x="860"/>
        <item x="442"/>
        <item x="413"/>
        <item x="405"/>
        <item x="1867"/>
        <item x="500"/>
        <item x="1177"/>
        <item x="110"/>
        <item x="466"/>
        <item x="501"/>
        <item x="992"/>
        <item x="1538"/>
        <item x="770"/>
        <item x="38"/>
        <item x="1062"/>
        <item x="1319"/>
        <item x="1860"/>
        <item x="1026"/>
        <item x="1112"/>
        <item x="223"/>
        <item x="1761"/>
        <item x="1524"/>
        <item x="921"/>
        <item x="1219"/>
        <item x="917"/>
        <item x="532"/>
        <item x="1250"/>
        <item x="329"/>
        <item x="472"/>
        <item x="974"/>
        <item x="730"/>
        <item x="167"/>
        <item x="244"/>
        <item x="558"/>
        <item x="166"/>
        <item x="1191"/>
        <item x="894"/>
        <item x="857"/>
        <item x="670"/>
        <item x="1527"/>
        <item x="246"/>
        <item x="165"/>
        <item x="245"/>
        <item x="655"/>
        <item x="1615"/>
        <item x="1162"/>
        <item x="348"/>
        <item x="169"/>
        <item x="1407"/>
        <item x="1293"/>
        <item x="1223"/>
        <item x="1406"/>
        <item x="1445"/>
        <item x="1488"/>
        <item x="170"/>
        <item x="568"/>
        <item x="143"/>
        <item x="1092"/>
        <item x="168"/>
        <item x="318"/>
        <item x="242"/>
        <item x="595"/>
        <item x="1018"/>
        <item x="1224"/>
        <item x="781"/>
        <item x="1638"/>
        <item x="1228"/>
        <item x="529"/>
        <item x="1385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66"/>
        <item m="1" x="2367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3"/>
        <item x="2044"/>
        <item x="2041"/>
        <item x="2042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1"/>
        <item x="2092"/>
        <item x="2093"/>
        <item x="1765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993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1"/>
        <item x="2182"/>
        <item x="2180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6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090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07"/>
        <item x="2268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1546"/>
        <item x="1768"/>
        <item x="1915"/>
        <item x="2220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029"/>
        <item x="2361"/>
        <item x="2362"/>
        <item x="2363"/>
        <item x="2364"/>
        <item x="23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52"/>
    </i>
    <i r="3">
      <x v="1422"/>
    </i>
    <i>
      <x v="288"/>
      <x v="52"/>
      <x/>
      <x v="1856"/>
    </i>
    <i>
      <x v="346"/>
      <x v="125"/>
      <x v="2"/>
      <x v="14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1">
        <item m="1" x="39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9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98">
        <item h="1" m="1" x="288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7"/>
        <item h="1" m="1" x="28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1"/>
        <item h="1" x="14"/>
        <item h="1" x="78"/>
        <item h="1" x="74"/>
        <item h="1" x="46"/>
        <item h="1" x="144"/>
        <item h="1" m="1" x="296"/>
        <item h="1" x="48"/>
        <item h="1" x="92"/>
        <item h="1" x="41"/>
        <item h="1" x="128"/>
        <item h="1" x="38"/>
        <item h="1" m="1" x="295"/>
        <item h="1" x="159"/>
        <item h="1" x="227"/>
        <item h="1" x="100"/>
        <item h="1" x="111"/>
        <item h="1" x="205"/>
        <item h="1" m="1" x="281"/>
        <item h="1" x="29"/>
        <item h="1" x="20"/>
        <item h="1" x="53"/>
        <item h="1" x="19"/>
        <item h="1" x="220"/>
        <item h="1" x="85"/>
        <item h="1" x="114"/>
        <item h="1" x="33"/>
        <item h="1" m="1" x="28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89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2"/>
        <item h="1" x="272"/>
        <item h="1" x="273"/>
        <item h="1" x="274"/>
        <item h="1" x="275"/>
        <item h="1" x="276"/>
        <item h="1" x="277"/>
        <item h="1" m="1" x="287"/>
        <item h="1" x="278"/>
        <item h="1" x="2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8">
        <item h="1" x="1541"/>
        <item h="1" x="1662"/>
        <item h="1" x="725"/>
        <item h="1" x="495"/>
        <item h="1" x="985"/>
        <item h="1" x="1830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2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590"/>
        <item h="1" x="1714"/>
        <item h="1" x="1644"/>
        <item h="1" x="1016"/>
        <item h="1" x="1826"/>
        <item h="1" x="512"/>
        <item h="1" x="1160"/>
        <item h="1" x="138"/>
        <item h="1" x="1589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783"/>
        <item h="1" x="1788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9"/>
        <item h="1" x="346"/>
        <item h="1" x="457"/>
        <item h="1" x="456"/>
        <item h="1" x="1802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6"/>
        <item h="1" x="1497"/>
        <item h="1" x="1650"/>
        <item h="1" x="1730"/>
        <item h="1" x="739"/>
        <item h="1" x="443"/>
        <item h="1" x="1503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3"/>
        <item h="1" x="1690"/>
        <item h="1" x="962"/>
        <item h="1" x="1317"/>
        <item h="1" x="1677"/>
        <item h="1" x="1736"/>
        <item h="1" x="1487"/>
        <item h="1" x="1220"/>
        <item h="1" x="1862"/>
        <item h="1" x="597"/>
        <item h="1" x="596"/>
        <item h="1" x="1612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4"/>
        <item h="1" x="750"/>
        <item h="1" x="673"/>
        <item h="1" x="1088"/>
        <item h="1" x="672"/>
        <item h="1" x="1382"/>
        <item h="1" x="1030"/>
        <item h="1" x="1626"/>
        <item h="1" x="1803"/>
        <item h="1" x="1854"/>
        <item h="1" x="1389"/>
        <item h="1" x="335"/>
        <item h="1" x="782"/>
        <item h="1" x="1799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2"/>
        <item h="1" x="1567"/>
        <item h="1" x="1725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7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4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8"/>
        <item h="1" x="1475"/>
        <item h="1" x="1290"/>
        <item h="1" x="127"/>
        <item h="1" x="417"/>
        <item h="1" x="1364"/>
        <item h="1" x="1344"/>
        <item h="1" x="1380"/>
        <item h="1" x="1555"/>
        <item h="1" x="1574"/>
        <item h="1" x="1729"/>
        <item h="1" x="1556"/>
        <item h="1" x="1774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4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689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968"/>
        <item h="1" x="797"/>
        <item h="1" x="1205"/>
        <item h="1" x="1616"/>
        <item h="1" x="1828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8"/>
        <item h="1" x="1506"/>
        <item h="1" x="1471"/>
        <item h="1" x="954"/>
        <item h="1" x="490"/>
        <item h="1" x="1340"/>
        <item h="1" x="1835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4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1"/>
        <item h="1" x="1823"/>
        <item h="1" x="1820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518"/>
        <item h="1" x="1816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8"/>
        <item h="1" x="844"/>
        <item h="1" x="72"/>
        <item h="1" x="447"/>
        <item h="1" x="1248"/>
        <item h="1" x="586"/>
        <item h="1" x="969"/>
        <item h="1" x="1814"/>
        <item h="1" x="1051"/>
        <item h="1" x="937"/>
        <item h="1" x="1825"/>
        <item h="1" x="958"/>
        <item h="1" x="1494"/>
        <item h="1" x="1733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1041"/>
        <item h="1" x="1720"/>
        <item h="1" x="1013"/>
        <item h="1" x="1483"/>
        <item h="1" x="735"/>
        <item h="1" x="908"/>
        <item h="1" x="1798"/>
        <item h="1" x="836"/>
        <item h="1" x="1172"/>
        <item h="1" x="1320"/>
        <item h="1" x="1790"/>
        <item h="1" x="1400"/>
        <item h="1" x="883"/>
        <item h="1" x="775"/>
        <item h="1" x="1739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9"/>
        <item h="1" x="1715"/>
        <item h="1" x="555"/>
        <item h="1" x="1716"/>
        <item h="1" x="1089"/>
        <item h="1" x="1138"/>
        <item h="1" x="1718"/>
        <item h="1" x="1245"/>
        <item h="1" x="1780"/>
        <item h="1" x="1207"/>
        <item h="1" x="1288"/>
        <item h="1" x="1307"/>
        <item h="1" x="1142"/>
        <item h="1" x="1563"/>
        <item h="1" x="1840"/>
        <item h="1" x="1489"/>
        <item h="1" x="393"/>
        <item h="1" x="402"/>
        <item h="1" x="515"/>
        <item h="1" x="554"/>
        <item h="1" x="635"/>
        <item h="1" x="1694"/>
        <item h="1" x="886"/>
        <item h="1" x="1856"/>
        <item h="1" x="1124"/>
        <item h="1" x="1512"/>
        <item h="1" x="1509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2"/>
        <item h="1" x="840"/>
        <item h="1" x="1327"/>
        <item h="1" x="1305"/>
        <item h="1" x="475"/>
        <item h="1" x="542"/>
        <item h="1" x="1791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8"/>
        <item h="1" x="32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2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3"/>
        <item h="1" x="1785"/>
        <item h="1" x="1648"/>
        <item h="1" x="1653"/>
        <item h="1" x="1580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7"/>
        <item h="1" x="1794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800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7"/>
        <item h="1" x="1350"/>
        <item h="1" x="1132"/>
        <item h="1" x="1805"/>
        <item h="1" x="1294"/>
        <item h="1" x="1185"/>
        <item h="1" x="784"/>
        <item h="1" x="1283"/>
        <item h="1" x="88"/>
        <item h="1" x="1048"/>
        <item h="1" x="1303"/>
        <item h="1" x="1766"/>
        <item h="1" x="1767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6"/>
        <item h="1" x="1711"/>
        <item h="1" x="1325"/>
        <item h="1" x="888"/>
        <item h="1" x="766"/>
        <item h="1" x="915"/>
        <item h="1" x="1807"/>
        <item h="1" x="1446"/>
        <item h="1" x="653"/>
        <item h="1" x="1754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6"/>
        <item h="1" x="81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3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4"/>
        <item h="1" x="1735"/>
        <item h="1" x="809"/>
        <item h="1" x="1128"/>
        <item h="1" x="1148"/>
        <item h="1" x="1300"/>
        <item h="1" x="1029"/>
        <item h="1" x="1850"/>
        <item h="1" x="492"/>
        <item h="1" x="388"/>
        <item h="1" x="222"/>
        <item h="1" x="1430"/>
        <item h="1" x="445"/>
        <item h="1" x="1836"/>
        <item h="1" x="1067"/>
        <item h="1" x="1513"/>
        <item h="1" x="922"/>
        <item h="1" x="1853"/>
        <item h="1" x="1211"/>
        <item h="1" x="1571"/>
        <item h="1" x="452"/>
        <item h="1" x="1673"/>
        <item h="1" x="1140"/>
        <item h="1" x="1126"/>
        <item h="1" x="747"/>
        <item h="1" x="1721"/>
        <item h="1" x="778"/>
        <item h="1" x="1859"/>
        <item h="1" x="1608"/>
        <item h="1" x="1781"/>
        <item h="1" x="17"/>
        <item h="1" x="343"/>
        <item h="1" x="528"/>
        <item h="1" x="397"/>
        <item h="1" x="40"/>
        <item h="1" x="1391"/>
        <item h="1" x="604"/>
        <item h="1" x="1801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2"/>
        <item h="1" x="1378"/>
        <item h="1" x="1771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3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70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8"/>
        <item h="1" x="398"/>
        <item h="1" x="1815"/>
        <item h="1" x="1397"/>
        <item h="1" x="1361"/>
        <item h="1" x="1367"/>
        <item h="1" x="1379"/>
        <item h="1" x="1189"/>
        <item h="1" x="1346"/>
        <item h="1" x="1235"/>
        <item h="1" x="1731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6"/>
        <item h="1" x="1537"/>
        <item h="1" x="1421"/>
        <item h="1" x="1752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1595"/>
        <item h="1" x="773"/>
        <item h="1" x="1056"/>
        <item h="1" x="875"/>
        <item h="1" x="1176"/>
        <item h="1" x="861"/>
        <item h="1" x="1586"/>
        <item h="1" x="1544"/>
        <item h="1" x="991"/>
        <item h="1" x="845"/>
        <item h="1" x="1713"/>
        <item h="1" x="1543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7"/>
        <item h="1" x="1740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1685"/>
        <item h="1" x="1582"/>
        <item h="1" x="1581"/>
        <item h="1" x="321"/>
        <item h="1" x="748"/>
        <item h="1" x="361"/>
        <item h="1" x="230"/>
        <item h="1" x="231"/>
        <item h="1" x="228"/>
        <item h="1" x="1750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389"/>
        <item h="1" x="1871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7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1761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1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4"/>
        <item h="1" x="1525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366"/>
        <item h="1" m="1" x="2367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8"/>
        <item h="1" x="2019"/>
        <item h="1" x="2020"/>
        <item h="1" x="2021"/>
        <item h="1" x="2022"/>
        <item h="1" x="2023"/>
        <item h="1" x="2024"/>
        <item h="1" x="2017"/>
        <item h="1" x="2025"/>
        <item h="1" x="2026"/>
        <item h="1" x="2027"/>
        <item h="1" x="2028"/>
        <item h="1" x="2030"/>
        <item h="1" x="2031"/>
        <item h="1" x="2032"/>
        <item h="1" x="1381"/>
        <item h="1" x="2033"/>
        <item h="1" x="2034"/>
        <item h="1" x="2035"/>
        <item h="1" x="2036"/>
        <item h="1" x="2037"/>
        <item h="1" x="2038"/>
        <item h="1" x="2039"/>
        <item h="1" x="2040"/>
        <item h="1" x="2043"/>
        <item h="1" x="2044"/>
        <item h="1" x="2041"/>
        <item h="1" x="2042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1"/>
        <item h="1" x="2092"/>
        <item h="1" x="2093"/>
        <item h="1" x="1765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993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1"/>
        <item h="1" x="2182"/>
        <item h="1" x="2180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69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090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07"/>
        <item h="1" x="2268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1546"/>
        <item h="1" x="1768"/>
        <item h="1" x="1915"/>
        <item h="1" x="2220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029"/>
        <item h="1" x="2361"/>
        <item h="1" x="2362"/>
        <item h="1" x="2363"/>
        <item h="1" x="2364"/>
        <item h="1" x="23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9"/>
      <x/>
    </i>
    <i>
      <x v="388"/>
      <x v="125"/>
      <x v="1409"/>
      <x v="2"/>
    </i>
    <i>
      <x v="390"/>
      <x v="52"/>
      <x v="1409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298">
        <i x="288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0"/>
        <i x="77"/>
        <i x="106"/>
        <i x="232"/>
        <i x="230"/>
        <i x="217"/>
        <i x="132"/>
        <i x="117"/>
        <i x="190"/>
        <i x="290"/>
        <i x="2"/>
        <i x="253"/>
        <i x="56"/>
        <i x="292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89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3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3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297"/>
        <i x="284"/>
        <i x="155"/>
        <i x="148"/>
        <i x="167"/>
        <i x="188"/>
        <i x="277"/>
        <i x="177"/>
        <i x="1"/>
        <i x="116"/>
        <i x="248"/>
        <i x="35"/>
        <i x="61"/>
        <i x="29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87"/>
        <i x="179"/>
        <i x="141"/>
        <i x="97"/>
        <i x="88"/>
        <i x="70"/>
        <i x="69"/>
        <i x="291"/>
        <i x="14"/>
        <i x="78"/>
        <i x="74"/>
        <i x="46"/>
        <i x="144"/>
        <i x="296"/>
        <i x="245"/>
        <i x="48"/>
        <i x="92"/>
        <i x="278"/>
        <i x="41"/>
        <i x="128"/>
        <i x="38"/>
        <i x="295"/>
        <i x="159"/>
        <i x="227"/>
        <i x="100"/>
        <i x="111"/>
        <i x="205"/>
        <i x="273"/>
        <i x="281"/>
        <i x="29"/>
        <i x="20"/>
        <i x="255"/>
        <i x="53"/>
        <i x="19"/>
        <i x="220"/>
        <i x="85"/>
        <i x="114"/>
        <i x="33"/>
        <i x="285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6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7"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298">
        <i x="84" s="1"/>
        <i x="288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3" nd="1"/>
        <i x="56" nd="1"/>
        <i x="29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89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7" nd="1"/>
        <i x="28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7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8" nd="1"/>
        <i x="41" nd="1"/>
        <i x="128" nd="1"/>
        <i x="38" nd="1"/>
        <i x="295" nd="1"/>
        <i x="159" nd="1"/>
        <i x="227" nd="1"/>
        <i x="100" nd="1"/>
        <i x="111" nd="1"/>
        <i x="205" nd="1"/>
        <i x="273" nd="1"/>
        <i x="281" nd="1"/>
        <i x="29" nd="1"/>
        <i x="20" nd="1"/>
        <i x="255" nd="1"/>
        <i x="53" nd="1"/>
        <i x="19" nd="1"/>
        <i x="220" nd="1"/>
        <i x="85" nd="1"/>
        <i x="114" nd="1"/>
        <i x="33" nd="1"/>
        <i x="28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68">
        <i x="1001"/>
        <i x="174"/>
        <i x="1080"/>
        <i x="534"/>
        <i x="1102"/>
        <i x="173"/>
        <i x="177"/>
        <i x="2005"/>
        <i x="511"/>
        <i x="1643" s="1"/>
        <i x="367"/>
        <i x="431"/>
        <i x="1014"/>
        <i x="178"/>
        <i x="141"/>
        <i x="961"/>
        <i x="799"/>
        <i x="2300"/>
        <i x="1697"/>
        <i x="217"/>
        <i x="1590"/>
        <i x="1966"/>
        <i x="1714"/>
        <i x="1644"/>
        <i x="1016"/>
        <i x="512"/>
        <i x="2025"/>
        <i x="1589"/>
        <i x="200"/>
        <i x="2004"/>
        <i x="1698"/>
        <i x="2268"/>
        <i x="786"/>
        <i x="2017"/>
        <i x="2309"/>
        <i x="2100"/>
        <i x="776"/>
        <i x="186"/>
        <i x="1330"/>
        <i x="188"/>
        <i x="187"/>
        <i x="2244"/>
        <i x="2223"/>
        <i x="2302"/>
        <i x="897"/>
        <i x="280"/>
        <i x="973"/>
        <i x="185"/>
        <i x="2249"/>
        <i x="2367" nd="1"/>
        <i x="2366" nd="1"/>
        <i x="1541" nd="1"/>
        <i x="1662" nd="1"/>
        <i x="725" nd="1"/>
        <i x="495" nd="1"/>
        <i x="985" nd="1"/>
        <i x="1830" nd="1"/>
        <i x="484" nd="1"/>
        <i x="611" nd="1"/>
        <i x="2266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2" nd="1"/>
        <i x="982" nd="1"/>
        <i x="2073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0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6" nd="1"/>
        <i x="1594" nd="1"/>
        <i x="2323" nd="1"/>
        <i x="347" nd="1"/>
        <i x="1895" nd="1"/>
        <i x="944" nd="1"/>
        <i x="267" nd="1"/>
        <i x="535" nd="1"/>
        <i x="634" nd="1"/>
        <i x="136" nd="1"/>
        <i x="362" nd="1"/>
        <i x="1431" nd="1"/>
        <i x="1929" nd="1"/>
        <i x="1129" nd="1"/>
        <i x="1130" nd="1"/>
        <i x="762" nd="1"/>
        <i x="183" nd="1"/>
        <i x="268" nd="1"/>
        <i x="384" nd="1"/>
        <i x="1229" nd="1"/>
        <i x="890" nd="1"/>
        <i x="360" nd="1"/>
        <i x="148" nd="1"/>
        <i x="271" nd="1"/>
        <i x="642" nd="1"/>
        <i x="2044" nd="1"/>
        <i x="269" nd="1"/>
        <i x="176" nd="1"/>
        <i x="590" nd="1"/>
        <i x="1091" nd="1"/>
        <i x="1101" nd="1"/>
        <i x="621" nd="1"/>
        <i x="175" nd="1"/>
        <i x="470" nd="1"/>
        <i x="2108" nd="1"/>
        <i x="181" nd="1"/>
        <i x="1787" nd="1"/>
        <i x="1614" nd="1"/>
        <i x="2292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4" nd="1"/>
        <i x="1093" nd="1"/>
        <i x="756" nd="1"/>
        <i x="1133" nd="1"/>
        <i x="179" nd="1"/>
        <i x="1826" nd="1"/>
        <i x="1160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7" nd="1"/>
        <i x="2226" nd="1"/>
        <i x="1111" nd="1"/>
        <i x="184" nd="1"/>
        <i x="241" nd="1"/>
        <i x="224" nd="1"/>
        <i x="911" nd="1"/>
        <i x="180" nd="1"/>
        <i x="1472" nd="1"/>
        <i x="2262" nd="1"/>
        <i x="1260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0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1" nd="1"/>
        <i x="1957" nd="1"/>
        <i x="2276" nd="1"/>
        <i x="2355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2360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7" nd="1"/>
        <i x="1788" nd="1"/>
        <i x="1258" nd="1"/>
        <i x="957" nd="1"/>
        <i x="971" nd="1"/>
        <i x="1399" nd="1"/>
        <i x="1318" nd="1"/>
        <i x="1289" nd="1"/>
        <i x="2128" nd="1"/>
        <i x="486" nd="1"/>
        <i x="2312" nd="1"/>
        <i x="846" nd="1"/>
        <i x="939" nd="1"/>
        <i x="2318" nd="1"/>
        <i x="2079" nd="1"/>
        <i x="2340" nd="1"/>
        <i x="612" nd="1"/>
        <i x="407" nd="1"/>
        <i x="789" nd="1"/>
        <i x="101" nd="1"/>
        <i x="100" nd="1"/>
        <i x="2055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7" nd="1"/>
        <i x="2146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0" nd="1"/>
        <i x="1052" nd="1"/>
        <i x="1241" nd="1"/>
        <i x="1313" nd="1"/>
        <i x="7" nd="1"/>
        <i x="308" nd="1"/>
        <i x="1499" nd="1"/>
        <i x="1604" nd="1"/>
        <i x="108" nd="1"/>
        <i x="2054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59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299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4" nd="1"/>
        <i x="1730" nd="1"/>
        <i x="739" nd="1"/>
        <i x="1913" nd="1"/>
        <i x="443" nd="1"/>
        <i x="1503" nd="1"/>
        <i x="2186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28" nd="1"/>
        <i x="599" nd="1"/>
        <i x="1376" nd="1"/>
        <i x="708" nd="1"/>
        <i x="1377" nd="1"/>
        <i x="2232" nd="1"/>
        <i x="1226" nd="1"/>
        <i x="1936" nd="1"/>
        <i x="1060" nd="1"/>
        <i x="931" nd="1"/>
        <i x="2305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1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6" nd="1"/>
        <i x="479" nd="1"/>
        <i x="478" nd="1"/>
        <i x="2304" nd="1"/>
        <i x="2115" nd="1"/>
        <i x="2205" nd="1"/>
        <i x="645" nd="1"/>
        <i x="2091" nd="1"/>
        <i x="2095" nd="1"/>
        <i x="2341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0" nd="1"/>
        <i x="750" nd="1"/>
        <i x="673" nd="1"/>
        <i x="1088" nd="1"/>
        <i x="672" nd="1"/>
        <i x="2270" nd="1"/>
        <i x="2307" nd="1"/>
        <i x="1382" nd="1"/>
        <i x="1030" nd="1"/>
        <i x="1949" nd="1"/>
        <i x="1626" nd="1"/>
        <i x="1803" nd="1"/>
        <i x="1854" nd="1"/>
        <i x="1962" nd="1"/>
        <i x="2320" nd="1"/>
        <i x="1389" nd="1"/>
        <i x="335" nd="1"/>
        <i x="782" nd="1"/>
        <i x="1799" nd="1"/>
        <i x="798" nd="1"/>
        <i x="2088" nd="1"/>
        <i x="790" nd="1"/>
        <i x="780" nd="1"/>
        <i x="967" nd="1"/>
        <i x="2306" nd="1"/>
        <i x="674" nd="1"/>
        <i x="1338" nd="1"/>
        <i x="925" nd="1"/>
        <i x="1607" nd="1"/>
        <i x="682" nd="1"/>
        <i x="2192" nd="1"/>
        <i x="2061" nd="1"/>
        <i x="879" nd="1"/>
        <i x="1068" nd="1"/>
        <i x="1669" nd="1"/>
        <i x="1076" nd="1"/>
        <i x="953" nd="1"/>
        <i x="394" nd="1"/>
        <i x="2134" nd="1"/>
        <i x="751" nd="1"/>
        <i x="2177" nd="1"/>
        <i x="498" nd="1"/>
        <i x="1426" nd="1"/>
        <i x="1158" nd="1"/>
        <i x="477" nd="1"/>
        <i x="1486" nd="1"/>
        <i x="2135" nd="1"/>
        <i x="1032" nd="1"/>
        <i x="2133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7" nd="1"/>
        <i x="783" nd="1"/>
        <i x="1705" nd="1"/>
        <i x="1175" nd="1"/>
        <i x="2029" nd="1"/>
        <i x="1247" nd="1"/>
        <i x="2275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1" nd="1"/>
        <i x="2053" nd="1"/>
        <i x="1674" nd="1"/>
        <i x="510" nd="1"/>
        <i x="767" nd="1"/>
        <i x="332" nd="1"/>
        <i x="2118" nd="1"/>
        <i x="976" nd="1"/>
        <i x="1394" nd="1"/>
        <i x="746" nd="1"/>
        <i x="458" nd="1"/>
        <i x="1737" nd="1"/>
        <i x="601" nd="1"/>
        <i x="2311" nd="1"/>
        <i x="2258" nd="1"/>
        <i x="306" nd="1"/>
        <i x="2263" nd="1"/>
        <i x="2211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8" nd="1"/>
        <i x="1784" nd="1"/>
        <i x="950" nd="1"/>
        <i x="2124" nd="1"/>
        <i x="1469" nd="1"/>
        <i x="2083" nd="1"/>
        <i x="155" nd="1"/>
        <i x="1473" nd="1"/>
        <i x="154" nd="1"/>
        <i x="2353" nd="1"/>
        <i x="446" nd="1"/>
        <i x="1492" nd="1"/>
        <i x="1636" nd="1"/>
        <i x="221" nd="1"/>
        <i x="713" nd="1"/>
        <i x="1179" nd="1"/>
        <i x="128" nd="1"/>
        <i x="1011" nd="1"/>
        <i x="2246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89" nd="1"/>
        <i x="1555" nd="1"/>
        <i x="1875" nd="1"/>
        <i x="2103" nd="1"/>
        <i x="1574" nd="1"/>
        <i x="1729" nd="1"/>
        <i x="1556" nd="1"/>
        <i x="2104" nd="1"/>
        <i x="2050" nd="1"/>
        <i x="1774" nd="1"/>
        <i x="1560" nd="1"/>
        <i x="1973" nd="1"/>
        <i x="1311" nd="1"/>
        <i x="1173" nd="1"/>
        <i x="1193" nd="1"/>
        <i x="2078" nd="1"/>
        <i x="2016" nd="1"/>
        <i x="119" nd="1"/>
        <i x="2285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19" nd="1"/>
        <i x="2048" nd="1"/>
        <i x="1417" nd="1"/>
        <i x="2231" nd="1"/>
        <i x="330" nd="1"/>
        <i x="1696" nd="1"/>
        <i x="1161" nd="1"/>
        <i x="923" nd="1"/>
        <i x="1844" nd="1"/>
        <i x="2149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2" nd="1"/>
        <i x="968" nd="1"/>
        <i x="797" nd="1"/>
        <i x="1205" nd="1"/>
        <i x="1616" nd="1"/>
        <i x="2063" nd="1"/>
        <i x="2041" nd="1"/>
        <i x="1828" nd="1"/>
        <i x="1482" nd="1"/>
        <i x="1003" nd="1"/>
        <i x="669" nd="1"/>
        <i x="1153" nd="1"/>
        <i x="662" nd="1"/>
        <i x="2158" nd="1"/>
        <i x="1285" nd="1"/>
        <i x="1559" nd="1"/>
        <i x="1480" nd="1"/>
        <i x="709" nd="1"/>
        <i x="2330" nd="1"/>
        <i x="1261" nd="1"/>
        <i x="1403" nd="1"/>
        <i x="1738" nd="1"/>
        <i x="1506" nd="1"/>
        <i x="1471" nd="1"/>
        <i x="954" nd="1"/>
        <i x="490" nd="1"/>
        <i x="2056" nd="1"/>
        <i x="1340" nd="1"/>
        <i x="1835" nd="1"/>
        <i x="819" nd="1"/>
        <i x="2196" nd="1"/>
        <i x="1069" nd="1"/>
        <i x="1257" nd="1"/>
        <i x="1163" nd="1"/>
        <i x="2058" nd="1"/>
        <i x="1039" nd="1"/>
        <i x="432" nd="1"/>
        <i x="2182" nd="1"/>
        <i x="1479" nd="1"/>
        <i x="2165" nd="1"/>
        <i x="1502" nd="1"/>
        <i x="433" nd="1"/>
        <i x="918" nd="1"/>
        <i x="1944" nd="1"/>
        <i x="1675" nd="1"/>
        <i x="1724" nd="1"/>
        <i x="2138" nd="1"/>
        <i x="1139" nd="1"/>
        <i x="2188" nd="1"/>
        <i x="1970" nd="1"/>
        <i x="1637" nd="1"/>
        <i x="1371" nd="1"/>
        <i x="2253" nd="1"/>
        <i x="2159" nd="1"/>
        <i x="622" nd="1"/>
        <i x="1168" nd="1"/>
        <i x="2356" nd="1"/>
        <i x="1907" nd="1"/>
        <i x="2199" nd="1"/>
        <i x="1887" nd="1"/>
        <i x="2042" nd="1"/>
        <i x="1212" nd="1"/>
        <i x="623" nd="1"/>
        <i x="1507" nd="1"/>
        <i x="638" nd="1"/>
        <i x="2181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2" nd="1"/>
        <i x="2006" nd="1"/>
        <i x="1438" nd="1"/>
        <i x="451" nd="1"/>
        <i x="573" nd="1"/>
        <i x="450" nd="1"/>
        <i x="1047" nd="1"/>
        <i x="504" nd="1"/>
        <i x="505" nd="1"/>
        <i x="2212" nd="1"/>
        <i x="665" nd="1"/>
        <i x="2278" nd="1"/>
        <i x="322" nd="1"/>
        <i x="2283" nd="1"/>
        <i x="2214" nd="1"/>
        <i x="206" nd="1"/>
        <i x="207" nd="1"/>
        <i x="1137" nd="1"/>
        <i x="1517" nd="1"/>
        <i x="1315" nd="1"/>
        <i x="572" nd="1"/>
        <i x="1097" nd="1"/>
        <i x="2348" nd="1"/>
        <i x="2269" nd="1"/>
        <i x="2220" nd="1"/>
        <i x="2259" nd="1"/>
        <i x="1795" nd="1"/>
        <i x="1086" nd="1"/>
        <i x="2075" nd="1"/>
        <i x="2194" nd="1"/>
        <i x="66" nd="1"/>
        <i x="575" nd="1"/>
        <i x="576" nd="1"/>
        <i x="421" nd="1"/>
        <i x="2145" nd="1"/>
        <i x="1043" nd="1"/>
        <i x="91" nd="1"/>
        <i x="2060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4" nd="1"/>
        <i x="2222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7" nd="1"/>
        <i x="103" nd="1"/>
        <i x="104" nd="1"/>
        <i x="1976" nd="1"/>
        <i x="885" nd="1"/>
        <i x="37" nd="1"/>
        <i x="1114" nd="1"/>
        <i x="2096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4" nd="1"/>
        <i x="1015" nd="1"/>
        <i x="525" nd="1"/>
        <i x="803" nd="1"/>
        <i x="1938" nd="1"/>
        <i x="2049" nd="1"/>
        <i x="688" nd="1"/>
        <i x="1956" nd="1"/>
        <i x="1921" nd="1"/>
        <i x="34" nd="1"/>
        <i x="983" nd="1"/>
        <i x="50" nd="1"/>
        <i x="1383" nd="1"/>
        <i x="1348" nd="1"/>
        <i x="2233" nd="1"/>
        <i x="1861" nd="1"/>
        <i x="1823" nd="1"/>
        <i x="1820" nd="1"/>
        <i x="2206" nd="1"/>
        <i x="2110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1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7" nd="1"/>
        <i x="215" nd="1"/>
        <i x="429" nd="1"/>
        <i x="771" nd="1"/>
        <i x="1999" nd="1"/>
        <i x="1952" nd="1"/>
        <i x="2071" nd="1"/>
        <i x="1948" nd="1"/>
        <i x="20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1" nd="1"/>
        <i x="1150" nd="1"/>
        <i x="1071" nd="1"/>
        <i x="1316" nd="1"/>
        <i x="1182" nd="1"/>
        <i x="1427" nd="1"/>
        <i x="2038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2098" nd="1"/>
        <i x="277" nd="1"/>
        <i x="1967" nd="1"/>
        <i x="383" nd="1"/>
        <i x="1602" nd="1"/>
        <i x="278" nd="1"/>
        <i x="935" nd="1"/>
        <i x="591" nd="1"/>
        <i x="2352" nd="1"/>
        <i x="275" nd="1"/>
        <i x="671" nd="1"/>
        <i x="279" nd="1"/>
        <i x="281" nd="1"/>
        <i x="1073" nd="1"/>
        <i x="1700" nd="1"/>
        <i x="276" nd="1"/>
        <i x="2267" nd="1"/>
        <i x="691" nd="1"/>
        <i x="1198" nd="1"/>
        <i x="1045" nd="1"/>
        <i x="1629" nd="1"/>
        <i x="651" nd="1"/>
        <i x="791" nd="1"/>
        <i x="2036" nd="1"/>
        <i x="793" nd="1"/>
        <i x="1925" nd="1"/>
        <i x="1021" nd="1"/>
        <i x="459" nd="1"/>
        <i x="517" nd="1"/>
        <i x="2175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2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08" nd="1"/>
        <i x="2209" nd="1"/>
        <i x="2221" nd="1"/>
        <i x="2210" nd="1"/>
        <i x="2207" nd="1"/>
        <i x="1263" nd="1"/>
        <i x="1227" nd="1"/>
        <i x="131" nd="1"/>
        <i x="2237" nd="1"/>
        <i x="1808" nd="1"/>
        <i x="844" nd="1"/>
        <i x="72" nd="1"/>
        <i x="447" nd="1"/>
        <i x="1248" nd="1"/>
        <i x="586" nd="1"/>
        <i x="969" nd="1"/>
        <i x="2290" nd="1"/>
        <i x="1814" nd="1"/>
        <i x="1051" nd="1"/>
        <i x="937" nd="1"/>
        <i x="1825" nd="1"/>
        <i x="958" nd="1"/>
        <i x="1494" nd="1"/>
        <i x="2176" nd="1"/>
        <i x="2264" nd="1"/>
        <i x="1733" nd="1"/>
        <i x="2106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08" nd="1"/>
        <i x="2085" nd="1"/>
        <i x="1041" nd="1"/>
        <i x="1720" nd="1"/>
        <i x="1013" nd="1"/>
        <i x="1483" nd="1"/>
        <i x="735" nd="1"/>
        <i x="908" nd="1"/>
        <i x="2157" nd="1"/>
        <i x="1798" nd="1"/>
        <i x="836" nd="1"/>
        <i x="1172" nd="1"/>
        <i x="1320" nd="1"/>
        <i x="1790" nd="1"/>
        <i x="1400" nd="1"/>
        <i x="2297" nd="1"/>
        <i x="883" nd="1"/>
        <i x="775" nd="1"/>
        <i x="1739" nd="1"/>
        <i x="1386" nd="1"/>
        <i x="1262" nd="1"/>
        <i x="615" nd="1"/>
        <i x="614" nd="1"/>
        <i x="613" nd="1"/>
        <i x="2174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1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2" nd="1"/>
        <i x="2077" nd="1"/>
        <i x="1945" nd="1"/>
        <i x="2358" nd="1"/>
        <i x="1089" nd="1"/>
        <i x="1138" nd="1"/>
        <i x="1718" nd="1"/>
        <i x="1245" nd="1"/>
        <i x="1780" nd="1"/>
        <i x="2082" nd="1"/>
        <i x="2338" nd="1"/>
        <i x="1207" nd="1"/>
        <i x="1288" nd="1"/>
        <i x="2171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39" nd="1"/>
        <i x="635" nd="1"/>
        <i x="1996" nd="1"/>
        <i x="2000" nd="1"/>
        <i x="2057" nd="1"/>
        <i x="2169" nd="1"/>
        <i x="1694" nd="1"/>
        <i x="886" nd="1"/>
        <i x="1856" nd="1"/>
        <i x="1124" nd="1"/>
        <i x="1512" nd="1"/>
        <i x="1509" nd="1"/>
        <i x="2070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9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8" nd="1"/>
        <i x="2274" nd="1"/>
        <i x="406" nd="1"/>
        <i x="1852" nd="1"/>
        <i x="2011" nd="1"/>
        <i x="840" nd="1"/>
        <i x="1327" nd="1"/>
        <i x="1305" nd="1"/>
        <i x="475" nd="1"/>
        <i x="542" nd="1"/>
        <i x="2116" nd="1"/>
        <i x="1791" nd="1"/>
        <i x="81" nd="1"/>
        <i x="473" nd="1"/>
        <i x="1209" nd="1"/>
        <i x="2219" nd="1"/>
        <i x="341" nd="1"/>
        <i x="648" nd="1"/>
        <i x="1279" nd="1"/>
        <i x="1369" nd="1"/>
        <i x="1370" nd="1"/>
        <i x="1324" nd="1"/>
        <i x="1758" nd="1"/>
        <i x="32" nd="1"/>
        <i x="2034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7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39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89" nd="1"/>
        <i x="2170" nd="1"/>
        <i x="1206" nd="1"/>
        <i x="533" nd="1"/>
        <i x="2113" nd="1"/>
        <i x="729" nd="1"/>
        <i x="2105" nd="1"/>
        <i x="919" nd="1"/>
        <i x="2357" nd="1"/>
        <i x="569" nd="1"/>
        <i x="2227" nd="1"/>
        <i x="570" nd="1"/>
        <i x="1998" nd="1"/>
        <i x="1028" nd="1"/>
        <i x="546" nd="1"/>
        <i x="1230" nd="1"/>
        <i x="1297" nd="1"/>
        <i x="1002" nd="1"/>
        <i x="2365" nd="1"/>
        <i x="853" nd="1"/>
        <i x="390" nd="1"/>
        <i x="1519" nd="1"/>
        <i x="765" nd="1"/>
        <i x="1912" nd="1"/>
        <i x="212" nd="1"/>
        <i x="1708" nd="1"/>
        <i x="2173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7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7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89" nd="1"/>
        <i x="1058" nd="1"/>
        <i x="1362" nd="1"/>
        <i x="1287" nd="1"/>
        <i x="2288" nd="1"/>
        <i x="1122" nd="1"/>
        <i x="565" nd="1"/>
        <i x="772" nd="1"/>
        <i x="59" nd="1"/>
        <i x="834" nd="1"/>
        <i x="1753" nd="1"/>
        <i x="2131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1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32" nd="1"/>
        <i x="2279" nd="1"/>
        <i x="2354" nd="1"/>
        <i x="1309" nd="1"/>
        <i x="298" nd="1"/>
        <i x="2324" nd="1"/>
        <i x="1851" nd="1"/>
        <i x="1950" nd="1"/>
        <i x="299" nd="1"/>
        <i x="1428" nd="1"/>
        <i x="1295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0" nd="1"/>
        <i x="27" nd="1"/>
        <i x="28" nd="1"/>
        <i x="26" nd="1"/>
        <i x="25" nd="1"/>
        <i x="172" nd="1"/>
        <i x="2090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2" nd="1"/>
        <i x="2313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7" nd="1"/>
        <i x="33" nd="1"/>
        <i x="1768" nd="1"/>
        <i x="1915" nd="1"/>
        <i x="1843" nd="1"/>
        <i x="1785" nd="1"/>
        <i x="2153" nd="1"/>
        <i x="1648" nd="1"/>
        <i x="1653" nd="1"/>
        <i x="2154" nd="1"/>
        <i x="1580" nd="1"/>
        <i x="978" nd="1"/>
        <i x="2151" nd="1"/>
        <i x="2152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4" nd="1"/>
        <i x="815" nd="1"/>
        <i x="1215" nd="1"/>
        <i x="2185" nd="1"/>
        <i x="2201" nd="1"/>
        <i x="2187" nd="1"/>
        <i x="1837" nd="1"/>
        <i x="1794" nd="1"/>
        <i x="1368" nd="1"/>
        <i x="90" nd="1"/>
        <i x="616" nd="1"/>
        <i x="1676" nd="1"/>
        <i x="2319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198" nd="1"/>
        <i x="683" nd="1"/>
        <i x="1706" nd="1"/>
        <i x="2022" nd="1"/>
        <i x="1635" nd="1"/>
        <i x="1800" nd="1"/>
        <i x="2245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4" nd="1"/>
        <i x="1478" nd="1"/>
        <i x="1910" nd="1"/>
        <i x="1993" nd="1"/>
        <i x="523" nd="1"/>
        <i x="795" nd="1"/>
        <i x="2064" nd="1"/>
        <i x="2255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4" nd="1"/>
        <i x="2334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317" nd="1"/>
        <i x="1965" nd="1"/>
        <i x="2362" nd="1"/>
        <i x="2296" nd="1"/>
        <i x="855" nd="1"/>
        <i x="520" nd="1"/>
        <i x="1108" nd="1"/>
        <i x="1165" nd="1"/>
        <i x="1190" nd="1"/>
        <i x="1796" nd="1"/>
        <i x="2243" nd="1"/>
        <i x="1711" nd="1"/>
        <i x="2329" nd="1"/>
        <i x="1325" nd="1"/>
        <i x="2230" nd="1"/>
        <i x="2166" nd="1"/>
        <i x="2242" nd="1"/>
        <i x="1947" nd="1"/>
        <i x="888" nd="1"/>
        <i x="766" nd="1"/>
        <i x="915" nd="1"/>
        <i x="1807" nd="1"/>
        <i x="2028" nd="1"/>
        <i x="2359" nd="1"/>
        <i x="1446" nd="1"/>
        <i x="653" nd="1"/>
        <i x="2183" nd="1"/>
        <i x="2291" nd="1"/>
        <i x="2136" nd="1"/>
        <i x="1754" nd="1"/>
        <i x="1276" nd="1"/>
        <i x="1684" nd="1"/>
        <i x="1238" nd="1"/>
        <i x="109" nd="1"/>
        <i x="2068" nd="1"/>
        <i x="2067" nd="1"/>
        <i x="2314" nd="1"/>
        <i x="2315" nd="1"/>
        <i x="878" nd="1"/>
        <i x="881" nd="1"/>
        <i x="112" nd="1"/>
        <i x="1927" nd="1"/>
        <i x="1332" nd="1"/>
        <i x="2178" nd="1"/>
        <i x="1270" nd="1"/>
        <i x="249" nd="1"/>
        <i x="1525" nd="1"/>
        <i x="929" nd="1"/>
        <i x="699" nd="1"/>
        <i x="2161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6" nd="1"/>
        <i x="1576" nd="1"/>
        <i x="2202" nd="1"/>
        <i x="812" nd="1"/>
        <i x="2342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5" nd="1"/>
        <i x="2126" nd="1"/>
        <i x="2247" nd="1"/>
        <i x="1253" nd="1"/>
        <i x="1429" nd="1"/>
        <i x="1906" nd="1"/>
        <i x="2234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3" nd="1"/>
        <i x="1969" nd="1"/>
        <i x="1951" nd="1"/>
        <i x="1336" nd="1"/>
        <i x="420" nd="1"/>
        <i x="806" nd="1"/>
        <i x="316" nd="1"/>
        <i x="151" nd="1"/>
        <i x="1474" nd="1"/>
        <i x="237" nd="1"/>
        <i x="2280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3" nd="1"/>
        <i x="1286" nd="1"/>
        <i x="521" nd="1"/>
        <i x="133" nd="1"/>
        <i x="594" nd="1"/>
        <i x="561" nd="1"/>
        <i x="297" nd="1"/>
        <i x="319" nd="1"/>
        <i x="2069" nd="1"/>
        <i x="467" nd="1"/>
        <i x="468" nd="1"/>
        <i x="605" nd="1"/>
        <i x="2265" nd="1"/>
        <i x="1782" nd="1"/>
        <i x="1214" nd="1"/>
        <i x="2101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5" nd="1"/>
        <i x="388" nd="1"/>
        <i x="222" nd="1"/>
        <i x="1430" nd="1"/>
        <i x="445" nd="1"/>
        <i x="2322" nd="1"/>
        <i x="1836" nd="1"/>
        <i x="1067" nd="1"/>
        <i x="1513" nd="1"/>
        <i x="1879" nd="1"/>
        <i x="922" nd="1"/>
        <i x="1853" nd="1"/>
        <i x="1211" nd="1"/>
        <i x="2156" nd="1"/>
        <i x="1571" nd="1"/>
        <i x="452" nd="1"/>
        <i x="2062" nd="1"/>
        <i x="2086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2346" nd="1"/>
        <i x="528" nd="1"/>
        <i x="397" nd="1"/>
        <i x="2117" nd="1"/>
        <i x="327" nd="1"/>
        <i x="40" nd="1"/>
        <i x="1391" nd="1"/>
        <i x="604" nd="1"/>
        <i x="1801" nd="1"/>
        <i x="1063" nd="1"/>
        <i x="891" nd="1"/>
        <i x="1651" nd="1"/>
        <i x="2344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7" nd="1"/>
        <i x="1094" nd="1"/>
        <i x="701" nd="1"/>
        <i x="677" nd="1"/>
        <i x="1717" nd="1"/>
        <i x="975" nd="1"/>
        <i x="2325" nd="1"/>
        <i x="972" nd="1"/>
        <i x="1756" nd="1"/>
        <i x="1078" nd="1"/>
        <i x="1272" nd="1"/>
        <i x="1378" nd="1"/>
        <i x="2363" nd="1"/>
        <i x="1771" nd="1"/>
        <i x="2303" nd="1"/>
        <i x="2080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48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7" nd="1"/>
        <i x="2190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79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0" nd="1"/>
        <i x="1695" nd="1"/>
        <i x="2043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7" nd="1"/>
        <i x="1024" nd="1"/>
        <i x="2193" nd="1"/>
        <i x="1933" nd="1"/>
        <i x="1023" nd="1"/>
        <i x="1107" nd="1"/>
        <i x="2339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6" nd="1"/>
        <i x="408" nd="1"/>
        <i x="1136" nd="1"/>
        <i x="1743" nd="1"/>
        <i x="2241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5" nd="1"/>
        <i x="1870" nd="1"/>
        <i x="1889" nd="1"/>
        <i x="1159" nd="1"/>
        <i x="530" nd="1"/>
        <i x="531" nd="1"/>
        <i x="19" nd="1"/>
        <i x="1222" nd="1"/>
        <i x="1408" nd="1"/>
        <i x="2114" nd="1"/>
        <i x="745" nd="1"/>
        <i x="1310" nd="1"/>
        <i x="1119" nd="1"/>
        <i x="1848" nd="1"/>
        <i x="398" nd="1"/>
        <i x="2130" nd="1"/>
        <i x="1815" nd="1"/>
        <i x="1397" nd="1"/>
        <i x="2127" nd="1"/>
        <i x="2333" nd="1"/>
        <i x="1361" nd="1"/>
        <i x="1367" nd="1"/>
        <i x="1379" nd="1"/>
        <i x="2122" nd="1"/>
        <i x="2204" nd="1"/>
        <i x="1189" nd="1"/>
        <i x="1346" nd="1"/>
        <i x="1235" nd="1"/>
        <i x="2163" nd="1"/>
        <i x="2099" nd="1"/>
        <i x="1731" nd="1"/>
        <i x="959" nd="1"/>
        <i x="2142" nd="1"/>
        <i x="987" nd="1"/>
        <i x="684" nd="1"/>
        <i x="1972" nd="1"/>
        <i x="56" nd="1"/>
        <i x="55" nd="1"/>
        <i x="1345" nd="1"/>
        <i x="2350" nd="1"/>
        <i x="2349" nd="1"/>
        <i x="2236" nd="1"/>
        <i x="1196" nd="1"/>
        <i x="1197" nd="1"/>
        <i x="30" nd="1"/>
        <i x="440" nd="1"/>
        <i x="2229" nd="1"/>
        <i x="1866" nd="1"/>
        <i x="1537" nd="1"/>
        <i x="1978" nd="1"/>
        <i x="1421" nd="1"/>
        <i x="1752" nd="1"/>
        <i x="1977" nd="1"/>
        <i x="2109" nd="1"/>
        <i x="1646" nd="1"/>
        <i x="2251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6" nd="1"/>
        <i x="1019" nd="1"/>
        <i x="2143" nd="1"/>
        <i x="2228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2" nd="1"/>
        <i x="1595" nd="1"/>
        <i x="2281" nd="1"/>
        <i x="773" nd="1"/>
        <i x="1056" nd="1"/>
        <i x="875" nd="1"/>
        <i x="2121" nd="1"/>
        <i x="1176" nd="1"/>
        <i x="861" nd="1"/>
        <i x="1586" nd="1"/>
        <i x="2218" nd="1"/>
        <i x="1544" nd="1"/>
        <i x="1901" nd="1"/>
        <i x="991" nd="1"/>
        <i x="1890" nd="1"/>
        <i x="845" nd="1"/>
        <i x="2216" nd="1"/>
        <i x="2215" nd="1"/>
        <i x="2092" nd="1"/>
        <i x="2093" nd="1"/>
        <i x="2257" nd="1"/>
        <i x="1713" nd="1"/>
        <i x="1543" nd="1"/>
        <i x="2364" nd="1"/>
        <i x="2032" nd="1"/>
        <i x="2235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0" nd="1"/>
        <i x="2298" nd="1"/>
        <i x="2066" nd="1"/>
        <i x="2065" nd="1"/>
        <i x="1946" nd="1"/>
        <i x="303" nd="1"/>
        <i x="754" nd="1"/>
        <i x="4" nd="1"/>
        <i x="759" nd="1"/>
        <i x="624" nd="1"/>
        <i x="620" nd="1"/>
        <i x="1857" nd="1"/>
        <i x="2195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2361" nd="1"/>
        <i x="2345" nd="1"/>
        <i x="331" nd="1"/>
        <i x="323" nd="1"/>
        <i x="120" nd="1"/>
        <i x="113" nd="1"/>
        <i x="1939" nd="1"/>
        <i x="2351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0" nd="1"/>
        <i x="1685" nd="1"/>
        <i x="2168" nd="1"/>
        <i x="1582" nd="1"/>
        <i x="1581" nd="1"/>
        <i x="2239" nd="1"/>
        <i x="2180" nd="1"/>
        <i x="321" nd="1"/>
        <i x="748" nd="1"/>
        <i x="2284" nd="1"/>
        <i x="361" nd="1"/>
        <i x="2272" nd="1"/>
        <i x="230" nd="1"/>
        <i x="231" nd="1"/>
        <i x="228" nd="1"/>
        <i x="1750" nd="1"/>
        <i x="1671" nd="1"/>
        <i x="229" nd="1"/>
        <i x="1893" nd="1"/>
        <i x="2335" nd="1"/>
        <i x="1534" nd="1"/>
        <i x="993" nd="1"/>
        <i x="1533" nd="1"/>
        <i x="1532" nd="1"/>
        <i x="832" nd="1"/>
        <i x="1443" nd="1"/>
        <i x="125" nd="1"/>
        <i x="2112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7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2347" nd="1"/>
        <i x="668" nd="1"/>
        <i x="1484" nd="1"/>
        <i x="1610" nd="1"/>
        <i x="1656" nd="1"/>
        <i x="1655" nd="1"/>
        <i x="824" nd="1"/>
        <i x="2200" nd="1"/>
        <i x="848" nd="1"/>
        <i x="1038" nd="1"/>
        <i x="1027" nd="1"/>
        <i x="2074" nd="1"/>
        <i x="942" nd="1"/>
        <i x="1264" nd="1"/>
        <i x="2273" nd="1"/>
        <i x="2213" nd="1"/>
        <i x="1924" nd="1"/>
        <i x="1683" nd="1"/>
        <i x="87" nd="1"/>
        <i x="2035" nd="1"/>
        <i x="2045" nd="1"/>
        <i x="2160" nd="1"/>
        <i x="1277" nd="1"/>
        <i x="1546" nd="1"/>
        <i x="51" nd="1"/>
        <i x="53" nd="1"/>
        <i x="52" nd="1"/>
        <i x="54" nd="1"/>
        <i x="2081" nd="1"/>
        <i x="2217" nd="1"/>
        <i x="122" nd="1"/>
        <i x="2294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3" nd="1"/>
        <i x="1867" nd="1"/>
        <i x="500" nd="1"/>
        <i x="1177" nd="1"/>
        <i x="110" nd="1"/>
        <i x="466" nd="1"/>
        <i x="501" nd="1"/>
        <i x="992" nd="1"/>
        <i x="2343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1" nd="1"/>
        <i x="1761" nd="1"/>
        <i x="1524" nd="1"/>
        <i x="921" nd="1"/>
        <i x="1219" nd="1"/>
        <i x="2203" nd="1"/>
        <i x="917" nd="1"/>
        <i x="532" nd="1"/>
        <i x="1250" nd="1"/>
        <i x="329" nd="1"/>
        <i x="472" nd="1"/>
        <i x="974" nd="1"/>
        <i x="730" nd="1"/>
        <i x="2155" nd="1"/>
        <i x="167" nd="1"/>
        <i x="244" nd="1"/>
        <i x="558" nd="1"/>
        <i x="166" nd="1"/>
        <i x="1191" nd="1"/>
        <i x="894" nd="1"/>
        <i x="857" nd="1"/>
        <i x="670" nd="1"/>
        <i x="2172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6" nd="1"/>
        <i x="2123" nd="1"/>
        <i x="326" nd="1"/>
        <i x="529" nd="1"/>
        <i x="1385" nd="1"/>
        <i x="1926" nd="1"/>
        <i x="227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68">
        <i x="298" s="1"/>
        <i x="1851" s="1"/>
        <i x="237" s="1"/>
        <i x="521" s="1"/>
        <i x="2367" s="1" nd="1"/>
        <i x="2366" s="1" nd="1"/>
        <i x="1541" s="1" nd="1"/>
        <i x="1662" s="1" nd="1"/>
        <i x="725" s="1" nd="1"/>
        <i x="495" s="1" nd="1"/>
        <i x="985" s="1" nd="1"/>
        <i x="1830" s="1" nd="1"/>
        <i x="484" s="1" nd="1"/>
        <i x="611" s="1" nd="1"/>
        <i x="2266" s="1" nd="1"/>
        <i x="649" s="1" nd="1"/>
        <i x="132" s="1" nd="1"/>
        <i x="1894" s="1" nd="1"/>
        <i x="1529" s="1" nd="1"/>
        <i x="1392" s="1" nd="1"/>
        <i x="914" s="1" nd="1"/>
        <i x="1103" s="1" nd="1"/>
        <i x="1553" s="1" nd="1"/>
        <i x="1552" s="1" nd="1"/>
        <i x="1679" s="1" nd="1"/>
        <i x="1680" s="1" nd="1"/>
        <i x="1681" s="1" nd="1"/>
        <i x="1997" s="1" nd="1"/>
        <i x="618" s="1" nd="1"/>
        <i x="774" s="1" nd="1"/>
        <i x="1395" s="1" nd="1"/>
        <i x="1663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7" s="1" nd="1"/>
        <i x="2052" s="1" nd="1"/>
        <i x="982" s="1" nd="1"/>
        <i x="2073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8" s="1" nd="1"/>
        <i x="1035" s="1" nd="1"/>
        <i x="1994" s="1" nd="1"/>
        <i x="647" s="1" nd="1"/>
        <i x="2150" s="1" nd="1"/>
        <i x="1326" s="1" nd="1"/>
        <i x="202" s="1" nd="1"/>
        <i x="1722" s="1" nd="1"/>
        <i x="307" s="1" nd="1"/>
        <i x="485" s="1" nd="1"/>
        <i x="1269" s="1" nd="1"/>
        <i x="1442" s="1" nd="1"/>
        <i x="1896" s="1" nd="1"/>
        <i x="941" s="1" nd="1"/>
        <i x="1593" s="1" nd="1"/>
        <i x="1633" s="1" nd="1"/>
        <i x="345" s="1" nd="1"/>
        <i x="2326" s="1" nd="1"/>
        <i x="1594" s="1" nd="1"/>
        <i x="2323" s="1" nd="1"/>
        <i x="347" s="1" nd="1"/>
        <i x="1895" s="1" nd="1"/>
        <i x="944" s="1" nd="1"/>
        <i x="1001" s="1" nd="1"/>
        <i x="267" s="1" nd="1"/>
        <i x="174" s="1" nd="1"/>
        <i x="1080" s="1" nd="1"/>
        <i x="534" s="1" nd="1"/>
        <i x="1102" s="1" nd="1"/>
        <i x="535" s="1" nd="1"/>
        <i x="173" s="1" nd="1"/>
        <i x="177" s="1" nd="1"/>
        <i x="634" s="1" nd="1"/>
        <i x="136" s="1" nd="1"/>
        <i x="362" s="1" nd="1"/>
        <i x="1431" s="1" nd="1"/>
        <i x="1929" s="1" nd="1"/>
        <i x="1129" s="1" nd="1"/>
        <i x="1130" s="1" nd="1"/>
        <i x="762" s="1" nd="1"/>
        <i x="2005" s="1" nd="1"/>
        <i x="183" s="1" nd="1"/>
        <i x="511" s="1" nd="1"/>
        <i x="268" s="1" nd="1"/>
        <i x="384" s="1" nd="1"/>
        <i x="1229" s="1" nd="1"/>
        <i x="890" s="1" nd="1"/>
        <i x="1643" s="1" nd="1"/>
        <i x="360" s="1" nd="1"/>
        <i x="148" s="1" nd="1"/>
        <i x="271" s="1" nd="1"/>
        <i x="642" s="1" nd="1"/>
        <i x="367" s="1" nd="1"/>
        <i x="2044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8" s="1" nd="1"/>
        <i x="181" s="1" nd="1"/>
        <i x="1787" s="1" nd="1"/>
        <i x="1614" s="1" nd="1"/>
        <i x="2292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300" s="1" nd="1"/>
        <i x="1697" s="1" nd="1"/>
        <i x="755" s="1" nd="1"/>
        <i x="837" s="1" nd="1"/>
        <i x="631" s="1" nd="1"/>
        <i x="2254" s="1" nd="1"/>
        <i x="1093" s="1" nd="1"/>
        <i x="756" s="1" nd="1"/>
        <i x="1133" s="1" nd="1"/>
        <i x="217" s="1" nd="1"/>
        <i x="179" s="1" nd="1"/>
        <i x="1590" s="1" nd="1"/>
        <i x="1966" s="1" nd="1"/>
        <i x="1714" s="1" nd="1"/>
        <i x="1644" s="1" nd="1"/>
        <i x="1016" s="1" nd="1"/>
        <i x="1826" s="1" nd="1"/>
        <i x="512" s="1" nd="1"/>
        <i x="1160" s="1" nd="1"/>
        <i x="138" s="1" nd="1"/>
        <i x="2025" s="1" nd="1"/>
        <i x="1589" s="1" nd="1"/>
        <i x="1090" s="1" nd="1"/>
        <i x="1099" s="1" nd="1"/>
        <i x="1100" s="1" nd="1"/>
        <i x="200" s="1" nd="1"/>
        <i x="2004" s="1" nd="1"/>
        <i x="1698" s="1" nd="1"/>
        <i x="489" s="1" nd="1"/>
        <i x="142" s="1" nd="1"/>
        <i x="488" s="1" nd="1"/>
        <i x="273" s="1" nd="1"/>
        <i x="910" s="1" nd="1"/>
        <i x="2268" s="1" nd="1"/>
        <i x="496" s="1" nd="1"/>
        <i x="2037" s="1" nd="1"/>
        <i x="2226" s="1" nd="1"/>
        <i x="786" s="1" nd="1"/>
        <i x="1111" s="1" nd="1"/>
        <i x="184" s="1" nd="1"/>
        <i x="2017" s="1" nd="1"/>
        <i x="241" s="1" nd="1"/>
        <i x="224" s="1" nd="1"/>
        <i x="911" s="1" nd="1"/>
        <i x="2309" s="1" nd="1"/>
        <i x="180" s="1" nd="1"/>
        <i x="1472" s="1" nd="1"/>
        <i x="2262" s="1" nd="1"/>
        <i x="2100" s="1" nd="1"/>
        <i x="1260" s="1" nd="1"/>
        <i x="776" s="1" nd="1"/>
        <i x="182" s="1" nd="1"/>
        <i x="1082" s="1" nd="1"/>
        <i x="1164" s="1" nd="1"/>
        <i x="947" s="1" nd="1"/>
        <i x="1304" s="1" nd="1"/>
        <i x="49" s="1" nd="1"/>
        <i x="1181" s="1" nd="1"/>
        <i x="539" s="1" nd="1"/>
        <i x="617" s="1" nd="1"/>
        <i x="2260" s="1" nd="1"/>
        <i x="1548" s="1" nd="1"/>
        <i x="68" s="1" nd="1"/>
        <i x="1455" s="1" nd="1"/>
        <i x="1569" s="1" nd="1"/>
        <i x="1057" s="1" nd="1"/>
        <i x="1381" s="1" nd="1"/>
        <i x="1216" s="1" nd="1"/>
        <i x="1617" s="1" nd="1"/>
        <i x="858" s="1" nd="1"/>
        <i x="1360" s="1" nd="1"/>
        <i x="1347" s="1" nd="1"/>
        <i x="1688" s="1" nd="1"/>
        <i x="585" s="1" nd="1"/>
        <i x="1083" s="1" nd="1"/>
        <i x="351" s="1" nd="1"/>
        <i x="1390" s="1" nd="1"/>
        <i x="808" s="1" nd="1"/>
        <i x="1789" s="1" nd="1"/>
        <i x="2321" s="1" nd="1"/>
        <i x="1957" s="1" nd="1"/>
        <i x="2276" s="1" nd="1"/>
        <i x="2355" s="1" nd="1"/>
        <i x="1308" s="1" nd="1"/>
        <i x="436" s="1" nd="1"/>
        <i x="1757" s="1" nd="1"/>
        <i x="1366" s="1" nd="1"/>
        <i x="219" s="1" nd="1"/>
        <i x="220" s="1" nd="1"/>
        <i x="1838" s="1" nd="1"/>
        <i x="1299" s="1" nd="1"/>
        <i x="1832" s="1" nd="1"/>
        <i x="2360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5" s="1" nd="1"/>
        <i x="1834" s="1" nd="1"/>
        <i x="1880" s="1" nd="1"/>
        <i x="1783" s="1" nd="1"/>
        <i x="2137" s="1" nd="1"/>
        <i x="1788" s="1" nd="1"/>
        <i x="1258" s="1" nd="1"/>
        <i x="957" s="1" nd="1"/>
        <i x="971" s="1" nd="1"/>
        <i x="1399" s="1" nd="1"/>
        <i x="1318" s="1" nd="1"/>
        <i x="1289" s="1" nd="1"/>
        <i x="2128" s="1" nd="1"/>
        <i x="486" s="1" nd="1"/>
        <i x="2312" s="1" nd="1"/>
        <i x="846" s="1" nd="1"/>
        <i x="939" s="1" nd="1"/>
        <i x="2318" s="1" nd="1"/>
        <i x="2079" s="1" nd="1"/>
        <i x="2340" s="1" nd="1"/>
        <i x="612" s="1" nd="1"/>
        <i x="407" s="1" nd="1"/>
        <i x="789" s="1" nd="1"/>
        <i x="101" s="1" nd="1"/>
        <i x="100" s="1" nd="1"/>
        <i x="2055" s="1" nd="1"/>
        <i x="1323" s="1" nd="1"/>
        <i x="1463" s="1" nd="1"/>
        <i x="129" s="1" nd="1"/>
        <i x="126" s="1" nd="1"/>
        <i x="866" s="1" nd="1"/>
        <i x="1284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8" s="1" nd="1"/>
        <i x="1053" s="1" nd="1"/>
        <i x="1741" s="1" nd="1"/>
        <i x="1573" s="1" nd="1"/>
        <i x="1054" s="1" nd="1"/>
        <i x="1401" s="1" nd="1"/>
        <i x="1402" s="1" nd="1"/>
        <i x="1744" s="1" nd="1"/>
        <i x="814" s="1" nd="1"/>
        <i x="1858" s="1" nd="1"/>
        <i x="753" s="1" nd="1"/>
        <i x="1842" s="1" nd="1"/>
        <i x="1282" s="1" nd="1"/>
        <i x="2147" s="1" nd="1"/>
        <i x="2146" s="1" nd="1"/>
        <i x="1551" s="1" nd="1"/>
        <i x="1579" s="1" nd="1"/>
        <i x="831" s="1" nd="1"/>
        <i x="835" s="1" nd="1"/>
        <i x="892" s="1" nd="1"/>
        <i x="893" s="1" nd="1"/>
        <i x="1528" s="1" nd="1"/>
        <i x="813" s="1" nd="1"/>
        <i x="1777" s="1" nd="1"/>
        <i x="1935" s="1" nd="1"/>
        <i x="2250" s="1" nd="1"/>
        <i x="1052" s="1" nd="1"/>
        <i x="1241" s="1" nd="1"/>
        <i x="1313" s="1" nd="1"/>
        <i x="7" s="1" nd="1"/>
        <i x="308" s="1" nd="1"/>
        <i x="1499" s="1" nd="1"/>
        <i x="1604" s="1" nd="1"/>
        <i x="108" s="1" nd="1"/>
        <i x="2054" s="1" nd="1"/>
        <i x="1322" s="1" nd="1"/>
        <i x="1864" s="1" nd="1"/>
        <i x="1255" s="1" nd="1"/>
        <i x="1194" s="1" nd="1"/>
        <i x="2" s="1" nd="1"/>
        <i x="827" s="1" nd="1"/>
        <i x="424" s="1" nd="1"/>
        <i x="1557" s="1" nd="1"/>
        <i x="980" s="1" nd="1"/>
        <i x="1081" s="1" nd="1"/>
        <i x="1953" s="1" nd="1"/>
        <i x="1337" s="1" nd="1"/>
        <i x="2059" s="1" nd="1"/>
        <i x="663" s="1" nd="1"/>
        <i x="1178" s="1" nd="1"/>
        <i x="1536" s="1" nd="1"/>
        <i x="679" s="1" nd="1"/>
        <i x="1914" s="1" nd="1"/>
        <i x="1849" s="1" nd="1"/>
        <i x="346" s="1" nd="1"/>
        <i x="457" s="1" nd="1"/>
        <i x="456" s="1" nd="1"/>
        <i x="1802" s="1" nd="1"/>
        <i x="1611" s="1" nd="1"/>
        <i x="414" s="1" nd="1"/>
        <i x="2299" s="1" nd="1"/>
        <i x="499" s="1" nd="1"/>
        <i x="1904" s="1" nd="1"/>
        <i x="1905" s="1" nd="1"/>
        <i x="2026" s="1" nd="1"/>
        <i x="1123" s="1" nd="1"/>
        <i x="1631" s="1" nd="1"/>
        <i x="1188" s="1" nd="1"/>
        <i x="210" s="1" nd="1"/>
        <i x="870" s="1" nd="1"/>
        <i x="2003" s="1" nd="1"/>
        <i x="1321" s="1" nd="1"/>
        <i x="895" s="1" nd="1"/>
        <i x="1416" s="1" nd="1"/>
        <i x="1372" s="1" nd="1"/>
        <i x="1746" s="1" nd="1"/>
        <i x="1497" s="1" nd="1"/>
        <i x="1650" s="1" nd="1"/>
        <i x="2084" s="1" nd="1"/>
        <i x="1730" s="1" nd="1"/>
        <i x="739" s="1" nd="1"/>
        <i x="1913" s="1" nd="1"/>
        <i x="443" s="1" nd="1"/>
        <i x="1503" s="1" nd="1"/>
        <i x="2186" s="1" nd="1"/>
        <i x="1747" s="1" nd="1"/>
        <i x="1572" s="1" nd="1"/>
        <i x="986" s="1" nd="1"/>
        <i x="877" s="1" nd="1"/>
        <i x="788" s="1" nd="1"/>
        <i x="1000" s="1" nd="1"/>
        <i x="1847" s="1" nd="1"/>
        <i x="1759" s="1" nd="1"/>
        <i x="1818" s="1" nd="1"/>
        <i x="2328" s="1" nd="1"/>
        <i x="599" s="1" nd="1"/>
        <i x="1376" s="1" nd="1"/>
        <i x="708" s="1" nd="1"/>
        <i x="1377" s="1" nd="1"/>
        <i x="2232" s="1" nd="1"/>
        <i x="1226" s="1" nd="1"/>
        <i x="1936" s="1" nd="1"/>
        <i x="1060" s="1" nd="1"/>
        <i x="931" s="1" nd="1"/>
        <i x="2305" s="1" nd="1"/>
        <i x="23" s="1" nd="1"/>
        <i x="22" s="1" nd="1"/>
        <i x="833" s="1" nd="1"/>
        <i x="650" s="1" nd="1"/>
        <i x="1793" s="1" nd="1"/>
        <i x="1690" s="1" nd="1"/>
        <i x="962" s="1" nd="1"/>
        <i x="1317" s="1" nd="1"/>
        <i x="2007" s="1" nd="1"/>
        <i x="1677" s="1" nd="1"/>
        <i x="1736" s="1" nd="1"/>
        <i x="1487" s="1" nd="1"/>
        <i x="1220" s="1" nd="1"/>
        <i x="1954" s="1" nd="1"/>
        <i x="1862" s="1" nd="1"/>
        <i x="597" s="1" nd="1"/>
        <i x="596" s="1" nd="1"/>
        <i x="1612" s="1" nd="1"/>
        <i x="2111" s="1" nd="1"/>
        <i x="1773" s="1" nd="1"/>
        <i x="552" s="1" nd="1"/>
        <i x="1199" s="1" nd="1"/>
        <i x="1221" s="1" nd="1"/>
        <i x="1268" s="1" nd="1"/>
        <i x="1033" s="1" nd="1"/>
        <i x="1649" s="1" nd="1"/>
        <i x="740" s="1" nd="1"/>
        <i x="337" s="1" nd="1"/>
        <i x="2316" s="1" nd="1"/>
        <i x="479" s="1" nd="1"/>
        <i x="478" s="1" nd="1"/>
        <i x="2304" s="1" nd="1"/>
        <i x="2115" s="1" nd="1"/>
        <i x="2205" s="1" nd="1"/>
        <i x="645" s="1" nd="1"/>
        <i x="2091" s="1" nd="1"/>
        <i x="2095" s="1" nd="1"/>
        <i x="2341" s="1" nd="1"/>
        <i x="1149" s="1" nd="1"/>
        <i x="1897" s="1" nd="1"/>
        <i x="1975" s="1" nd="1"/>
        <i x="1187" s="1" nd="1"/>
        <i x="664" s="1" nd="1"/>
        <i x="1237" s="1" nd="1"/>
        <i x="1413" s="1" nd="1"/>
        <i x="1414" s="1" nd="1"/>
        <i x="1448" s="1" nd="1"/>
        <i x="1036" s="1" nd="1"/>
        <i x="422" s="1" nd="1"/>
        <i x="1267" s="1" nd="1"/>
        <i x="339" s="1" nd="1"/>
        <i x="1476" s="1" nd="1"/>
        <i x="503" s="1" nd="1"/>
        <i x="78" s="1" nd="1"/>
        <i x="460" s="1" nd="1"/>
        <i x="712" s="1" nd="1"/>
        <i x="722" s="1" nd="1"/>
        <i x="58" s="1" nd="1"/>
        <i x="1046" s="1" nd="1"/>
        <i x="1620" s="1" nd="1"/>
        <i x="1971" s="1" nd="1"/>
        <i x="1422" s="1" nd="1"/>
        <i x="675" s="1" nd="1"/>
        <i x="1686" s="1" nd="1"/>
        <i x="636" s="1" nd="1"/>
        <i x="1734" s="1" nd="1"/>
        <i x="2040" s="1" nd="1"/>
        <i x="750" s="1" nd="1"/>
        <i x="673" s="1" nd="1"/>
        <i x="1088" s="1" nd="1"/>
        <i x="672" s="1" nd="1"/>
        <i x="2270" s="1" nd="1"/>
        <i x="2307" s="1" nd="1"/>
        <i x="1382" s="1" nd="1"/>
        <i x="1030" s="1" nd="1"/>
        <i x="1949" s="1" nd="1"/>
        <i x="1626" s="1" nd="1"/>
        <i x="1803" s="1" nd="1"/>
        <i x="1854" s="1" nd="1"/>
        <i x="1962" s="1" nd="1"/>
        <i x="2320" s="1" nd="1"/>
        <i x="1389" s="1" nd="1"/>
        <i x="335" s="1" nd="1"/>
        <i x="782" s="1" nd="1"/>
        <i x="1799" s="1" nd="1"/>
        <i x="798" s="1" nd="1"/>
        <i x="2088" s="1" nd="1"/>
        <i x="790" s="1" nd="1"/>
        <i x="780" s="1" nd="1"/>
        <i x="967" s="1" nd="1"/>
        <i x="2306" s="1" nd="1"/>
        <i x="674" s="1" nd="1"/>
        <i x="1338" s="1" nd="1"/>
        <i x="925" s="1" nd="1"/>
        <i x="1607" s="1" nd="1"/>
        <i x="682" s="1" nd="1"/>
        <i x="2192" s="1" nd="1"/>
        <i x="2061" s="1" nd="1"/>
        <i x="879" s="1" nd="1"/>
        <i x="1068" s="1" nd="1"/>
        <i x="1669" s="1" nd="1"/>
        <i x="1076" s="1" nd="1"/>
        <i x="953" s="1" nd="1"/>
        <i x="394" s="1" nd="1"/>
        <i x="2134" s="1" nd="1"/>
        <i x="751" s="1" nd="1"/>
        <i x="2177" s="1" nd="1"/>
        <i x="498" s="1" nd="1"/>
        <i x="1426" s="1" nd="1"/>
        <i x="1158" s="1" nd="1"/>
        <i x="477" s="1" nd="1"/>
        <i x="1486" s="1" nd="1"/>
        <i x="2135" s="1" nd="1"/>
        <i x="1032" s="1" nd="1"/>
        <i x="2133" s="1" nd="1"/>
        <i x="1732" s="1" nd="1"/>
        <i x="1567" s="1" nd="1"/>
        <i x="1725" s="1" nd="1"/>
        <i x="656" s="1" nd="1"/>
        <i x="1504" s="1" nd="1"/>
        <i x="1884" s="1" nd="1"/>
        <i x="1562" s="1" nd="1"/>
        <i x="1208" s="1" nd="1"/>
        <i x="1195" s="1" nd="1"/>
        <i x="522" s="1" nd="1"/>
        <i x="1275" s="1" nd="1"/>
        <i x="1274" s="1" nd="1"/>
        <i x="2287" s="1" nd="1"/>
        <i x="783" s="1" nd="1"/>
        <i x="1705" s="1" nd="1"/>
        <i x="1175" s="1" nd="1"/>
        <i x="2029" s="1" nd="1"/>
        <i x="1247" s="1" nd="1"/>
        <i x="2275" s="1" nd="1"/>
        <i x="67" s="1" nd="1"/>
        <i x="734" s="1" nd="1"/>
        <i x="462" s="1" nd="1"/>
        <i x="463" s="1" nd="1"/>
        <i x="1900" s="1" nd="1"/>
        <i x="1518" s="1" nd="1"/>
        <i x="625" s="1" nd="1"/>
        <i x="951" s="1" nd="1"/>
        <i x="1218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4" s="1" nd="1"/>
        <i x="560" s="1" nd="1"/>
        <i x="1246" s="1" nd="1"/>
        <i x="1989" s="1" nd="1"/>
        <i x="2051" s="1" nd="1"/>
        <i x="2053" s="1" nd="1"/>
        <i x="1674" s="1" nd="1"/>
        <i x="510" s="1" nd="1"/>
        <i x="767" s="1" nd="1"/>
        <i x="332" s="1" nd="1"/>
        <i x="2118" s="1" nd="1"/>
        <i x="976" s="1" nd="1"/>
        <i x="1394" s="1" nd="1"/>
        <i x="746" s="1" nd="1"/>
        <i x="458" s="1" nd="1"/>
        <i x="1737" s="1" nd="1"/>
        <i x="601" s="1" nd="1"/>
        <i x="2311" s="1" nd="1"/>
        <i x="2258" s="1" nd="1"/>
        <i x="306" s="1" nd="1"/>
        <i x="2263" s="1" nd="1"/>
        <i x="2211" s="1" nd="1"/>
        <i x="302" s="1" nd="1"/>
        <i x="1937" s="1" nd="1"/>
        <i x="553" s="1" nd="1"/>
        <i x="865" s="1" nd="1"/>
        <i x="1412" s="1" nd="1"/>
        <i x="1351" s="1" nd="1"/>
        <i x="1352" s="1" nd="1"/>
        <i x="822" s="1" nd="1"/>
        <i x="1210" s="1" nd="1"/>
        <i x="325" s="1" nd="1"/>
        <i x="600" s="1" nd="1"/>
        <i x="2248" s="1" nd="1"/>
        <i x="1784" s="1" nd="1"/>
        <i x="950" s="1" nd="1"/>
        <i x="2124" s="1" nd="1"/>
        <i x="1469" s="1" nd="1"/>
        <i x="2083" s="1" nd="1"/>
        <i x="155" s="1" nd="1"/>
        <i x="1473" s="1" nd="1"/>
        <i x="154" s="1" nd="1"/>
        <i x="2353" s="1" nd="1"/>
        <i x="446" s="1" nd="1"/>
        <i x="1492" s="1" nd="1"/>
        <i x="1636" s="1" nd="1"/>
        <i x="221" s="1" nd="1"/>
        <i x="713" s="1" nd="1"/>
        <i x="1179" s="1" nd="1"/>
        <i x="128" s="1" nd="1"/>
        <i x="1011" s="1" nd="1"/>
        <i x="2246" s="1" nd="1"/>
        <i x="1578" s="1" nd="1"/>
        <i x="1475" s="1" nd="1"/>
        <i x="2021" s="1" nd="1"/>
        <i x="1290" s="1" nd="1"/>
        <i x="127" s="1" nd="1"/>
        <i x="417" s="1" nd="1"/>
        <i x="1364" s="1" nd="1"/>
        <i x="1344" s="1" nd="1"/>
        <i x="1380" s="1" nd="1"/>
        <i x="2089" s="1" nd="1"/>
        <i x="1555" s="1" nd="1"/>
        <i x="1875" s="1" nd="1"/>
        <i x="2103" s="1" nd="1"/>
        <i x="1574" s="1" nd="1"/>
        <i x="1729" s="1" nd="1"/>
        <i x="1556" s="1" nd="1"/>
        <i x="2104" s="1" nd="1"/>
        <i x="2050" s="1" nd="1"/>
        <i x="1774" s="1" nd="1"/>
        <i x="1560" s="1" nd="1"/>
        <i x="1973" s="1" nd="1"/>
        <i x="1311" s="1" nd="1"/>
        <i x="1173" s="1" nd="1"/>
        <i x="1193" s="1" nd="1"/>
        <i x="2078" s="1" nd="1"/>
        <i x="2016" s="1" nd="1"/>
        <i x="119" s="1" nd="1"/>
        <i x="2285" s="1" nd="1"/>
        <i x="411" s="1" nd="1"/>
        <i x="410" s="1" nd="1"/>
        <i x="74" s="1" nd="1"/>
        <i x="75" s="1" nd="1"/>
        <i x="1059" s="1" nd="1"/>
        <i x="694" s="1" nd="1"/>
        <i x="695" s="1" nd="1"/>
        <i x="577" s="1" nd="1"/>
        <i x="1641" s="1" nd="1"/>
        <i x="1192" s="1" nd="1"/>
        <i x="979" s="1" nd="1"/>
        <i x="426" s="1" nd="1"/>
        <i x="1723" s="1" nd="1"/>
        <i x="1877" s="1" nd="1"/>
        <i x="1505" s="1" nd="1"/>
        <i x="818" s="1" nd="1"/>
        <i x="342" s="1" nd="1"/>
        <i x="592" s="1" nd="1"/>
        <i x="899" s="1" nd="1"/>
        <i x="365" s="1" nd="1"/>
        <i x="760" s="1" nd="1"/>
        <i x="1404" s="1" nd="1"/>
        <i x="1453" s="1" nd="1"/>
        <i x="859" s="1" nd="1"/>
        <i x="1520" s="1" nd="1"/>
        <i x="507" s="1" nd="1"/>
        <i x="666" s="1" nd="1"/>
        <i x="640" s="1" nd="1"/>
        <i x="924" s="1" nd="1"/>
        <i x="1930" s="1" nd="1"/>
        <i x="2119" s="1" nd="1"/>
        <i x="2048" s="1" nd="1"/>
        <i x="1417" s="1" nd="1"/>
        <i x="2231" s="1" nd="1"/>
        <i x="330" s="1" nd="1"/>
        <i x="1696" s="1" nd="1"/>
        <i x="1161" s="1" nd="1"/>
        <i x="923" s="1" nd="1"/>
        <i x="1844" s="1" nd="1"/>
        <i x="2149" s="1" nd="1"/>
        <i x="1769" s="1" nd="1"/>
        <i x="1605" s="1" nd="1"/>
        <i x="352" s="1" nd="1"/>
        <i x="1373" s="1" nd="1"/>
        <i x="1301" s="1" nd="1"/>
        <i x="1449" s="1" nd="1"/>
        <i x="852" s="1" nd="1"/>
        <i x="1627" s="1" nd="1"/>
        <i x="1727" s="1" nd="1"/>
        <i x="1302" s="1" nd="1"/>
        <i x="1881" s="1" nd="1"/>
        <i x="1689" s="1" nd="1"/>
        <i x="2018" s="1" nd="1"/>
        <i x="1833" s="1" nd="1"/>
        <i x="1451" s="1" nd="1"/>
        <i x="1710" s="1" nd="1"/>
        <i x="1670" s="1" nd="1"/>
        <i x="1654" s="1" nd="1"/>
        <i x="1748" s="1" nd="1"/>
        <i x="1749" s="1" nd="1"/>
        <i x="1863" s="1" nd="1"/>
        <i x="1658" s="1" nd="1"/>
        <i x="1657" s="1" nd="1"/>
        <i x="823" s="1" nd="1"/>
        <i x="724" s="1" nd="1"/>
        <i x="2162" s="1" nd="1"/>
        <i x="968" s="1" nd="1"/>
        <i x="797" s="1" nd="1"/>
        <i x="1205" s="1" nd="1"/>
        <i x="1616" s="1" nd="1"/>
        <i x="2063" s="1" nd="1"/>
        <i x="2041" s="1" nd="1"/>
        <i x="1828" s="1" nd="1"/>
        <i x="1482" s="1" nd="1"/>
        <i x="1003" s="1" nd="1"/>
        <i x="669" s="1" nd="1"/>
        <i x="1153" s="1" nd="1"/>
        <i x="662" s="1" nd="1"/>
        <i x="2158" s="1" nd="1"/>
        <i x="1285" s="1" nd="1"/>
        <i x="1559" s="1" nd="1"/>
        <i x="1480" s="1" nd="1"/>
        <i x="709" s="1" nd="1"/>
        <i x="2330" s="1" nd="1"/>
        <i x="1261" s="1" nd="1"/>
        <i x="1403" s="1" nd="1"/>
        <i x="1738" s="1" nd="1"/>
        <i x="1506" s="1" nd="1"/>
        <i x="1471" s="1" nd="1"/>
        <i x="954" s="1" nd="1"/>
        <i x="490" s="1" nd="1"/>
        <i x="2056" s="1" nd="1"/>
        <i x="1340" s="1" nd="1"/>
        <i x="1835" s="1" nd="1"/>
        <i x="819" s="1" nd="1"/>
        <i x="2196" s="1" nd="1"/>
        <i x="1069" s="1" nd="1"/>
        <i x="1257" s="1" nd="1"/>
        <i x="1163" s="1" nd="1"/>
        <i x="2058" s="1" nd="1"/>
        <i x="1039" s="1" nd="1"/>
        <i x="432" s="1" nd="1"/>
        <i x="2182" s="1" nd="1"/>
        <i x="1479" s="1" nd="1"/>
        <i x="2165" s="1" nd="1"/>
        <i x="1502" s="1" nd="1"/>
        <i x="433" s="1" nd="1"/>
        <i x="918" s="1" nd="1"/>
        <i x="1944" s="1" nd="1"/>
        <i x="1675" s="1" nd="1"/>
        <i x="1724" s="1" nd="1"/>
        <i x="2138" s="1" nd="1"/>
        <i x="1139" s="1" nd="1"/>
        <i x="2188" s="1" nd="1"/>
        <i x="1970" s="1" nd="1"/>
        <i x="1637" s="1" nd="1"/>
        <i x="1371" s="1" nd="1"/>
        <i x="2253" s="1" nd="1"/>
        <i x="2159" s="1" nd="1"/>
        <i x="622" s="1" nd="1"/>
        <i x="1168" s="1" nd="1"/>
        <i x="2356" s="1" nd="1"/>
        <i x="1907" s="1" nd="1"/>
        <i x="2199" s="1" nd="1"/>
        <i x="1887" s="1" nd="1"/>
        <i x="2042" s="1" nd="1"/>
        <i x="1212" s="1" nd="1"/>
        <i x="623" s="1" nd="1"/>
        <i x="1507" s="1" nd="1"/>
        <i x="638" s="1" nd="1"/>
        <i x="2181" s="1" nd="1"/>
        <i x="761" s="1" nd="1"/>
        <i x="1098" s="1" nd="1"/>
        <i x="1167" s="1" nd="1"/>
        <i x="1342" s="1" nd="1"/>
        <i x="559" s="1" nd="1"/>
        <i x="1577" s="1" nd="1"/>
        <i x="1515" s="1" nd="1"/>
        <i x="1070" s="1" nd="1"/>
        <i x="598" s="1" nd="1"/>
        <i x="928" s="1" nd="1"/>
        <i x="216" s="1" nd="1"/>
        <i x="1511" s="1" nd="1"/>
        <i x="1628" s="1" nd="1"/>
        <i x="556" s="1" nd="1"/>
        <i x="1096" s="1" nd="1"/>
        <i x="763" s="1" nd="1"/>
        <i x="1561" s="1" nd="1"/>
        <i x="1804" s="1" nd="1"/>
        <i x="1988" s="1" nd="1"/>
        <i x="363" s="1" nd="1"/>
        <i x="1314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3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39" s="1" nd="1"/>
        <i x="2332" s="1" nd="1"/>
        <i x="2006" s="1" nd="1"/>
        <i x="1438" s="1" nd="1"/>
        <i x="451" s="1" nd="1"/>
        <i x="573" s="1" nd="1"/>
        <i x="450" s="1" nd="1"/>
        <i x="1047" s="1" nd="1"/>
        <i x="504" s="1" nd="1"/>
        <i x="505" s="1" nd="1"/>
        <i x="2212" s="1" nd="1"/>
        <i x="665" s="1" nd="1"/>
        <i x="2278" s="1" nd="1"/>
        <i x="322" s="1" nd="1"/>
        <i x="2283" s="1" nd="1"/>
        <i x="2214" s="1" nd="1"/>
        <i x="206" s="1" nd="1"/>
        <i x="207" s="1" nd="1"/>
        <i x="1137" s="1" nd="1"/>
        <i x="1517" s="1" nd="1"/>
        <i x="1315" s="1" nd="1"/>
        <i x="572" s="1" nd="1"/>
        <i x="1097" s="1" nd="1"/>
        <i x="2348" s="1" nd="1"/>
        <i x="2269" s="1" nd="1"/>
        <i x="2220" s="1" nd="1"/>
        <i x="2259" s="1" nd="1"/>
        <i x="1795" s="1" nd="1"/>
        <i x="1086" s="1" nd="1"/>
        <i x="2075" s="1" nd="1"/>
        <i x="2194" s="1" nd="1"/>
        <i x="66" s="1" nd="1"/>
        <i x="575" s="1" nd="1"/>
        <i x="576" s="1" nd="1"/>
        <i x="421" s="1" nd="1"/>
        <i x="2145" s="1" nd="1"/>
        <i x="1043" s="1" nd="1"/>
        <i x="91" s="1" nd="1"/>
        <i x="2060" s="1" nd="1"/>
        <i x="700" s="1" nd="1"/>
        <i x="36" s="1" nd="1"/>
        <i x="903" s="1" nd="1"/>
        <i x="1049" s="1" nd="1"/>
        <i x="904" s="1" nd="1"/>
        <i x="82" s="1" nd="1"/>
        <i x="581" s="1" nd="1"/>
        <i x="1398" s="1" nd="1"/>
        <i x="582" s="1" nd="1"/>
        <i x="1355" s="1" nd="1"/>
        <i x="1682" s="1" nd="1"/>
        <i x="905" s="1" nd="1"/>
        <i x="89" s="1" nd="1"/>
        <i x="84" s="1" nd="1"/>
        <i x="1243" s="1" nd="1"/>
        <i x="1280" s="1" nd="1"/>
        <i x="2164" s="1" nd="1"/>
        <i x="2222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7" s="1" nd="1"/>
        <i x="103" s="1" nd="1"/>
        <i x="104" s="1" nd="1"/>
        <i x="1976" s="1" nd="1"/>
        <i x="885" s="1" nd="1"/>
        <i x="37" s="1" nd="1"/>
        <i x="1114" s="1" nd="1"/>
        <i x="2096" s="1" nd="1"/>
        <i x="1113" s="1" nd="1"/>
        <i x="1955" s="1" nd="1"/>
        <i x="1983" s="1" nd="1"/>
        <i x="717" s="1" nd="1"/>
        <i x="720" s="1" nd="1"/>
        <i x="1542" s="1" nd="1"/>
        <i x="437" s="1" nd="1"/>
        <i x="715" s="1" nd="1"/>
        <i x="714" s="1" nd="1"/>
        <i x="1987" s="1" nd="1"/>
        <i x="2002" s="1" nd="1"/>
        <i x="873" s="1" nd="1"/>
        <i x="2224" s="1" nd="1"/>
        <i x="1015" s="1" nd="1"/>
        <i x="525" s="1" nd="1"/>
        <i x="803" s="1" nd="1"/>
        <i x="1938" s="1" nd="1"/>
        <i x="2049" s="1" nd="1"/>
        <i x="688" s="1" nd="1"/>
        <i x="1956" s="1" nd="1"/>
        <i x="1921" s="1" nd="1"/>
        <i x="34" s="1" nd="1"/>
        <i x="983" s="1" nd="1"/>
        <i x="50" s="1" nd="1"/>
        <i x="1383" s="1" nd="1"/>
        <i x="1348" s="1" nd="1"/>
        <i x="2233" s="1" nd="1"/>
        <i x="1861" s="1" nd="1"/>
        <i x="1823" s="1" nd="1"/>
        <i x="1820" s="1" nd="1"/>
        <i x="2206" s="1" nd="1"/>
        <i x="2110" s="1" nd="1"/>
        <i x="1728" s="1" nd="1"/>
        <i x="1587" s="1" nd="1"/>
        <i x="1588" s="1" nd="1"/>
        <i x="1363" s="1" nd="1"/>
        <i x="1575" s="1" nd="1"/>
        <i x="1554" s="1" nd="1"/>
        <i x="805" s="1" nd="1"/>
        <i x="5" s="1" nd="1"/>
        <i x="385" s="1" nd="1"/>
        <i x="2261" s="1" nd="1"/>
        <i x="11" s="1" nd="1"/>
        <i x="21" s="1" nd="1"/>
        <i x="9" s="1" nd="1"/>
        <i x="12" s="1" nd="1"/>
        <i x="10" s="1" nd="1"/>
        <i x="20" s="1" nd="1"/>
        <i x="8" s="1" nd="1"/>
        <i x="1396" s="1" nd="1"/>
        <i x="578" s="1" nd="1"/>
        <i x="73" s="1" nd="1"/>
        <i x="628" s="1" nd="1"/>
        <i x="571" s="1" nd="1"/>
        <i x="1869" s="1" nd="1"/>
        <i x="1868" s="1" nd="1"/>
        <i x="1931" s="1" nd="1"/>
        <i x="518" s="1" nd="1"/>
        <i x="1816" s="1" nd="1"/>
        <i x="1514" s="1" nd="1"/>
        <i x="2317" s="1" nd="1"/>
        <i x="215" s="1" nd="1"/>
        <i x="429" s="1" nd="1"/>
        <i x="771" s="1" nd="1"/>
        <i x="1999" s="1" nd="1"/>
        <i x="1952" s="1" nd="1"/>
        <i x="2071" s="1" nd="1"/>
        <i x="1948" s="1" nd="1"/>
        <i x="2046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1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1" s="1" nd="1"/>
        <i x="344" s="1" nd="1"/>
        <i x="817" s="1" nd="1"/>
        <i x="310" s="1" nd="1"/>
        <i x="2141" s="1" nd="1"/>
        <i x="1150" s="1" nd="1"/>
        <i x="1071" s="1" nd="1"/>
        <i x="1316" s="1" nd="1"/>
        <i x="1182" s="1" nd="1"/>
        <i x="1427" s="1" nd="1"/>
        <i x="2038" s="1" nd="1"/>
        <i x="1020" s="1" nd="1"/>
        <i x="1550" s="1" nd="1"/>
        <i x="689" s="1" nd="1"/>
        <i x="1485" s="1" nd="1"/>
        <i x="287" s="1" nd="1"/>
        <i x="312" s="1" nd="1"/>
        <i x="289" s="1" nd="1"/>
        <i x="311" s="1" nd="1"/>
        <i x="288" s="1" nd="1"/>
        <i x="1306" s="1" nd="1"/>
        <i x="356" s="1" nd="1"/>
        <i x="358" s="1" nd="1"/>
        <i x="800" s="1" nd="1"/>
        <i x="357" s="1" nd="1"/>
        <i x="186" s="1" nd="1"/>
        <i x="2098" s="1" nd="1"/>
        <i x="277" s="1" nd="1"/>
        <i x="1967" s="1" nd="1"/>
        <i x="1330" s="1" nd="1"/>
        <i x="383" s="1" nd="1"/>
        <i x="1602" s="1" nd="1"/>
        <i x="188" s="1" nd="1"/>
        <i x="278" s="1" nd="1"/>
        <i x="935" s="1" nd="1"/>
        <i x="591" s="1" nd="1"/>
        <i x="2352" s="1" nd="1"/>
        <i x="187" s="1" nd="1"/>
        <i x="275" s="1" nd="1"/>
        <i x="2244" s="1" nd="1"/>
        <i x="2223" s="1" nd="1"/>
        <i x="671" s="1" nd="1"/>
        <i x="279" s="1" nd="1"/>
        <i x="2302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9" s="1" nd="1"/>
        <i x="2267" s="1" nd="1"/>
        <i x="691" s="1" nd="1"/>
        <i x="1198" s="1" nd="1"/>
        <i x="1045" s="1" nd="1"/>
        <i x="1629" s="1" nd="1"/>
        <i x="651" s="1" nd="1"/>
        <i x="791" s="1" nd="1"/>
        <i x="2036" s="1" nd="1"/>
        <i x="793" s="1" nd="1"/>
        <i x="1925" s="1" nd="1"/>
        <i x="1021" s="1" nd="1"/>
        <i x="459" s="1" nd="1"/>
        <i x="517" s="1" nd="1"/>
        <i x="2175" s="1" nd="1"/>
        <i x="1296" s="1" nd="1"/>
        <i x="1131" s="1" nd="1"/>
        <i x="602" s="1" nd="1"/>
        <i x="841" s="1" nd="1"/>
        <i x="551" s="1" nd="1"/>
        <i x="1169" s="1" nd="1"/>
        <i x="1343" s="1" nd="1"/>
        <i x="1141" s="1" nd="1"/>
        <i x="936" s="1" nd="1"/>
        <i x="1157" s="1" nd="1"/>
        <i x="907" s="1" nd="1"/>
        <i x="208" s="1" nd="1"/>
        <i x="2031" s="1" nd="1"/>
        <i x="1623" s="1" nd="1"/>
        <i x="1184" s="1" nd="1"/>
        <i x="1186" s="1" nd="1"/>
        <i x="1249" s="1" nd="1"/>
        <i x="1435" s="1" nd="1"/>
        <i x="1726" s="1" nd="1"/>
        <i x="933" s="1" nd="1"/>
        <i x="932" s="1" nd="1"/>
        <i x="106" s="1" nd="1"/>
        <i x="1775" s="1" nd="1"/>
        <i x="203" s="1" nd="1"/>
        <i x="105" s="1" nd="1"/>
        <i x="2102" s="1" nd="1"/>
        <i x="1434" s="1" nd="1"/>
        <i x="1349" s="1" nd="1"/>
        <i x="1278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7" s="1" nd="1"/>
        <i x="711" s="1" nd="1"/>
        <i x="1393" s="1" nd="1"/>
        <i x="977" s="1" nd="1"/>
        <i x="1118" s="1" nd="1"/>
        <i x="2208" s="1" nd="1"/>
        <i x="2209" s="1" nd="1"/>
        <i x="2221" s="1" nd="1"/>
        <i x="2210" s="1" nd="1"/>
        <i x="2207" s="1" nd="1"/>
        <i x="1263" s="1" nd="1"/>
        <i x="1227" s="1" nd="1"/>
        <i x="131" s="1" nd="1"/>
        <i x="2237" s="1" nd="1"/>
        <i x="1808" s="1" nd="1"/>
        <i x="844" s="1" nd="1"/>
        <i x="72" s="1" nd="1"/>
        <i x="447" s="1" nd="1"/>
        <i x="1248" s="1" nd="1"/>
        <i x="586" s="1" nd="1"/>
        <i x="969" s="1" nd="1"/>
        <i x="2290" s="1" nd="1"/>
        <i x="1814" s="1" nd="1"/>
        <i x="1051" s="1" nd="1"/>
        <i x="937" s="1" nd="1"/>
        <i x="1825" s="1" nd="1"/>
        <i x="958" s="1" nd="1"/>
        <i x="1494" s="1" nd="1"/>
        <i x="2176" s="1" nd="1"/>
        <i x="2264" s="1" nd="1"/>
        <i x="1733" s="1" nd="1"/>
        <i x="2106" s="1" nd="1"/>
        <i x="416" s="1" nd="1"/>
        <i x="994" s="1" nd="1"/>
        <i x="1010" s="1" nd="1"/>
        <i x="913" s="1" nd="1"/>
        <i x="124" s="1" nd="1"/>
        <i x="1664" s="1" nd="1"/>
        <i x="1665" s="1" nd="1"/>
        <i x="997" s="1" nd="1"/>
        <i x="1778" s="1" nd="1"/>
        <i x="1779" s="1" nd="1"/>
        <i x="13" s="1" nd="1"/>
        <i x="627" s="1" nd="1"/>
        <i x="2308" s="1" nd="1"/>
        <i x="2085" s="1" nd="1"/>
        <i x="1041" s="1" nd="1"/>
        <i x="1720" s="1" nd="1"/>
        <i x="1013" s="1" nd="1"/>
        <i x="1483" s="1" nd="1"/>
        <i x="735" s="1" nd="1"/>
        <i x="908" s="1" nd="1"/>
        <i x="2157" s="1" nd="1"/>
        <i x="1798" s="1" nd="1"/>
        <i x="836" s="1" nd="1"/>
        <i x="1172" s="1" nd="1"/>
        <i x="1320" s="1" nd="1"/>
        <i x="1790" s="1" nd="1"/>
        <i x="1400" s="1" nd="1"/>
        <i x="2297" s="1" nd="1"/>
        <i x="883" s="1" nd="1"/>
        <i x="775" s="1" nd="1"/>
        <i x="1739" s="1" nd="1"/>
        <i x="1386" s="1" nd="1"/>
        <i x="1262" s="1" nd="1"/>
        <i x="615" s="1" nd="1"/>
        <i x="614" s="1" nd="1"/>
        <i x="613" s="1" nd="1"/>
        <i x="2174" s="1" nd="1"/>
        <i x="1941" s="1" nd="1"/>
        <i x="737" s="1" nd="1"/>
        <i x="736" s="1" nd="1"/>
        <i x="94" s="1" nd="1"/>
        <i x="949" s="1" nd="1"/>
        <i x="1464" s="1" nd="1"/>
        <i x="1465" s="1" nd="1"/>
        <i x="396" s="1" nd="1"/>
        <i x="1530" s="1" nd="1"/>
        <i x="1568" s="1" nd="1"/>
        <i x="804" s="1" nd="1"/>
        <i x="1017" s="1" nd="1"/>
        <i x="1231" s="1" nd="1"/>
        <i x="970" s="1" nd="1"/>
        <i x="1521" s="1" nd="1"/>
        <i x="14" s="1" nd="1"/>
        <i x="1281" s="1" nd="1"/>
        <i x="1387" s="1" nd="1"/>
        <i x="506" s="1" nd="1"/>
        <i x="2301" s="1" nd="1"/>
        <i x="1450" s="1" nd="1"/>
        <i x="1974" s="1" nd="1"/>
        <i x="1334" s="1" nd="1"/>
        <i x="1666" s="1" nd="1"/>
        <i x="1995" s="1" nd="1"/>
        <i x="1829" s="1" nd="1"/>
        <i x="1715" s="1" nd="1"/>
        <i x="555" s="1" nd="1"/>
        <i x="1716" s="1" nd="1"/>
        <i x="2252" s="1" nd="1"/>
        <i x="2077" s="1" nd="1"/>
        <i x="1945" s="1" nd="1"/>
        <i x="2358" s="1" nd="1"/>
        <i x="1089" s="1" nd="1"/>
        <i x="1138" s="1" nd="1"/>
        <i x="1718" s="1" nd="1"/>
        <i x="1245" s="1" nd="1"/>
        <i x="1780" s="1" nd="1"/>
        <i x="2082" s="1" nd="1"/>
        <i x="2338" s="1" nd="1"/>
        <i x="1207" s="1" nd="1"/>
        <i x="1288" s="1" nd="1"/>
        <i x="2171" s="1" nd="1"/>
        <i x="1307" s="1" nd="1"/>
        <i x="1142" s="1" nd="1"/>
        <i x="1563" s="1" nd="1"/>
        <i x="1840" s="1" nd="1"/>
        <i x="1489" s="1" nd="1"/>
        <i x="1874" s="1" nd="1"/>
        <i x="1918" s="1" nd="1"/>
        <i x="393" s="1" nd="1"/>
        <i x="402" s="1" nd="1"/>
        <i x="515" s="1" nd="1"/>
        <i x="554" s="1" nd="1"/>
        <i x="2039" s="1" nd="1"/>
        <i x="635" s="1" nd="1"/>
        <i x="1996" s="1" nd="1"/>
        <i x="2000" s="1" nd="1"/>
        <i x="2057" s="1" nd="1"/>
        <i x="2169" s="1" nd="1"/>
        <i x="1694" s="1" nd="1"/>
        <i x="886" s="1" nd="1"/>
        <i x="1856" s="1" nd="1"/>
        <i x="1124" s="1" nd="1"/>
        <i x="1512" s="1" nd="1"/>
        <i x="1509" s="1" nd="1"/>
        <i x="2070" s="1" nd="1"/>
        <i x="2033" s="1" nd="1"/>
        <i x="1786" s="1" nd="1"/>
        <i x="247" s="1" nd="1"/>
        <i x="1405" s="1" nd="1"/>
        <i x="1121" s="1" nd="1"/>
        <i x="487" s="1" nd="1"/>
        <i x="963" s="1" nd="1"/>
        <i x="144" s="1" nd="1"/>
        <i x="292" s="1" nd="1"/>
        <i x="146" s="1" nd="1"/>
        <i x="872" s="1" nd="1"/>
        <i x="147" s="1" nd="1"/>
        <i x="1618" s="1" nd="1"/>
        <i x="404" s="1" nd="1"/>
        <i x="2129" s="1" nd="1"/>
        <i x="1466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8" s="1" nd="1"/>
        <i x="2274" s="1" nd="1"/>
        <i x="406" s="1" nd="1"/>
        <i x="1852" s="1" nd="1"/>
        <i x="2011" s="1" nd="1"/>
        <i x="840" s="1" nd="1"/>
        <i x="1327" s="1" nd="1"/>
        <i x="1305" s="1" nd="1"/>
        <i x="475" s="1" nd="1"/>
        <i x="542" s="1" nd="1"/>
        <i x="2116" s="1" nd="1"/>
        <i x="1791" s="1" nd="1"/>
        <i x="81" s="1" nd="1"/>
        <i x="473" s="1" nd="1"/>
        <i x="1209" s="1" nd="1"/>
        <i x="2219" s="1" nd="1"/>
        <i x="341" s="1" nd="1"/>
        <i x="648" s="1" nd="1"/>
        <i x="1279" s="1" nd="1"/>
        <i x="1369" s="1" nd="1"/>
        <i x="1370" s="1" nd="1"/>
        <i x="1324" s="1" nd="1"/>
        <i x="1758" s="1" nd="1"/>
        <i x="32" s="1" nd="1"/>
        <i x="2034" s="1" nd="1"/>
        <i x="1597" s="1" nd="1"/>
        <i x="527" s="1" nd="1"/>
        <i x="1692" s="1" nd="1"/>
        <i x="418" s="1" nd="1"/>
        <i x="1776" s="1" nd="1"/>
        <i x="263" s="1" nd="1"/>
        <i x="1252" s="1" nd="1"/>
        <i x="320" s="1" nd="1"/>
        <i x="338" s="1" nd="1"/>
        <i x="2337" s="1" nd="1"/>
        <i x="139" s="1" nd="1"/>
        <i x="732" s="1" nd="1"/>
        <i x="369" s="1" nd="1"/>
        <i x="1493" s="1" nd="1"/>
        <i x="1899" s="1" nd="1"/>
        <i x="681" s="1" nd="1"/>
        <i x="1902" s="1" nd="1"/>
        <i x="140" s="1" nd="1"/>
        <i x="1012" s="1" nd="1"/>
        <i x="1357" s="1" nd="1"/>
        <i x="768" s="1" nd="1"/>
        <i x="536" s="1" nd="1"/>
        <i x="1822" s="1" nd="1"/>
        <i x="1477" s="1" nd="1"/>
        <i x="1374" s="1" nd="1"/>
        <i x="641" s="1" nd="1"/>
        <i x="2139" s="1" nd="1"/>
        <i x="213" s="1" nd="1"/>
        <i x="1085" s="1" nd="1"/>
        <i x="1660" s="1" nd="1"/>
        <i x="1109" s="1" nd="1"/>
        <i x="1942" s="1" nd="1"/>
        <i x="1424" s="1" nd="1"/>
        <i x="1606" s="1" nd="1"/>
        <i x="1762" s="1" nd="1"/>
        <i x="1639" s="1" nd="1"/>
        <i x="1232" s="1" nd="1"/>
        <i x="2189" s="1" nd="1"/>
        <i x="2170" s="1" nd="1"/>
        <i x="1206" s="1" nd="1"/>
        <i x="533" s="1" nd="1"/>
        <i x="2113" s="1" nd="1"/>
        <i x="729" s="1" nd="1"/>
        <i x="2105" s="1" nd="1"/>
        <i x="919" s="1" nd="1"/>
        <i x="2357" s="1" nd="1"/>
        <i x="569" s="1" nd="1"/>
        <i x="2227" s="1" nd="1"/>
        <i x="570" s="1" nd="1"/>
        <i x="1998" s="1" nd="1"/>
        <i x="1028" s="1" nd="1"/>
        <i x="546" s="1" nd="1"/>
        <i x="1230" s="1" nd="1"/>
        <i x="1297" s="1" nd="1"/>
        <i x="1002" s="1" nd="1"/>
        <i x="2365" s="1" nd="1"/>
        <i x="853" s="1" nd="1"/>
        <i x="390" s="1" nd="1"/>
        <i x="1519" s="1" nd="1"/>
        <i x="765" s="1" nd="1"/>
        <i x="1912" s="1" nd="1"/>
        <i x="212" s="1" nd="1"/>
        <i x="1708" s="1" nd="1"/>
        <i x="2173" s="1" nd="1"/>
        <i x="876" s="1" nd="1"/>
        <i x="252" s="1" nd="1"/>
        <i x="955" s="1" nd="1"/>
        <i x="259" s="1" nd="1"/>
        <i x="264" s="1" nd="1"/>
        <i x="742" s="1" nd="1"/>
        <i x="1709" s="1" nd="1"/>
        <i x="1652" s="1" nd="1"/>
        <i x="1609" s="1" nd="1"/>
        <i x="258" s="1" nd="1"/>
        <i x="255" s="1" nd="1"/>
        <i x="1821" s="1" nd="1"/>
        <i x="254" s="1" nd="1"/>
        <i x="1526" s="1" nd="1"/>
        <i x="376" s="1" nd="1"/>
        <i x="2107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1" s="1" nd="1"/>
        <i x="256" s="1" nd="1"/>
        <i x="257" s="1" nd="1"/>
        <i x="685" s="1" nd="1"/>
        <i x="260" s="1" nd="1"/>
        <i x="964" s="1" nd="1"/>
        <i x="261" s="1" nd="1"/>
        <i x="349" s="1" nd="1"/>
        <i x="2047" s="1" nd="1"/>
        <i x="1645" s="1" nd="1"/>
        <i x="262" s="1" nd="1"/>
        <i x="1055" s="1" nd="1"/>
        <i x="1570" s="1" nd="1"/>
        <i x="438" s="1" nd="1"/>
        <i x="439" s="1" nd="1"/>
        <i x="743" s="1" nd="1"/>
        <i x="1329" s="1" nd="1"/>
        <i x="1632" s="1" nd="1"/>
        <i x="1755" s="1" nd="1"/>
        <i x="988" s="1" nd="1"/>
        <i x="989" s="1" nd="1"/>
        <i x="1531" s="1" nd="1"/>
        <i x="1433" s="1" nd="1"/>
        <i x="1432" s="1" nd="1"/>
        <i x="2015" s="1" nd="1"/>
        <i x="2014" s="1" nd="1"/>
        <i x="368" s="1" nd="1"/>
        <i x="95" s="1" nd="1"/>
        <i x="96" s="1" nd="1"/>
        <i x="1923" s="1" nd="1"/>
        <i x="1922" s="1" nd="1"/>
        <i x="758" s="1" nd="1"/>
        <i x="1535" s="1" nd="1"/>
        <i x="2289" s="1" nd="1"/>
        <i x="1058" s="1" nd="1"/>
        <i x="1362" s="1" nd="1"/>
        <i x="1287" s="1" nd="1"/>
        <i x="2288" s="1" nd="1"/>
        <i x="1122" s="1" nd="1"/>
        <i x="565" s="1" nd="1"/>
        <i x="772" s="1" nd="1"/>
        <i x="59" s="1" nd="1"/>
        <i x="834" s="1" nd="1"/>
        <i x="1753" s="1" nd="1"/>
        <i x="2131" s="1" nd="1"/>
        <i x="145" s="1" nd="1"/>
        <i x="514" s="1" nd="1"/>
        <i x="1831" s="1" nd="1"/>
        <i x="584" s="1" nd="1"/>
        <i x="716" s="1" nd="1"/>
        <i x="35" s="1" nd="1"/>
        <i x="1135" s="1" nd="1"/>
        <i x="1707" s="1" nd="1"/>
        <i x="1436" s="1" nd="1"/>
        <i x="2331" s="1" nd="1"/>
        <i x="1384" s="1" nd="1"/>
        <i x="380" s="1" nd="1"/>
        <i x="353" s="1" nd="1"/>
        <i x="1439" s="1" nd="1"/>
        <i x="455" s="1" nd="1"/>
        <i x="381" s="1" nd="1"/>
        <i x="359" s="1" nd="1"/>
        <i x="1042" s="1" nd="1"/>
        <i x="382" s="1" nd="1"/>
        <i x="1155" s="1" nd="1"/>
        <i x="1388" s="1" nd="1"/>
        <i x="354" s="1" nd="1"/>
        <i x="1958" s="1" nd="1"/>
        <i x="1183" s="1" nd="1"/>
        <i x="1481" s="1" nd="1"/>
        <i x="1202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32" s="1" nd="1"/>
        <i x="2279" s="1" nd="1"/>
        <i x="2354" s="1" nd="1"/>
        <i x="1309" s="1" nd="1"/>
        <i x="2324" s="1" nd="1"/>
        <i x="1950" s="1" nd="1"/>
        <i x="299" s="1" nd="1"/>
        <i x="1428" s="1" nd="1"/>
        <i x="1295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8" s="1" nd="1"/>
        <i x="157" s="1" nd="1"/>
        <i x="158" s="1" nd="1"/>
        <i x="2013" s="1" nd="1"/>
        <i x="900" s="1" nd="1"/>
        <i x="1456" s="1" nd="1"/>
        <i x="1495" s="1" nd="1"/>
        <i x="1498" s="1" nd="1"/>
        <i x="1496" s="1" nd="1"/>
        <i x="707" s="1" nd="1"/>
        <i x="1240" s="1" nd="1"/>
        <i x="448" s="1" nd="1"/>
        <i x="1447" s="1" nd="1"/>
        <i x="48" s="1" nd="1"/>
        <i x="697" s="1" nd="1"/>
        <i x="57" s="1" nd="1"/>
        <i x="794" s="1" nd="1"/>
        <i x="29" s="1" nd="1"/>
        <i x="2240" s="1" nd="1"/>
        <i x="27" s="1" nd="1"/>
        <i x="28" s="1" nd="1"/>
        <i x="26" s="1" nd="1"/>
        <i x="25" s="1" nd="1"/>
        <i x="172" s="1" nd="1"/>
        <i x="2090" s="1" nd="1"/>
        <i x="1292" s="1" nd="1"/>
        <i x="171" s="1" nd="1"/>
        <i x="243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1564" s="1" nd="1"/>
        <i x="1419" s="1" nd="1"/>
        <i x="461" s="1" nd="1"/>
        <i x="2072" s="1" nd="1"/>
        <i x="2313" s="1" nd="1"/>
        <i x="201" s="1" nd="1"/>
        <i x="419" s="1" nd="1"/>
        <i x="214" s="1" nd="1"/>
        <i x="233" s="1" nd="1"/>
        <i x="434" s="1" nd="1"/>
        <i x="370" s="1" nd="1"/>
        <i x="1201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522" s="1" nd="1"/>
        <i x="1468" s="1" nd="1"/>
        <i x="764" s="1" nd="1"/>
        <i x="1540" s="1" nd="1"/>
        <i x="480" s="1" nd="1"/>
        <i x="706" s="1" nd="1"/>
        <i x="2097" s="1" nd="1"/>
        <i x="33" s="1" nd="1"/>
        <i x="1768" s="1" nd="1"/>
        <i x="1915" s="1" nd="1"/>
        <i x="1843" s="1" nd="1"/>
        <i x="1785" s="1" nd="1"/>
        <i x="2153" s="1" nd="1"/>
        <i x="1648" s="1" nd="1"/>
        <i x="1653" s="1" nd="1"/>
        <i x="2154" s="1" nd="1"/>
        <i x="1580" s="1" nd="1"/>
        <i x="978" s="1" nd="1"/>
        <i x="2151" s="1" nd="1"/>
        <i x="2152" s="1" nd="1"/>
        <i x="801" s="1" nd="1"/>
        <i x="802" s="1" nd="1"/>
        <i x="1903" s="1" nd="1"/>
        <i x="629" s="1" nd="1"/>
        <i x="630" s="1" nd="1"/>
        <i x="1963" s="1" nd="1"/>
        <i x="1703" s="1" nd="1"/>
        <i x="524" s="1" nd="1"/>
        <i x="966" s="1" nd="1"/>
        <i x="1152" s="1" nd="1"/>
        <i x="2094" s="1" nd="1"/>
        <i x="815" s="1" nd="1"/>
        <i x="1215" s="1" nd="1"/>
        <i x="2185" s="1" nd="1"/>
        <i x="2201" s="1" nd="1"/>
        <i x="2187" s="1" nd="1"/>
        <i x="1837" s="1" nd="1"/>
        <i x="1794" s="1" nd="1"/>
        <i x="1368" s="1" nd="1"/>
        <i x="90" s="1" nd="1"/>
        <i x="616" s="1" nd="1"/>
        <i x="1676" s="1" nd="1"/>
        <i x="2319" s="1" nd="1"/>
        <i x="1410" s="1" nd="1"/>
        <i x="1409" s="1" nd="1"/>
        <i x="1022" s="1" nd="1"/>
        <i x="1704" s="1" nd="1"/>
        <i x="1328" s="1" nd="1"/>
        <i x="1878" s="1" nd="1"/>
        <i x="1072" s="1" nd="1"/>
        <i x="1291" s="1" nd="1"/>
        <i x="1025" s="1" nd="1"/>
        <i x="1065" s="1" nd="1"/>
        <i x="882" s="1" nd="1"/>
        <i x="1501" s="1" nd="1"/>
        <i x="2198" s="1" nd="1"/>
        <i x="683" s="1" nd="1"/>
        <i x="1706" s="1" nd="1"/>
        <i x="2022" s="1" nd="1"/>
        <i x="1635" s="1" nd="1"/>
        <i x="1800" s="1" nd="1"/>
        <i x="2245" s="1" nd="1"/>
        <i x="1699" s="1" nd="1"/>
        <i x="1170" s="1" nd="1"/>
        <i x="1440" s="1" nd="1"/>
        <i x="1460" s="1" nd="1"/>
        <i x="854" s="1" nd="1"/>
        <i x="1565" s="1" nd="1"/>
        <i x="1457" s="1" nd="1"/>
        <i x="526" s="1" nd="1"/>
        <i x="703" s="1" nd="1"/>
        <i x="1151" s="1" nd="1"/>
        <i x="851" s="1" nd="1"/>
        <i x="1622" s="1" nd="1"/>
        <i x="1809" s="1" nd="1"/>
        <i x="1335" s="1" nd="1"/>
        <i x="1166" s="1" nd="1"/>
        <i x="2184" s="1" nd="1"/>
        <i x="1478" s="1" nd="1"/>
        <i x="1910" s="1" nd="1"/>
        <i x="1993" s="1" nd="1"/>
        <i x="523" s="1" nd="1"/>
        <i x="795" s="1" nd="1"/>
        <i x="2064" s="1" nd="1"/>
        <i x="2255" s="1" nd="1"/>
        <i x="1037" s="1" nd="1"/>
        <i x="998" s="1" nd="1"/>
        <i x="926" s="1" nd="1"/>
        <i x="1259" s="1" nd="1"/>
        <i x="1873" s="1" nd="1"/>
        <i x="1006" s="1" nd="1"/>
        <i x="1147" s="1" nd="1"/>
        <i x="1516" s="1" nd="1"/>
        <i x="1621" s="1" nd="1"/>
        <i x="1908" s="1" nd="1"/>
        <i x="999" s="1" nd="1"/>
        <i x="1459" s="1" nd="1"/>
        <i x="1031" s="1" nd="1"/>
        <i x="1959" s="1" nd="1"/>
        <i x="1044" s="1" nd="1"/>
        <i x="1154" s="1" nd="1"/>
        <i x="1510" s="1" nd="1"/>
        <i x="1004" s="1" nd="1"/>
        <i x="752" s="1" nd="1"/>
        <i x="1341" s="1" nd="1"/>
        <i x="1234" s="1" nd="1"/>
        <i x="1886" s="1" nd="1"/>
        <i x="1470" s="1" nd="1"/>
        <i x="1797" s="1" nd="1"/>
        <i x="1350" s="1" nd="1"/>
        <i x="1132" s="1" nd="1"/>
        <i x="1805" s="1" nd="1"/>
        <i x="1294" s="1" nd="1"/>
        <i x="2023" s="1" nd="1"/>
        <i x="1185" s="1" nd="1"/>
        <i x="784" s="1" nd="1"/>
        <i x="1283" s="1" nd="1"/>
        <i x="88" s="1" nd="1"/>
        <i x="1048" s="1" nd="1"/>
        <i x="1303" s="1" nd="1"/>
        <i x="1766" s="1" nd="1"/>
        <i x="1765" s="1" nd="1"/>
        <i x="1767" s="1" nd="1"/>
        <i x="990" s="1" nd="1"/>
        <i x="1418" s="1" nd="1"/>
        <i x="2144" s="1" nd="1"/>
        <i x="2334" s="1" nd="1"/>
        <i x="235" s="1" nd="1"/>
        <i x="42" s="1" nd="1"/>
        <i x="43" s="1" nd="1"/>
        <i x="1960" s="1" nd="1"/>
        <i x="1547" s="1" nd="1"/>
        <i x="1985" s="1" nd="1"/>
        <i x="2010" s="1" nd="1"/>
        <i x="2009" s="1" nd="1"/>
        <i x="123" s="1" nd="1"/>
        <i x="76" s="1" nd="1"/>
        <i x="77" s="1" nd="1"/>
        <i x="1984" s="1" nd="1"/>
        <i x="829" s="1" nd="1"/>
        <i x="304" s="1" nd="1"/>
        <i x="1256" s="1" nd="1"/>
        <i x="317" s="1" nd="1"/>
        <i x="1965" s="1" nd="1"/>
        <i x="2362" s="1" nd="1"/>
        <i x="2296" s="1" nd="1"/>
        <i x="855" s="1" nd="1"/>
        <i x="520" s="1" nd="1"/>
        <i x="1108" s="1" nd="1"/>
        <i x="1165" s="1" nd="1"/>
        <i x="1190" s="1" nd="1"/>
        <i x="1796" s="1" nd="1"/>
        <i x="2243" s="1" nd="1"/>
        <i x="1711" s="1" nd="1"/>
        <i x="2329" s="1" nd="1"/>
        <i x="1325" s="1" nd="1"/>
        <i x="2230" s="1" nd="1"/>
        <i x="2166" s="1" nd="1"/>
        <i x="2242" s="1" nd="1"/>
        <i x="1947" s="1" nd="1"/>
        <i x="888" s="1" nd="1"/>
        <i x="766" s="1" nd="1"/>
        <i x="915" s="1" nd="1"/>
        <i x="1807" s="1" nd="1"/>
        <i x="2028" s="1" nd="1"/>
        <i x="2359" s="1" nd="1"/>
        <i x="1446" s="1" nd="1"/>
        <i x="653" s="1" nd="1"/>
        <i x="2183" s="1" nd="1"/>
        <i x="2291" s="1" nd="1"/>
        <i x="2136" s="1" nd="1"/>
        <i x="1754" s="1" nd="1"/>
        <i x="1276" s="1" nd="1"/>
        <i x="1684" s="1" nd="1"/>
        <i x="1238" s="1" nd="1"/>
        <i x="109" s="1" nd="1"/>
        <i x="2068" s="1" nd="1"/>
        <i x="2067" s="1" nd="1"/>
        <i x="2314" s="1" nd="1"/>
        <i x="2315" s="1" nd="1"/>
        <i x="878" s="1" nd="1"/>
        <i x="881" s="1" nd="1"/>
        <i x="112" s="1" nd="1"/>
        <i x="1927" s="1" nd="1"/>
        <i x="1332" s="1" nd="1"/>
        <i x="2178" s="1" nd="1"/>
        <i x="1270" s="1" nd="1"/>
        <i x="249" s="1" nd="1"/>
        <i x="1525" s="1" nd="1"/>
        <i x="929" s="1" nd="1"/>
        <i x="699" s="1" nd="1"/>
        <i x="2161" s="1" nd="1"/>
        <i x="702" s="1" nd="1"/>
        <i x="1204" s="1" nd="1"/>
        <i x="2024" s="1" nd="1"/>
        <i x="1236" s="1" nd="1"/>
        <i x="469" s="1" nd="1"/>
        <i x="2030" s="1" nd="1"/>
        <i x="698" s="1" nd="1"/>
        <i x="862" s="1" nd="1"/>
        <i x="1990" s="1" nd="1"/>
        <i x="863" s="1" nd="1"/>
        <i x="1702" s="1" nd="1"/>
        <i x="864" s="1" nd="1"/>
        <i x="657" s="1" nd="1"/>
        <i x="2076" s="1" nd="1"/>
        <i x="1576" s="1" nd="1"/>
        <i x="2202" s="1" nd="1"/>
        <i x="812" s="1" nd="1"/>
        <i x="2342" s="1" nd="1"/>
        <i x="1312" s="1" nd="1"/>
        <i x="1356" s="1" nd="1"/>
        <i x="1624" s="1" nd="1"/>
        <i x="481" s="1" nd="1"/>
        <i x="1764" s="1" nd="1"/>
        <i x="15" s="1" nd="1"/>
        <i x="1171" s="1" nd="1"/>
        <i x="927" s="1" nd="1"/>
        <i x="1911" s="1" nd="1"/>
        <i x="2125" s="1" nd="1"/>
        <i x="2126" s="1" nd="1"/>
        <i x="2247" s="1" nd="1"/>
        <i x="1253" s="1" nd="1"/>
        <i x="1429" s="1" nd="1"/>
        <i x="1906" s="1" nd="1"/>
        <i x="2234" s="1" nd="1"/>
        <i x="1213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3" s="1" nd="1"/>
        <i x="1969" s="1" nd="1"/>
        <i x="1951" s="1" nd="1"/>
        <i x="1336" s="1" nd="1"/>
        <i x="420" s="1" nd="1"/>
        <i x="806" s="1" nd="1"/>
        <i x="316" s="1" nd="1"/>
        <i x="151" s="1" nd="1"/>
        <i x="1474" s="1" nd="1"/>
        <i x="2280" s="1" nd="1"/>
        <i x="315" s="1" nd="1"/>
        <i x="425" s="1" nd="1"/>
        <i x="1225" s="1" nd="1"/>
        <i x="391" s="1" nd="1"/>
        <i x="1339" s="1" nd="1"/>
        <i x="1134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9" s="1" nd="1"/>
        <i x="1423" s="1" nd="1"/>
        <i x="1286" s="1" nd="1"/>
        <i x="133" s="1" nd="1"/>
        <i x="594" s="1" nd="1"/>
        <i x="561" s="1" nd="1"/>
        <i x="297" s="1" nd="1"/>
        <i x="319" s="1" nd="1"/>
        <i x="2069" s="1" nd="1"/>
        <i x="467" s="1" nd="1"/>
        <i x="468" s="1" nd="1"/>
        <i x="605" s="1" nd="1"/>
        <i x="2265" s="1" nd="1"/>
        <i x="1782" s="1" nd="1"/>
        <i x="1214" s="1" nd="1"/>
        <i x="2101" s="1" nd="1"/>
        <i x="1735" s="1" nd="1"/>
        <i x="1917" s="1" nd="1"/>
        <i x="809" s="1" nd="1"/>
        <i x="1128" s="1" nd="1"/>
        <i x="1148" s="1" nd="1"/>
        <i x="1300" s="1" nd="1"/>
        <i x="1885" s="1" nd="1"/>
        <i x="1876" s="1" nd="1"/>
        <i x="1029" s="1" nd="1"/>
        <i x="1850" s="1" nd="1"/>
        <i x="492" s="1" nd="1"/>
        <i x="2295" s="1" nd="1"/>
        <i x="388" s="1" nd="1"/>
        <i x="222" s="1" nd="1"/>
        <i x="1430" s="1" nd="1"/>
        <i x="445" s="1" nd="1"/>
        <i x="2322" s="1" nd="1"/>
        <i x="1836" s="1" nd="1"/>
        <i x="1067" s="1" nd="1"/>
        <i x="1513" s="1" nd="1"/>
        <i x="1879" s="1" nd="1"/>
        <i x="922" s="1" nd="1"/>
        <i x="1853" s="1" nd="1"/>
        <i x="1211" s="1" nd="1"/>
        <i x="2156" s="1" nd="1"/>
        <i x="1571" s="1" nd="1"/>
        <i x="452" s="1" nd="1"/>
        <i x="2062" s="1" nd="1"/>
        <i x="2086" s="1" nd="1"/>
        <i x="1673" s="1" nd="1"/>
        <i x="1882" s="1" nd="1"/>
        <i x="1964" s="1" nd="1"/>
        <i x="1140" s="1" nd="1"/>
        <i x="1126" s="1" nd="1"/>
        <i x="1898" s="1" nd="1"/>
        <i x="2001" s="1" nd="1"/>
        <i x="747" s="1" nd="1"/>
        <i x="1883" s="1" nd="1"/>
        <i x="1721" s="1" nd="1"/>
        <i x="778" s="1" nd="1"/>
        <i x="1859" s="1" nd="1"/>
        <i x="1608" s="1" nd="1"/>
        <i x="1781" s="1" nd="1"/>
        <i x="17" s="1" nd="1"/>
        <i x="343" s="1" nd="1"/>
        <i x="2346" s="1" nd="1"/>
        <i x="528" s="1" nd="1"/>
        <i x="397" s="1" nd="1"/>
        <i x="2117" s="1" nd="1"/>
        <i x="327" s="1" nd="1"/>
        <i x="40" s="1" nd="1"/>
        <i x="1391" s="1" nd="1"/>
        <i x="604" s="1" nd="1"/>
        <i x="1801" s="1" nd="1"/>
        <i x="1063" s="1" nd="1"/>
        <i x="891" s="1" nd="1"/>
        <i x="1651" s="1" nd="1"/>
        <i x="2344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0" s="1" nd="1"/>
        <i x="1558" s="1" nd="1"/>
        <i x="1461" s="1" nd="1"/>
        <i x="1701" s="1" nd="1"/>
        <i x="340" s="1" nd="1"/>
        <i x="1254" s="1" nd="1"/>
        <i x="1333" s="1" nd="1"/>
        <i x="1613" s="1" nd="1"/>
        <i x="371" s="1" nd="1"/>
        <i x="234" s="1" nd="1"/>
        <i x="423" s="1" nd="1"/>
        <i x="516" s="1" nd="1"/>
        <i x="2167" s="1" nd="1"/>
        <i x="1094" s="1" nd="1"/>
        <i x="701" s="1" nd="1"/>
        <i x="677" s="1" nd="1"/>
        <i x="1717" s="1" nd="1"/>
        <i x="975" s="1" nd="1"/>
        <i x="2325" s="1" nd="1"/>
        <i x="972" s="1" nd="1"/>
        <i x="1756" s="1" nd="1"/>
        <i x="1078" s="1" nd="1"/>
        <i x="1272" s="1" nd="1"/>
        <i x="1378" s="1" nd="1"/>
        <i x="2363" s="1" nd="1"/>
        <i x="1771" s="1" nd="1"/>
        <i x="2303" s="1" nd="1"/>
        <i x="2080" s="1" nd="1"/>
        <i x="79" s="1" nd="1"/>
        <i x="1980" s="1" nd="1"/>
        <i x="1979" s="1" nd="1"/>
        <i x="39" s="1" nd="1"/>
        <i x="796" s="1" nd="1"/>
        <i x="687" s="1" nd="1"/>
        <i x="1691" s="1" nd="1"/>
        <i x="1200" s="1" nd="1"/>
        <i x="880" s="1" nd="1"/>
        <i x="792" s="1" nd="1"/>
        <i x="2148" s="1" nd="1"/>
        <i x="300" s="1" nd="1"/>
        <i x="301" s="1" nd="1"/>
        <i x="336" s="1" nd="1"/>
        <i x="441" s="1" nd="1"/>
        <i x="392" s="1" nd="1"/>
        <i x="493" s="1" nd="1"/>
        <i x="1500" s="1" nd="1"/>
        <i x="1454" s="1" nd="1"/>
        <i x="1919" s="1" nd="1"/>
        <i x="1745" s="1" nd="1"/>
        <i x="1827" s="1" nd="1"/>
        <i x="372" s="1" nd="1"/>
        <i x="6" s="1" nd="1"/>
        <i x="3" s="1" nd="1"/>
        <i x="324" s="1" nd="1"/>
        <i x="409" s="1" nd="1"/>
        <i x="2197" s="1" nd="1"/>
        <i x="2190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91" s="1" nd="1"/>
        <i x="1420" s="1" nd="1"/>
        <i x="850" s="1" nd="1"/>
        <i x="2179" s="1" nd="1"/>
        <i x="537" s="1" nd="1"/>
        <i x="646" s="1" nd="1"/>
        <i x="1217" s="1" nd="1"/>
        <i x="816" s="1" nd="1"/>
        <i x="399" s="1" nd="1"/>
        <i x="334" s="1" nd="1"/>
        <i x="333" s="1" nd="1"/>
        <i x="1233" s="1" nd="1"/>
        <i x="1375" s="1" nd="1"/>
        <i x="637" s="1" nd="1"/>
        <i x="1855" s="1" nd="1"/>
        <i x="1625" s="1" nd="1"/>
        <i x="2310" s="1" nd="1"/>
        <i x="1695" s="1" nd="1"/>
        <i x="2043" s="1" nd="1"/>
        <i x="1961" s="1" nd="1"/>
        <i x="1452" s="1" nd="1"/>
        <i x="1358" s="1" nd="1"/>
        <i x="1490" s="1" nd="1"/>
        <i x="867" s="1" nd="1"/>
        <i x="1265" s="1" nd="1"/>
        <i x="497" s="1" nd="1"/>
        <i x="676" s="1" nd="1"/>
        <i x="1667" s="1" nd="1"/>
        <i x="2087" s="1" nd="1"/>
        <i x="1024" s="1" nd="1"/>
        <i x="2193" s="1" nd="1"/>
        <i x="1933" s="1" nd="1"/>
        <i x="1023" s="1" nd="1"/>
        <i x="1107" s="1" nd="1"/>
        <i x="2339" s="1" nd="1"/>
        <i x="1992" s="1" nd="1"/>
        <i x="1365" s="1" nd="1"/>
        <i x="1891" s="1" nd="1"/>
        <i x="44" s="1" nd="1"/>
        <i x="41" s="1" nd="1"/>
        <i x="93" s="1" nd="1"/>
        <i x="92" s="1" nd="1"/>
        <i x="1981" s="1" nd="1"/>
        <i x="476" s="1" nd="1"/>
        <i x="2286" s="1" nd="1"/>
        <i x="408" s="1" nd="1"/>
        <i x="1136" s="1" nd="1"/>
        <i x="1743" s="1" nd="1"/>
        <i x="2241" s="1" nd="1"/>
        <i x="1244" s="1" nd="1"/>
        <i x="474" s="1" nd="1"/>
        <i x="544" s="1" nd="1"/>
        <i x="948" s="1" nd="1"/>
        <i x="1441" s="1" nd="1"/>
        <i x="1127" s="1" nd="1"/>
        <i x="204" s="1" nd="1"/>
        <i x="741" s="1" nd="1"/>
        <i x="995" s="1" nd="1"/>
        <i x="733" s="1" nd="1"/>
        <i x="654" s="1" nd="1"/>
        <i x="1271" s="1" nd="1"/>
        <i x="2008" s="1" nd="1"/>
        <i x="1601" s="1" nd="1"/>
        <i x="2225" s="1" nd="1"/>
        <i x="1870" s="1" nd="1"/>
        <i x="1889" s="1" nd="1"/>
        <i x="1159" s="1" nd="1"/>
        <i x="530" s="1" nd="1"/>
        <i x="531" s="1" nd="1"/>
        <i x="19" s="1" nd="1"/>
        <i x="1222" s="1" nd="1"/>
        <i x="1408" s="1" nd="1"/>
        <i x="2114" s="1" nd="1"/>
        <i x="745" s="1" nd="1"/>
        <i x="1310" s="1" nd="1"/>
        <i x="1119" s="1" nd="1"/>
        <i x="1848" s="1" nd="1"/>
        <i x="398" s="1" nd="1"/>
        <i x="2130" s="1" nd="1"/>
        <i x="1815" s="1" nd="1"/>
        <i x="1397" s="1" nd="1"/>
        <i x="2127" s="1" nd="1"/>
        <i x="2333" s="1" nd="1"/>
        <i x="1361" s="1" nd="1"/>
        <i x="1367" s="1" nd="1"/>
        <i x="1379" s="1" nd="1"/>
        <i x="2122" s="1" nd="1"/>
        <i x="2204" s="1" nd="1"/>
        <i x="1189" s="1" nd="1"/>
        <i x="1346" s="1" nd="1"/>
        <i x="1235" s="1" nd="1"/>
        <i x="2163" s="1" nd="1"/>
        <i x="2099" s="1" nd="1"/>
        <i x="1731" s="1" nd="1"/>
        <i x="959" s="1" nd="1"/>
        <i x="2142" s="1" nd="1"/>
        <i x="987" s="1" nd="1"/>
        <i x="684" s="1" nd="1"/>
        <i x="1972" s="1" nd="1"/>
        <i x="56" s="1" nd="1"/>
        <i x="55" s="1" nd="1"/>
        <i x="1345" s="1" nd="1"/>
        <i x="2350" s="1" nd="1"/>
        <i x="2349" s="1" nd="1"/>
        <i x="2236" s="1" nd="1"/>
        <i x="1196" s="1" nd="1"/>
        <i x="1197" s="1" nd="1"/>
        <i x="30" s="1" nd="1"/>
        <i x="440" s="1" nd="1"/>
        <i x="2229" s="1" nd="1"/>
        <i x="1866" s="1" nd="1"/>
        <i x="1537" s="1" nd="1"/>
        <i x="1978" s="1" nd="1"/>
        <i x="1421" s="1" nd="1"/>
        <i x="1752" s="1" nd="1"/>
        <i x="1977" s="1" nd="1"/>
        <i x="2109" s="1" nd="1"/>
        <i x="1646" s="1" nd="1"/>
        <i x="2251" s="1" nd="1"/>
        <i x="1079" s="1" nd="1"/>
        <i x="610" s="1" nd="1"/>
        <i x="1892" s="1" nd="1"/>
        <i x="690" s="1" nd="1"/>
        <i x="1661" s="1" nd="1"/>
        <i x="719" s="1" nd="1"/>
        <i x="2019" s="1" nd="1"/>
        <i x="718" s="1" nd="1"/>
        <i x="1359" s="1" nd="1"/>
        <i x="395" s="1" nd="1"/>
        <i x="2256" s="1" nd="1"/>
        <i x="1019" s="1" nd="1"/>
        <i x="2143" s="1" nd="1"/>
        <i x="2228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4" s="1" nd="1"/>
        <i x="2282" s="1" nd="1"/>
        <i x="1595" s="1" nd="1"/>
        <i x="2281" s="1" nd="1"/>
        <i x="773" s="1" nd="1"/>
        <i x="1056" s="1" nd="1"/>
        <i x="875" s="1" nd="1"/>
        <i x="2121" s="1" nd="1"/>
        <i x="1176" s="1" nd="1"/>
        <i x="861" s="1" nd="1"/>
        <i x="1586" s="1" nd="1"/>
        <i x="2218" s="1" nd="1"/>
        <i x="1544" s="1" nd="1"/>
        <i x="1901" s="1" nd="1"/>
        <i x="991" s="1" nd="1"/>
        <i x="1890" s="1" nd="1"/>
        <i x="845" s="1" nd="1"/>
        <i x="2216" s="1" nd="1"/>
        <i x="2215" s="1" nd="1"/>
        <i x="2092" s="1" nd="1"/>
        <i x="2093" s="1" nd="1"/>
        <i x="2257" s="1" nd="1"/>
        <i x="1713" s="1" nd="1"/>
        <i x="1543" s="1" nd="1"/>
        <i x="2364" s="1" nd="1"/>
        <i x="2032" s="1" nd="1"/>
        <i x="2235" s="1" nd="1"/>
        <i x="1156" s="1" nd="1"/>
        <i x="1668" s="1" nd="1"/>
        <i x="1545" s="1" nd="1"/>
        <i x="1792" s="1" nd="1"/>
        <i x="1242" s="1" nd="1"/>
        <i x="943" s="1" nd="1"/>
        <i x="723" s="1" nd="1"/>
        <i x="16" s="1" nd="1"/>
        <i x="18" s="1" nd="1"/>
        <i x="2120" s="1" nd="1"/>
        <i x="2298" s="1" nd="1"/>
        <i x="2066" s="1" nd="1"/>
        <i x="2065" s="1" nd="1"/>
        <i x="1946" s="1" nd="1"/>
        <i x="303" s="1" nd="1"/>
        <i x="754" s="1" nd="1"/>
        <i x="4" s="1" nd="1"/>
        <i x="759" s="1" nd="1"/>
        <i x="624" s="1" nd="1"/>
        <i x="620" s="1" nd="1"/>
        <i x="1857" s="1" nd="1"/>
        <i x="2195" s="1" nd="1"/>
        <i x="1943" s="1" nd="1"/>
        <i x="1458" s="1" nd="1"/>
        <i x="24" s="1" nd="1"/>
        <i x="1411" s="1" nd="1"/>
        <i x="825" s="1" nd="1"/>
        <i x="1117" s="1" nd="1"/>
        <i x="1986" s="1" nd="1"/>
        <i x="118" s="1" nd="1"/>
        <i x="1968" s="1" nd="1"/>
        <i x="884" s="1" nd="1"/>
        <i x="541" s="1" nd="1"/>
        <i x="1437" s="1" nd="1"/>
        <i x="1817" s="1" nd="1"/>
        <i x="1740" s="1" nd="1"/>
        <i x="2361" s="1" nd="1"/>
        <i x="2345" s="1" nd="1"/>
        <i x="331" s="1" nd="1"/>
        <i x="323" s="1" nd="1"/>
        <i x="120" s="1" nd="1"/>
        <i x="113" s="1" nd="1"/>
        <i x="1939" s="1" nd="1"/>
        <i x="2351" s="1" nd="1"/>
        <i x="1603" s="1" nd="1"/>
        <i x="1591" s="1" nd="1"/>
        <i x="1592" s="1" nd="1"/>
        <i x="121" s="1" nd="1"/>
        <i x="1640" s="1" nd="1"/>
        <i x="1584" s="1" nd="1"/>
        <i x="1583" s="1" nd="1"/>
        <i x="1585" s="1" nd="1"/>
        <i x="1508" s="1" nd="1"/>
        <i x="1687" s="1" nd="1"/>
        <i x="777" s="1" nd="1"/>
        <i x="2140" s="1" nd="1"/>
        <i x="1685" s="1" nd="1"/>
        <i x="2168" s="1" nd="1"/>
        <i x="1582" s="1" nd="1"/>
        <i x="1581" s="1" nd="1"/>
        <i x="2239" s="1" nd="1"/>
        <i x="2180" s="1" nd="1"/>
        <i x="321" s="1" nd="1"/>
        <i x="748" s="1" nd="1"/>
        <i x="2284" s="1" nd="1"/>
        <i x="361" s="1" nd="1"/>
        <i x="2272" s="1" nd="1"/>
        <i x="230" s="1" nd="1"/>
        <i x="231" s="1" nd="1"/>
        <i x="228" s="1" nd="1"/>
        <i x="1750" s="1" nd="1"/>
        <i x="1671" s="1" nd="1"/>
        <i x="229" s="1" nd="1"/>
        <i x="1893" s="1" nd="1"/>
        <i x="2335" s="1" nd="1"/>
        <i x="1534" s="1" nd="1"/>
        <i x="993" s="1" nd="1"/>
        <i x="1533" s="1" nd="1"/>
        <i x="1532" s="1" nd="1"/>
        <i x="832" s="1" nd="1"/>
        <i x="1443" s="1" nd="1"/>
        <i x="125" s="1" nd="1"/>
        <i x="2112" s="1" nd="1"/>
        <i x="355" s="1" nd="1"/>
        <i x="328" s="1" nd="1"/>
        <i x="871" s="1" nd="1"/>
        <i x="1146" s="1" nd="1"/>
        <i x="1865" s="1" nd="1"/>
        <i x="1751" s="1" nd="1"/>
        <i x="1203" s="1" nd="1"/>
        <i x="1462" s="1" nd="1"/>
        <i x="1143" s="1" nd="1"/>
        <i x="1144" s="1" nd="1"/>
        <i x="2277" s="1" nd="1"/>
        <i x="389" s="1" nd="1"/>
        <i x="1871" s="1" nd="1"/>
        <i x="849" s="1" nd="1"/>
        <i x="1934" s="1" nd="1"/>
        <i x="838" s="1" nd="1"/>
        <i x="2012" s="1" nd="1"/>
        <i x="1145" s="1" nd="1"/>
        <i x="678" s="1" nd="1"/>
        <i x="1075" s="1" nd="1"/>
        <i x="1074" s="1" nd="1"/>
        <i x="1266" s="1" nd="1"/>
        <i x="401" s="1" nd="1"/>
        <i x="587" s="1" nd="1"/>
        <i x="1916" s="1" nd="1"/>
        <i x="1415" s="1" nd="1"/>
        <i x="69" s="1" nd="1"/>
        <i x="70" s="1" nd="1"/>
        <i x="71" s="1" nd="1"/>
        <i x="102" s="1" nd="1"/>
        <i x="738" s="1" nd="1"/>
        <i x="2347" s="1" nd="1"/>
        <i x="668" s="1" nd="1"/>
        <i x="1484" s="1" nd="1"/>
        <i x="1610" s="1" nd="1"/>
        <i x="1656" s="1" nd="1"/>
        <i x="1655" s="1" nd="1"/>
        <i x="824" s="1" nd="1"/>
        <i x="2200" s="1" nd="1"/>
        <i x="848" s="1" nd="1"/>
        <i x="1038" s="1" nd="1"/>
        <i x="1027" s="1" nd="1"/>
        <i x="2074" s="1" nd="1"/>
        <i x="942" s="1" nd="1"/>
        <i x="1264" s="1" nd="1"/>
        <i x="2273" s="1" nd="1"/>
        <i x="2213" s="1" nd="1"/>
        <i x="1924" s="1" nd="1"/>
        <i x="1683" s="1" nd="1"/>
        <i x="87" s="1" nd="1"/>
        <i x="2035" s="1" nd="1"/>
        <i x="2045" s="1" nd="1"/>
        <i x="2160" s="1" nd="1"/>
        <i x="1277" s="1" nd="1"/>
        <i x="1546" s="1" nd="1"/>
        <i x="51" s="1" nd="1"/>
        <i x="53" s="1" nd="1"/>
        <i x="52" s="1" nd="1"/>
        <i x="54" s="1" nd="1"/>
        <i x="2081" s="1" nd="1"/>
        <i x="2217" s="1" nd="1"/>
        <i x="122" s="1" nd="1"/>
        <i x="2294" s="1" nd="1"/>
        <i x="1331" s="1" nd="1"/>
        <i x="45" s="1" nd="1"/>
        <i x="1353" s="1" nd="1"/>
        <i x="1940" s="1" nd="1"/>
        <i x="205" s="1" nd="1"/>
        <i x="1467" s="1" nd="1"/>
        <i x="860" s="1" nd="1"/>
        <i x="1982" s="1" nd="1"/>
        <i x="442" s="1" nd="1"/>
        <i x="413" s="1" nd="1"/>
        <i x="405" s="1" nd="1"/>
        <i x="2293" s="1" nd="1"/>
        <i x="1867" s="1" nd="1"/>
        <i x="500" s="1" nd="1"/>
        <i x="1177" s="1" nd="1"/>
        <i x="110" s="1" nd="1"/>
        <i x="466" s="1" nd="1"/>
        <i x="501" s="1" nd="1"/>
        <i x="992" s="1" nd="1"/>
        <i x="2343" s="1" nd="1"/>
        <i x="1538" s="1" nd="1"/>
        <i x="770" s="1" nd="1"/>
        <i x="38" s="1" nd="1"/>
        <i x="1062" s="1" nd="1"/>
        <i x="1319" s="1" nd="1"/>
        <i x="1860" s="1" nd="1"/>
        <i x="1026" s="1" nd="1"/>
        <i x="1112" s="1" nd="1"/>
        <i x="223" s="1" nd="1"/>
        <i x="2191" s="1" nd="1"/>
        <i x="1761" s="1" nd="1"/>
        <i x="1524" s="1" nd="1"/>
        <i x="921" s="1" nd="1"/>
        <i x="1219" s="1" nd="1"/>
        <i x="2203" s="1" nd="1"/>
        <i x="917" s="1" nd="1"/>
        <i x="532" s="1" nd="1"/>
        <i x="1250" s="1" nd="1"/>
        <i x="329" s="1" nd="1"/>
        <i x="472" s="1" nd="1"/>
        <i x="974" s="1" nd="1"/>
        <i x="730" s="1" nd="1"/>
        <i x="2155" s="1" nd="1"/>
        <i x="167" s="1" nd="1"/>
        <i x="244" s="1" nd="1"/>
        <i x="558" s="1" nd="1"/>
        <i x="166" s="1" nd="1"/>
        <i x="1191" s="1" nd="1"/>
        <i x="894" s="1" nd="1"/>
        <i x="857" s="1" nd="1"/>
        <i x="670" s="1" nd="1"/>
        <i x="2172" s="1" nd="1"/>
        <i x="1527" s="1" nd="1"/>
        <i x="246" s="1" nd="1"/>
        <i x="165" s="1" nd="1"/>
        <i x="245" s="1" nd="1"/>
        <i x="655" s="1" nd="1"/>
        <i x="1615" s="1" nd="1"/>
        <i x="1162" s="1" nd="1"/>
        <i x="348" s="1" nd="1"/>
        <i x="169" s="1" nd="1"/>
        <i x="1407" s="1" nd="1"/>
        <i x="1293" s="1" nd="1"/>
        <i x="1223" s="1" nd="1"/>
        <i x="1406" s="1" nd="1"/>
        <i x="1445" s="1" nd="1"/>
        <i x="1488" s="1" nd="1"/>
        <i x="170" s="1" nd="1"/>
        <i x="568" s="1" nd="1"/>
        <i x="143" s="1" nd="1"/>
        <i x="1174" s="1" nd="1"/>
        <i x="1932" s="1" nd="1"/>
        <i x="1092" s="1" nd="1"/>
        <i x="168" s="1" nd="1"/>
        <i x="318" s="1" nd="1"/>
        <i x="242" s="1" nd="1"/>
        <i x="595" s="1" nd="1"/>
        <i x="1018" s="1" nd="1"/>
        <i x="2020" s="1" nd="1"/>
        <i x="1224" s="1" nd="1"/>
        <i x="781" s="1" nd="1"/>
        <i x="1638" s="1" nd="1"/>
        <i x="1920" s="1" nd="1"/>
        <i x="1228" s="1" nd="1"/>
        <i x="2336" s="1" nd="1"/>
        <i x="2123" s="1" nd="1"/>
        <i x="326" s="1" nd="1"/>
        <i x="529" s="1" nd="1"/>
        <i x="1385" s="1" nd="1"/>
        <i x="1926" s="1" nd="1"/>
        <i x="227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298">
        <i x="118"/>
        <i x="4"/>
        <i x="262"/>
        <i x="105" s="1"/>
        <i x="233"/>
        <i x="0"/>
        <i x="2"/>
        <i x="51"/>
        <i x="36"/>
        <i x="119"/>
        <i x="181"/>
        <i x="101"/>
        <i x="127"/>
        <i x="175"/>
        <i x="215"/>
        <i x="81"/>
        <i x="225"/>
        <i x="55"/>
        <i x="146"/>
        <i x="247"/>
        <i x="95"/>
        <i x="1"/>
        <i x="116"/>
        <i x="84"/>
        <i x="46"/>
        <i x="227"/>
        <i x="100"/>
        <i x="33"/>
        <i x="26"/>
        <i x="59"/>
        <i x="60"/>
        <i x="234"/>
        <i x="34"/>
        <i x="236"/>
        <i x="103"/>
        <i x="40"/>
        <i x="30"/>
        <i x="57"/>
        <i x="108"/>
        <i x="27"/>
        <i x="207"/>
        <i x="104"/>
        <i x="39"/>
        <i x="288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290" nd="1"/>
        <i x="253" nd="1"/>
        <i x="56" nd="1"/>
        <i x="292" nd="1"/>
        <i x="192" nd="1"/>
        <i x="180" nd="1"/>
        <i x="115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89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6" nd="1"/>
        <i x="249" nd="1"/>
        <i x="270" nd="1"/>
        <i x="149" nd="1"/>
        <i x="157" nd="1"/>
        <i x="44" nd="1"/>
        <i x="160" nd="1"/>
        <i x="210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3" nd="1"/>
        <i x="54" nd="1"/>
        <i x="23" nd="1"/>
        <i x="150" nd="1"/>
        <i x="213" nd="1"/>
        <i x="243" nd="1"/>
        <i x="63" nd="1"/>
        <i x="10" nd="1"/>
        <i x="171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297" nd="1"/>
        <i x="284" nd="1"/>
        <i x="155" nd="1"/>
        <i x="148" nd="1"/>
        <i x="167" nd="1"/>
        <i x="188" nd="1"/>
        <i x="277" nd="1"/>
        <i x="177" nd="1"/>
        <i x="248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7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144" nd="1"/>
        <i x="296" nd="1"/>
        <i x="245" nd="1"/>
        <i x="48" nd="1"/>
        <i x="92" nd="1"/>
        <i x="278" nd="1"/>
        <i x="41" nd="1"/>
        <i x="128" nd="1"/>
        <i x="38" nd="1"/>
        <i x="295" nd="1"/>
        <i x="159" nd="1"/>
        <i x="111" nd="1"/>
        <i x="205" nd="1"/>
        <i x="273" nd="1"/>
        <i x="281" nd="1"/>
        <i x="29" nd="1"/>
        <i x="20" nd="1"/>
        <i x="255" nd="1"/>
        <i x="53" nd="1"/>
        <i x="19" nd="1"/>
        <i x="220" nd="1"/>
        <i x="85" nd="1"/>
        <i x="114" nd="1"/>
        <i x="285" nd="1"/>
        <i x="267" nd="1"/>
        <i x="66" nd="1"/>
        <i x="37" nd="1"/>
        <i x="137" nd="1"/>
        <i x="73" nd="1"/>
        <i x="193" nd="1"/>
        <i x="45" nd="1"/>
        <i x="186" nd="1"/>
        <i x="62" nd="1"/>
        <i x="286" nd="1"/>
        <i x="165" nd="1"/>
        <i x="18" nd="1"/>
        <i x="235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206" nd="1"/>
        <i x="67" nd="1"/>
        <i x="241" nd="1"/>
        <i x="153" nd="1"/>
        <i x="251" nd="1"/>
        <i x="198" nd="1"/>
        <i x="28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68">
        <i x="644"/>
        <i x="364"/>
        <i x="317"/>
        <i x="150" s="1"/>
        <i x="316"/>
        <i x="237"/>
        <i x="315"/>
        <i x="1339"/>
        <i x="133"/>
        <i x="297"/>
        <i x="2367" nd="1"/>
        <i x="2366" nd="1"/>
        <i x="1541" nd="1"/>
        <i x="1662" nd="1"/>
        <i x="725" nd="1"/>
        <i x="495" nd="1"/>
        <i x="985" nd="1"/>
        <i x="1830" nd="1"/>
        <i x="484" nd="1"/>
        <i x="611" nd="1"/>
        <i x="2266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2" nd="1"/>
        <i x="982" nd="1"/>
        <i x="2073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0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6" nd="1"/>
        <i x="1594" nd="1"/>
        <i x="2323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9" nd="1"/>
        <i x="1129" nd="1"/>
        <i x="1130" nd="1"/>
        <i x="762" nd="1"/>
        <i x="2005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4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8" nd="1"/>
        <i x="181" nd="1"/>
        <i x="1787" nd="1"/>
        <i x="1614" nd="1"/>
        <i x="2292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300" nd="1"/>
        <i x="1697" nd="1"/>
        <i x="755" nd="1"/>
        <i x="837" nd="1"/>
        <i x="631" nd="1"/>
        <i x="2254" nd="1"/>
        <i x="1093" nd="1"/>
        <i x="756" nd="1"/>
        <i x="1133" nd="1"/>
        <i x="217" nd="1"/>
        <i x="179" nd="1"/>
        <i x="1590" nd="1"/>
        <i x="1966" nd="1"/>
        <i x="1714" nd="1"/>
        <i x="1644" nd="1"/>
        <i x="1016" nd="1"/>
        <i x="1826" nd="1"/>
        <i x="512" nd="1"/>
        <i x="1160" nd="1"/>
        <i x="138" nd="1"/>
        <i x="2025" nd="1"/>
        <i x="1589" nd="1"/>
        <i x="1090" nd="1"/>
        <i x="1099" nd="1"/>
        <i x="1100" nd="1"/>
        <i x="200" nd="1"/>
        <i x="2004" nd="1"/>
        <i x="1698" nd="1"/>
        <i x="489" nd="1"/>
        <i x="142" nd="1"/>
        <i x="488" nd="1"/>
        <i x="273" nd="1"/>
        <i x="910" nd="1"/>
        <i x="2268" nd="1"/>
        <i x="496" nd="1"/>
        <i x="2037" nd="1"/>
        <i x="2226" nd="1"/>
        <i x="786" nd="1"/>
        <i x="1111" nd="1"/>
        <i x="184" nd="1"/>
        <i x="2017" nd="1"/>
        <i x="241" nd="1"/>
        <i x="224" nd="1"/>
        <i x="911" nd="1"/>
        <i x="2309" nd="1"/>
        <i x="180" nd="1"/>
        <i x="1472" nd="1"/>
        <i x="2262" nd="1"/>
        <i x="2100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0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1" nd="1"/>
        <i x="1957" nd="1"/>
        <i x="2276" nd="1"/>
        <i x="2355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2360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7" nd="1"/>
        <i x="1788" nd="1"/>
        <i x="1258" nd="1"/>
        <i x="957" nd="1"/>
        <i x="971" nd="1"/>
        <i x="1399" nd="1"/>
        <i x="1318" nd="1"/>
        <i x="1289" nd="1"/>
        <i x="2128" nd="1"/>
        <i x="486" nd="1"/>
        <i x="2312" nd="1"/>
        <i x="846" nd="1"/>
        <i x="939" nd="1"/>
        <i x="2318" nd="1"/>
        <i x="2079" nd="1"/>
        <i x="2340" nd="1"/>
        <i x="612" nd="1"/>
        <i x="407" nd="1"/>
        <i x="789" nd="1"/>
        <i x="101" nd="1"/>
        <i x="100" nd="1"/>
        <i x="2055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7" nd="1"/>
        <i x="2146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0" nd="1"/>
        <i x="1052" nd="1"/>
        <i x="1241" nd="1"/>
        <i x="1313" nd="1"/>
        <i x="7" nd="1"/>
        <i x="308" nd="1"/>
        <i x="1499" nd="1"/>
        <i x="1604" nd="1"/>
        <i x="108" nd="1"/>
        <i x="2054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59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299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4" nd="1"/>
        <i x="1730" nd="1"/>
        <i x="739" nd="1"/>
        <i x="1913" nd="1"/>
        <i x="443" nd="1"/>
        <i x="1503" nd="1"/>
        <i x="2186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28" nd="1"/>
        <i x="599" nd="1"/>
        <i x="1376" nd="1"/>
        <i x="708" nd="1"/>
        <i x="1377" nd="1"/>
        <i x="2232" nd="1"/>
        <i x="1226" nd="1"/>
        <i x="1936" nd="1"/>
        <i x="1060" nd="1"/>
        <i x="931" nd="1"/>
        <i x="2305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1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6" nd="1"/>
        <i x="479" nd="1"/>
        <i x="478" nd="1"/>
        <i x="2304" nd="1"/>
        <i x="2115" nd="1"/>
        <i x="2205" nd="1"/>
        <i x="645" nd="1"/>
        <i x="2091" nd="1"/>
        <i x="2095" nd="1"/>
        <i x="2341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0" nd="1"/>
        <i x="750" nd="1"/>
        <i x="673" nd="1"/>
        <i x="1088" nd="1"/>
        <i x="672" nd="1"/>
        <i x="2270" nd="1"/>
        <i x="2307" nd="1"/>
        <i x="1382" nd="1"/>
        <i x="1030" nd="1"/>
        <i x="1949" nd="1"/>
        <i x="1626" nd="1"/>
        <i x="1803" nd="1"/>
        <i x="1854" nd="1"/>
        <i x="1962" nd="1"/>
        <i x="2320" nd="1"/>
        <i x="1389" nd="1"/>
        <i x="335" nd="1"/>
        <i x="782" nd="1"/>
        <i x="1799" nd="1"/>
        <i x="798" nd="1"/>
        <i x="2088" nd="1"/>
        <i x="790" nd="1"/>
        <i x="780" nd="1"/>
        <i x="967" nd="1"/>
        <i x="2306" nd="1"/>
        <i x="674" nd="1"/>
        <i x="1338" nd="1"/>
        <i x="925" nd="1"/>
        <i x="1607" nd="1"/>
        <i x="682" nd="1"/>
        <i x="2192" nd="1"/>
        <i x="2061" nd="1"/>
        <i x="879" nd="1"/>
        <i x="1068" nd="1"/>
        <i x="1669" nd="1"/>
        <i x="1076" nd="1"/>
        <i x="953" nd="1"/>
        <i x="394" nd="1"/>
        <i x="2134" nd="1"/>
        <i x="751" nd="1"/>
        <i x="2177" nd="1"/>
        <i x="498" nd="1"/>
        <i x="1426" nd="1"/>
        <i x="1158" nd="1"/>
        <i x="477" nd="1"/>
        <i x="1486" nd="1"/>
        <i x="2135" nd="1"/>
        <i x="1032" nd="1"/>
        <i x="2133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7" nd="1"/>
        <i x="783" nd="1"/>
        <i x="1705" nd="1"/>
        <i x="1175" nd="1"/>
        <i x="2029" nd="1"/>
        <i x="1247" nd="1"/>
        <i x="2275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1" nd="1"/>
        <i x="2053" nd="1"/>
        <i x="1674" nd="1"/>
        <i x="510" nd="1"/>
        <i x="767" nd="1"/>
        <i x="332" nd="1"/>
        <i x="2118" nd="1"/>
        <i x="976" nd="1"/>
        <i x="1394" nd="1"/>
        <i x="746" nd="1"/>
        <i x="458" nd="1"/>
        <i x="1737" nd="1"/>
        <i x="601" nd="1"/>
        <i x="2311" nd="1"/>
        <i x="2258" nd="1"/>
        <i x="306" nd="1"/>
        <i x="2263" nd="1"/>
        <i x="2211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8" nd="1"/>
        <i x="1784" nd="1"/>
        <i x="950" nd="1"/>
        <i x="2124" nd="1"/>
        <i x="1469" nd="1"/>
        <i x="2083" nd="1"/>
        <i x="155" nd="1"/>
        <i x="1473" nd="1"/>
        <i x="154" nd="1"/>
        <i x="2353" nd="1"/>
        <i x="446" nd="1"/>
        <i x="1492" nd="1"/>
        <i x="1636" nd="1"/>
        <i x="221" nd="1"/>
        <i x="713" nd="1"/>
        <i x="1179" nd="1"/>
        <i x="128" nd="1"/>
        <i x="1011" nd="1"/>
        <i x="2246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89" nd="1"/>
        <i x="1555" nd="1"/>
        <i x="1875" nd="1"/>
        <i x="2103" nd="1"/>
        <i x="1574" nd="1"/>
        <i x="1729" nd="1"/>
        <i x="1556" nd="1"/>
        <i x="2104" nd="1"/>
        <i x="2050" nd="1"/>
        <i x="1774" nd="1"/>
        <i x="1560" nd="1"/>
        <i x="1973" nd="1"/>
        <i x="1311" nd="1"/>
        <i x="1173" nd="1"/>
        <i x="1193" nd="1"/>
        <i x="2078" nd="1"/>
        <i x="2016" nd="1"/>
        <i x="119" nd="1"/>
        <i x="2285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19" nd="1"/>
        <i x="2048" nd="1"/>
        <i x="1417" nd="1"/>
        <i x="2231" nd="1"/>
        <i x="330" nd="1"/>
        <i x="1696" nd="1"/>
        <i x="1161" nd="1"/>
        <i x="923" nd="1"/>
        <i x="1844" nd="1"/>
        <i x="2149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2" nd="1"/>
        <i x="968" nd="1"/>
        <i x="797" nd="1"/>
        <i x="1205" nd="1"/>
        <i x="1616" nd="1"/>
        <i x="2063" nd="1"/>
        <i x="2041" nd="1"/>
        <i x="1828" nd="1"/>
        <i x="1482" nd="1"/>
        <i x="1003" nd="1"/>
        <i x="669" nd="1"/>
        <i x="1153" nd="1"/>
        <i x="662" nd="1"/>
        <i x="2158" nd="1"/>
        <i x="1285" nd="1"/>
        <i x="1559" nd="1"/>
        <i x="1480" nd="1"/>
        <i x="709" nd="1"/>
        <i x="2330" nd="1"/>
        <i x="1261" nd="1"/>
        <i x="1403" nd="1"/>
        <i x="1738" nd="1"/>
        <i x="1506" nd="1"/>
        <i x="1471" nd="1"/>
        <i x="954" nd="1"/>
        <i x="490" nd="1"/>
        <i x="2056" nd="1"/>
        <i x="1340" nd="1"/>
        <i x="1835" nd="1"/>
        <i x="819" nd="1"/>
        <i x="2196" nd="1"/>
        <i x="1069" nd="1"/>
        <i x="1257" nd="1"/>
        <i x="1163" nd="1"/>
        <i x="2058" nd="1"/>
        <i x="1039" nd="1"/>
        <i x="432" nd="1"/>
        <i x="2182" nd="1"/>
        <i x="1479" nd="1"/>
        <i x="2165" nd="1"/>
        <i x="1502" nd="1"/>
        <i x="433" nd="1"/>
        <i x="918" nd="1"/>
        <i x="1944" nd="1"/>
        <i x="1675" nd="1"/>
        <i x="1724" nd="1"/>
        <i x="2138" nd="1"/>
        <i x="1139" nd="1"/>
        <i x="2188" nd="1"/>
        <i x="1970" nd="1"/>
        <i x="1637" nd="1"/>
        <i x="1371" nd="1"/>
        <i x="2253" nd="1"/>
        <i x="2159" nd="1"/>
        <i x="622" nd="1"/>
        <i x="1168" nd="1"/>
        <i x="2356" nd="1"/>
        <i x="1907" nd="1"/>
        <i x="2199" nd="1"/>
        <i x="1887" nd="1"/>
        <i x="2042" nd="1"/>
        <i x="1212" nd="1"/>
        <i x="623" nd="1"/>
        <i x="1507" nd="1"/>
        <i x="638" nd="1"/>
        <i x="2181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2" nd="1"/>
        <i x="2006" nd="1"/>
        <i x="1438" nd="1"/>
        <i x="451" nd="1"/>
        <i x="573" nd="1"/>
        <i x="450" nd="1"/>
        <i x="1047" nd="1"/>
        <i x="504" nd="1"/>
        <i x="505" nd="1"/>
        <i x="2212" nd="1"/>
        <i x="665" nd="1"/>
        <i x="2278" nd="1"/>
        <i x="322" nd="1"/>
        <i x="2283" nd="1"/>
        <i x="2214" nd="1"/>
        <i x="206" nd="1"/>
        <i x="207" nd="1"/>
        <i x="1137" nd="1"/>
        <i x="1517" nd="1"/>
        <i x="1315" nd="1"/>
        <i x="572" nd="1"/>
        <i x="1097" nd="1"/>
        <i x="2348" nd="1"/>
        <i x="2269" nd="1"/>
        <i x="2220" nd="1"/>
        <i x="2259" nd="1"/>
        <i x="1795" nd="1"/>
        <i x="1086" nd="1"/>
        <i x="2075" nd="1"/>
        <i x="2194" nd="1"/>
        <i x="66" nd="1"/>
        <i x="575" nd="1"/>
        <i x="576" nd="1"/>
        <i x="421" nd="1"/>
        <i x="2145" nd="1"/>
        <i x="1043" nd="1"/>
        <i x="91" nd="1"/>
        <i x="2060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4" nd="1"/>
        <i x="2222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7" nd="1"/>
        <i x="103" nd="1"/>
        <i x="104" nd="1"/>
        <i x="1976" nd="1"/>
        <i x="885" nd="1"/>
        <i x="37" nd="1"/>
        <i x="1114" nd="1"/>
        <i x="2096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4" nd="1"/>
        <i x="1015" nd="1"/>
        <i x="525" nd="1"/>
        <i x="803" nd="1"/>
        <i x="1938" nd="1"/>
        <i x="2049" nd="1"/>
        <i x="688" nd="1"/>
        <i x="1956" nd="1"/>
        <i x="1921" nd="1"/>
        <i x="34" nd="1"/>
        <i x="983" nd="1"/>
        <i x="50" nd="1"/>
        <i x="1383" nd="1"/>
        <i x="1348" nd="1"/>
        <i x="2233" nd="1"/>
        <i x="1861" nd="1"/>
        <i x="1823" nd="1"/>
        <i x="1820" nd="1"/>
        <i x="2206" nd="1"/>
        <i x="2110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1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7" nd="1"/>
        <i x="215" nd="1"/>
        <i x="429" nd="1"/>
        <i x="771" nd="1"/>
        <i x="1999" nd="1"/>
        <i x="1952" nd="1"/>
        <i x="2071" nd="1"/>
        <i x="1948" nd="1"/>
        <i x="20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1" nd="1"/>
        <i x="1150" nd="1"/>
        <i x="1071" nd="1"/>
        <i x="1316" nd="1"/>
        <i x="1182" nd="1"/>
        <i x="1427" nd="1"/>
        <i x="2038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8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2352" nd="1"/>
        <i x="187" nd="1"/>
        <i x="275" nd="1"/>
        <i x="2244" nd="1"/>
        <i x="2223" nd="1"/>
        <i x="671" nd="1"/>
        <i x="279" nd="1"/>
        <i x="2302" nd="1"/>
        <i x="897" nd="1"/>
        <i x="281" nd="1"/>
        <i x="280" nd="1"/>
        <i x="1073" nd="1"/>
        <i x="973" nd="1"/>
        <i x="1700" nd="1"/>
        <i x="185" nd="1"/>
        <i x="276" nd="1"/>
        <i x="2249" nd="1"/>
        <i x="2267" nd="1"/>
        <i x="691" nd="1"/>
        <i x="1198" nd="1"/>
        <i x="1045" nd="1"/>
        <i x="1629" nd="1"/>
        <i x="651" nd="1"/>
        <i x="791" nd="1"/>
        <i x="2036" nd="1"/>
        <i x="793" nd="1"/>
        <i x="1925" nd="1"/>
        <i x="1021" nd="1"/>
        <i x="459" nd="1"/>
        <i x="517" nd="1"/>
        <i x="2175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2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08" nd="1"/>
        <i x="2209" nd="1"/>
        <i x="2221" nd="1"/>
        <i x="2210" nd="1"/>
        <i x="2207" nd="1"/>
        <i x="1263" nd="1"/>
        <i x="1227" nd="1"/>
        <i x="131" nd="1"/>
        <i x="2237" nd="1"/>
        <i x="1808" nd="1"/>
        <i x="844" nd="1"/>
        <i x="72" nd="1"/>
        <i x="447" nd="1"/>
        <i x="1248" nd="1"/>
        <i x="586" nd="1"/>
        <i x="969" nd="1"/>
        <i x="2290" nd="1"/>
        <i x="1814" nd="1"/>
        <i x="1051" nd="1"/>
        <i x="937" nd="1"/>
        <i x="1825" nd="1"/>
        <i x="958" nd="1"/>
        <i x="1494" nd="1"/>
        <i x="2176" nd="1"/>
        <i x="2264" nd="1"/>
        <i x="1733" nd="1"/>
        <i x="2106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08" nd="1"/>
        <i x="2085" nd="1"/>
        <i x="1041" nd="1"/>
        <i x="1720" nd="1"/>
        <i x="1013" nd="1"/>
        <i x="1483" nd="1"/>
        <i x="735" nd="1"/>
        <i x="908" nd="1"/>
        <i x="2157" nd="1"/>
        <i x="1798" nd="1"/>
        <i x="836" nd="1"/>
        <i x="1172" nd="1"/>
        <i x="1320" nd="1"/>
        <i x="1790" nd="1"/>
        <i x="1400" nd="1"/>
        <i x="2297" nd="1"/>
        <i x="883" nd="1"/>
        <i x="775" nd="1"/>
        <i x="1739" nd="1"/>
        <i x="1386" nd="1"/>
        <i x="1262" nd="1"/>
        <i x="615" nd="1"/>
        <i x="614" nd="1"/>
        <i x="613" nd="1"/>
        <i x="2174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1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2" nd="1"/>
        <i x="2077" nd="1"/>
        <i x="1945" nd="1"/>
        <i x="2358" nd="1"/>
        <i x="1089" nd="1"/>
        <i x="1138" nd="1"/>
        <i x="1718" nd="1"/>
        <i x="1245" nd="1"/>
        <i x="1780" nd="1"/>
        <i x="2082" nd="1"/>
        <i x="2338" nd="1"/>
        <i x="1207" nd="1"/>
        <i x="1288" nd="1"/>
        <i x="2171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39" nd="1"/>
        <i x="635" nd="1"/>
        <i x="1996" nd="1"/>
        <i x="2000" nd="1"/>
        <i x="2057" nd="1"/>
        <i x="2169" nd="1"/>
        <i x="1694" nd="1"/>
        <i x="886" nd="1"/>
        <i x="1856" nd="1"/>
        <i x="1124" nd="1"/>
        <i x="1512" nd="1"/>
        <i x="1509" nd="1"/>
        <i x="2070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9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8" nd="1"/>
        <i x="2274" nd="1"/>
        <i x="406" nd="1"/>
        <i x="1852" nd="1"/>
        <i x="2011" nd="1"/>
        <i x="840" nd="1"/>
        <i x="1327" nd="1"/>
        <i x="1305" nd="1"/>
        <i x="475" nd="1"/>
        <i x="542" nd="1"/>
        <i x="2116" nd="1"/>
        <i x="1791" nd="1"/>
        <i x="81" nd="1"/>
        <i x="473" nd="1"/>
        <i x="1209" nd="1"/>
        <i x="2219" nd="1"/>
        <i x="341" nd="1"/>
        <i x="648" nd="1"/>
        <i x="1279" nd="1"/>
        <i x="1369" nd="1"/>
        <i x="1370" nd="1"/>
        <i x="1324" nd="1"/>
        <i x="1758" nd="1"/>
        <i x="32" nd="1"/>
        <i x="2034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7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39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89" nd="1"/>
        <i x="2170" nd="1"/>
        <i x="1206" nd="1"/>
        <i x="533" nd="1"/>
        <i x="2113" nd="1"/>
        <i x="729" nd="1"/>
        <i x="2105" nd="1"/>
        <i x="919" nd="1"/>
        <i x="2357" nd="1"/>
        <i x="569" nd="1"/>
        <i x="2227" nd="1"/>
        <i x="570" nd="1"/>
        <i x="1998" nd="1"/>
        <i x="1028" nd="1"/>
        <i x="546" nd="1"/>
        <i x="1230" nd="1"/>
        <i x="1297" nd="1"/>
        <i x="1002" nd="1"/>
        <i x="2365" nd="1"/>
        <i x="853" nd="1"/>
        <i x="390" nd="1"/>
        <i x="1519" nd="1"/>
        <i x="765" nd="1"/>
        <i x="1912" nd="1"/>
        <i x="212" nd="1"/>
        <i x="1708" nd="1"/>
        <i x="2173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7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7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89" nd="1"/>
        <i x="1058" nd="1"/>
        <i x="1362" nd="1"/>
        <i x="1287" nd="1"/>
        <i x="2288" nd="1"/>
        <i x="1122" nd="1"/>
        <i x="565" nd="1"/>
        <i x="772" nd="1"/>
        <i x="59" nd="1"/>
        <i x="834" nd="1"/>
        <i x="1753" nd="1"/>
        <i x="2131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1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32" nd="1"/>
        <i x="2279" nd="1"/>
        <i x="2354" nd="1"/>
        <i x="1309" nd="1"/>
        <i x="298" nd="1"/>
        <i x="2324" nd="1"/>
        <i x="1851" nd="1"/>
        <i x="1950" nd="1"/>
        <i x="299" nd="1"/>
        <i x="1428" nd="1"/>
        <i x="1295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0" nd="1"/>
        <i x="27" nd="1"/>
        <i x="28" nd="1"/>
        <i x="26" nd="1"/>
        <i x="25" nd="1"/>
        <i x="172" nd="1"/>
        <i x="2090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2" nd="1"/>
        <i x="2313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7" nd="1"/>
        <i x="33" nd="1"/>
        <i x="1768" nd="1"/>
        <i x="1915" nd="1"/>
        <i x="1843" nd="1"/>
        <i x="1785" nd="1"/>
        <i x="2153" nd="1"/>
        <i x="1648" nd="1"/>
        <i x="1653" nd="1"/>
        <i x="2154" nd="1"/>
        <i x="1580" nd="1"/>
        <i x="978" nd="1"/>
        <i x="2151" nd="1"/>
        <i x="2152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4" nd="1"/>
        <i x="815" nd="1"/>
        <i x="1215" nd="1"/>
        <i x="2185" nd="1"/>
        <i x="2201" nd="1"/>
        <i x="2187" nd="1"/>
        <i x="1837" nd="1"/>
        <i x="1794" nd="1"/>
        <i x="1368" nd="1"/>
        <i x="90" nd="1"/>
        <i x="616" nd="1"/>
        <i x="1676" nd="1"/>
        <i x="2319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198" nd="1"/>
        <i x="683" nd="1"/>
        <i x="1706" nd="1"/>
        <i x="2022" nd="1"/>
        <i x="1635" nd="1"/>
        <i x="1800" nd="1"/>
        <i x="2245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4" nd="1"/>
        <i x="1478" nd="1"/>
        <i x="1910" nd="1"/>
        <i x="1993" nd="1"/>
        <i x="523" nd="1"/>
        <i x="795" nd="1"/>
        <i x="2064" nd="1"/>
        <i x="2255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4" nd="1"/>
        <i x="2334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1965" nd="1"/>
        <i x="2362" nd="1"/>
        <i x="2296" nd="1"/>
        <i x="855" nd="1"/>
        <i x="520" nd="1"/>
        <i x="1108" nd="1"/>
        <i x="1165" nd="1"/>
        <i x="1190" nd="1"/>
        <i x="1796" nd="1"/>
        <i x="2243" nd="1"/>
        <i x="1711" nd="1"/>
        <i x="2329" nd="1"/>
        <i x="1325" nd="1"/>
        <i x="2230" nd="1"/>
        <i x="2166" nd="1"/>
        <i x="2242" nd="1"/>
        <i x="1947" nd="1"/>
        <i x="888" nd="1"/>
        <i x="766" nd="1"/>
        <i x="915" nd="1"/>
        <i x="1807" nd="1"/>
        <i x="2028" nd="1"/>
        <i x="2359" nd="1"/>
        <i x="1446" nd="1"/>
        <i x="653" nd="1"/>
        <i x="2183" nd="1"/>
        <i x="2291" nd="1"/>
        <i x="2136" nd="1"/>
        <i x="1754" nd="1"/>
        <i x="1276" nd="1"/>
        <i x="1684" nd="1"/>
        <i x="1238" nd="1"/>
        <i x="109" nd="1"/>
        <i x="2068" nd="1"/>
        <i x="2067" nd="1"/>
        <i x="2314" nd="1"/>
        <i x="2315" nd="1"/>
        <i x="878" nd="1"/>
        <i x="881" nd="1"/>
        <i x="112" nd="1"/>
        <i x="1927" nd="1"/>
        <i x="1332" nd="1"/>
        <i x="2178" nd="1"/>
        <i x="1270" nd="1"/>
        <i x="249" nd="1"/>
        <i x="1525" nd="1"/>
        <i x="929" nd="1"/>
        <i x="699" nd="1"/>
        <i x="2161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6" nd="1"/>
        <i x="1576" nd="1"/>
        <i x="2202" nd="1"/>
        <i x="812" nd="1"/>
        <i x="2342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5" nd="1"/>
        <i x="2126" nd="1"/>
        <i x="2247" nd="1"/>
        <i x="1253" nd="1"/>
        <i x="1429" nd="1"/>
        <i x="1906" nd="1"/>
        <i x="2234" nd="1"/>
        <i x="1213" nd="1"/>
        <i x="1600" nd="1"/>
        <i x="1599" nd="1"/>
        <i x="294" nd="1"/>
        <i x="589" nd="1"/>
        <i x="218" nd="1"/>
        <i x="449" nd="1"/>
        <i x="1693" nd="1"/>
        <i x="1763" nd="1"/>
        <i x="1969" nd="1"/>
        <i x="1951" nd="1"/>
        <i x="1336" nd="1"/>
        <i x="420" nd="1"/>
        <i x="806" nd="1"/>
        <i x="151" nd="1"/>
        <i x="1474" nd="1"/>
        <i x="2280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3" nd="1"/>
        <i x="1286" nd="1"/>
        <i x="521" nd="1"/>
        <i x="594" nd="1"/>
        <i x="561" nd="1"/>
        <i x="319" nd="1"/>
        <i x="2069" nd="1"/>
        <i x="467" nd="1"/>
        <i x="468" nd="1"/>
        <i x="605" nd="1"/>
        <i x="2265" nd="1"/>
        <i x="1782" nd="1"/>
        <i x="1214" nd="1"/>
        <i x="2101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5" nd="1"/>
        <i x="388" nd="1"/>
        <i x="222" nd="1"/>
        <i x="1430" nd="1"/>
        <i x="445" nd="1"/>
        <i x="2322" nd="1"/>
        <i x="1836" nd="1"/>
        <i x="1067" nd="1"/>
        <i x="1513" nd="1"/>
        <i x="1879" nd="1"/>
        <i x="922" nd="1"/>
        <i x="1853" nd="1"/>
        <i x="1211" nd="1"/>
        <i x="2156" nd="1"/>
        <i x="1571" nd="1"/>
        <i x="452" nd="1"/>
        <i x="2062" nd="1"/>
        <i x="2086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2346" nd="1"/>
        <i x="528" nd="1"/>
        <i x="397" nd="1"/>
        <i x="2117" nd="1"/>
        <i x="327" nd="1"/>
        <i x="40" nd="1"/>
        <i x="1391" nd="1"/>
        <i x="604" nd="1"/>
        <i x="1801" nd="1"/>
        <i x="1063" nd="1"/>
        <i x="891" nd="1"/>
        <i x="1651" nd="1"/>
        <i x="2344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7" nd="1"/>
        <i x="1094" nd="1"/>
        <i x="701" nd="1"/>
        <i x="677" nd="1"/>
        <i x="1717" nd="1"/>
        <i x="975" nd="1"/>
        <i x="2325" nd="1"/>
        <i x="972" nd="1"/>
        <i x="1756" nd="1"/>
        <i x="1078" nd="1"/>
        <i x="1272" nd="1"/>
        <i x="1378" nd="1"/>
        <i x="2363" nd="1"/>
        <i x="1771" nd="1"/>
        <i x="2303" nd="1"/>
        <i x="2080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48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7" nd="1"/>
        <i x="2190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79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0" nd="1"/>
        <i x="1695" nd="1"/>
        <i x="2043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7" nd="1"/>
        <i x="1024" nd="1"/>
        <i x="2193" nd="1"/>
        <i x="1933" nd="1"/>
        <i x="1023" nd="1"/>
        <i x="1107" nd="1"/>
        <i x="2339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6" nd="1"/>
        <i x="408" nd="1"/>
        <i x="1136" nd="1"/>
        <i x="1743" nd="1"/>
        <i x="2241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5" nd="1"/>
        <i x="1870" nd="1"/>
        <i x="1889" nd="1"/>
        <i x="1159" nd="1"/>
        <i x="530" nd="1"/>
        <i x="531" nd="1"/>
        <i x="19" nd="1"/>
        <i x="1222" nd="1"/>
        <i x="1408" nd="1"/>
        <i x="2114" nd="1"/>
        <i x="745" nd="1"/>
        <i x="1310" nd="1"/>
        <i x="1119" nd="1"/>
        <i x="1848" nd="1"/>
        <i x="398" nd="1"/>
        <i x="2130" nd="1"/>
        <i x="1815" nd="1"/>
        <i x="1397" nd="1"/>
        <i x="2127" nd="1"/>
        <i x="2333" nd="1"/>
        <i x="1361" nd="1"/>
        <i x="1367" nd="1"/>
        <i x="1379" nd="1"/>
        <i x="2122" nd="1"/>
        <i x="2204" nd="1"/>
        <i x="1189" nd="1"/>
        <i x="1346" nd="1"/>
        <i x="1235" nd="1"/>
        <i x="2163" nd="1"/>
        <i x="2099" nd="1"/>
        <i x="1731" nd="1"/>
        <i x="959" nd="1"/>
        <i x="2142" nd="1"/>
        <i x="987" nd="1"/>
        <i x="684" nd="1"/>
        <i x="1972" nd="1"/>
        <i x="56" nd="1"/>
        <i x="55" nd="1"/>
        <i x="1345" nd="1"/>
        <i x="2350" nd="1"/>
        <i x="2349" nd="1"/>
        <i x="2236" nd="1"/>
        <i x="1196" nd="1"/>
        <i x="1197" nd="1"/>
        <i x="30" nd="1"/>
        <i x="440" nd="1"/>
        <i x="2229" nd="1"/>
        <i x="1866" nd="1"/>
        <i x="1537" nd="1"/>
        <i x="1978" nd="1"/>
        <i x="1421" nd="1"/>
        <i x="1752" nd="1"/>
        <i x="1977" nd="1"/>
        <i x="2109" nd="1"/>
        <i x="1646" nd="1"/>
        <i x="2251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6" nd="1"/>
        <i x="1019" nd="1"/>
        <i x="2143" nd="1"/>
        <i x="2228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2" nd="1"/>
        <i x="1595" nd="1"/>
        <i x="2281" nd="1"/>
        <i x="773" nd="1"/>
        <i x="1056" nd="1"/>
        <i x="875" nd="1"/>
        <i x="2121" nd="1"/>
        <i x="1176" nd="1"/>
        <i x="861" nd="1"/>
        <i x="1586" nd="1"/>
        <i x="2218" nd="1"/>
        <i x="1544" nd="1"/>
        <i x="1901" nd="1"/>
        <i x="991" nd="1"/>
        <i x="1890" nd="1"/>
        <i x="845" nd="1"/>
        <i x="2216" nd="1"/>
        <i x="2215" nd="1"/>
        <i x="2092" nd="1"/>
        <i x="2093" nd="1"/>
        <i x="2257" nd="1"/>
        <i x="1713" nd="1"/>
        <i x="1543" nd="1"/>
        <i x="2364" nd="1"/>
        <i x="2032" nd="1"/>
        <i x="2235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0" nd="1"/>
        <i x="2298" nd="1"/>
        <i x="2066" nd="1"/>
        <i x="2065" nd="1"/>
        <i x="1946" nd="1"/>
        <i x="303" nd="1"/>
        <i x="754" nd="1"/>
        <i x="4" nd="1"/>
        <i x="759" nd="1"/>
        <i x="624" nd="1"/>
        <i x="620" nd="1"/>
        <i x="1857" nd="1"/>
        <i x="2195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2361" nd="1"/>
        <i x="2345" nd="1"/>
        <i x="331" nd="1"/>
        <i x="323" nd="1"/>
        <i x="120" nd="1"/>
        <i x="113" nd="1"/>
        <i x="1939" nd="1"/>
        <i x="2351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0" nd="1"/>
        <i x="1685" nd="1"/>
        <i x="2168" nd="1"/>
        <i x="1582" nd="1"/>
        <i x="1581" nd="1"/>
        <i x="2239" nd="1"/>
        <i x="2180" nd="1"/>
        <i x="321" nd="1"/>
        <i x="748" nd="1"/>
        <i x="2284" nd="1"/>
        <i x="361" nd="1"/>
        <i x="2272" nd="1"/>
        <i x="230" nd="1"/>
        <i x="231" nd="1"/>
        <i x="228" nd="1"/>
        <i x="1750" nd="1"/>
        <i x="1671" nd="1"/>
        <i x="229" nd="1"/>
        <i x="1893" nd="1"/>
        <i x="2335" nd="1"/>
        <i x="1534" nd="1"/>
        <i x="993" nd="1"/>
        <i x="1533" nd="1"/>
        <i x="1532" nd="1"/>
        <i x="832" nd="1"/>
        <i x="1443" nd="1"/>
        <i x="125" nd="1"/>
        <i x="2112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7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2347" nd="1"/>
        <i x="668" nd="1"/>
        <i x="1484" nd="1"/>
        <i x="1610" nd="1"/>
        <i x="1656" nd="1"/>
        <i x="1655" nd="1"/>
        <i x="824" nd="1"/>
        <i x="2200" nd="1"/>
        <i x="848" nd="1"/>
        <i x="1038" nd="1"/>
        <i x="1027" nd="1"/>
        <i x="2074" nd="1"/>
        <i x="942" nd="1"/>
        <i x="1264" nd="1"/>
        <i x="2273" nd="1"/>
        <i x="2213" nd="1"/>
        <i x="1924" nd="1"/>
        <i x="1683" nd="1"/>
        <i x="87" nd="1"/>
        <i x="2035" nd="1"/>
        <i x="2045" nd="1"/>
        <i x="2160" nd="1"/>
        <i x="1277" nd="1"/>
        <i x="1546" nd="1"/>
        <i x="51" nd="1"/>
        <i x="53" nd="1"/>
        <i x="52" nd="1"/>
        <i x="54" nd="1"/>
        <i x="2081" nd="1"/>
        <i x="2217" nd="1"/>
        <i x="122" nd="1"/>
        <i x="2294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3" nd="1"/>
        <i x="1867" nd="1"/>
        <i x="500" nd="1"/>
        <i x="1177" nd="1"/>
        <i x="110" nd="1"/>
        <i x="466" nd="1"/>
        <i x="501" nd="1"/>
        <i x="992" nd="1"/>
        <i x="2343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1" nd="1"/>
        <i x="1761" nd="1"/>
        <i x="1524" nd="1"/>
        <i x="921" nd="1"/>
        <i x="1219" nd="1"/>
        <i x="2203" nd="1"/>
        <i x="917" nd="1"/>
        <i x="532" nd="1"/>
        <i x="1250" nd="1"/>
        <i x="329" nd="1"/>
        <i x="472" nd="1"/>
        <i x="974" nd="1"/>
        <i x="730" nd="1"/>
        <i x="2155" nd="1"/>
        <i x="167" nd="1"/>
        <i x="244" nd="1"/>
        <i x="558" nd="1"/>
        <i x="166" nd="1"/>
        <i x="1191" nd="1"/>
        <i x="894" nd="1"/>
        <i x="857" nd="1"/>
        <i x="670" nd="1"/>
        <i x="2172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6" nd="1"/>
        <i x="2123" nd="1"/>
        <i x="326" nd="1"/>
        <i x="529" nd="1"/>
        <i x="1385" nd="1"/>
        <i x="1926" nd="1"/>
        <i x="227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298">
        <i x="36"/>
        <i x="81"/>
        <i x="55"/>
        <i x="95" s="1"/>
        <i x="84"/>
        <i x="26"/>
        <i x="40"/>
        <i x="30"/>
        <i x="27"/>
        <i x="104"/>
        <i x="288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3" nd="1"/>
        <i x="56" nd="1"/>
        <i x="292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89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297" nd="1"/>
        <i x="28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7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8" nd="1"/>
        <i x="41" nd="1"/>
        <i x="128" nd="1"/>
        <i x="38" nd="1"/>
        <i x="295" nd="1"/>
        <i x="159" nd="1"/>
        <i x="227" nd="1"/>
        <i x="100" nd="1"/>
        <i x="111" nd="1"/>
        <i x="205" nd="1"/>
        <i x="273" nd="1"/>
        <i x="281" nd="1"/>
        <i x="29" nd="1"/>
        <i x="20" nd="1"/>
        <i x="255" nd="1"/>
        <i x="53" nd="1"/>
        <i x="19" nd="1"/>
        <i x="220" nd="1"/>
        <i x="85" nd="1"/>
        <i x="114" nd="1"/>
        <i x="33" nd="1"/>
        <i x="28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6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6">
        <i x="4"/>
        <i x="2"/>
        <i x="158"/>
        <i x="29"/>
        <i x="3"/>
        <i x="1"/>
        <i x="134"/>
        <i x="28" s="1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6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204" totalsRowShown="0">
  <autoFilter ref="A1:S11204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69" totalsRowShown="0">
  <autoFilter ref="A1:D69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19" dataDxfId="18" dataCellStyle="Moneda [0]">
  <autoFilter ref="AG1:AQ7" xr:uid="{0C5BB272-D355-5F43-B38F-54DED6184EE3}"/>
  <tableColumns count="11">
    <tableColumn id="1" xr3:uid="{D3901D5E-4D18-C54F-B3CF-C8D9063E30EE}" name="Mes" dataDxfId="17"/>
    <tableColumn id="2" xr3:uid="{455801BB-35FB-9740-ADE1-B9FB72A20FF5}" name="Arriendo" dataDxfId="16" dataCellStyle="Moneda [0]"/>
    <tableColumn id="3" xr3:uid="{01207984-16C3-1B4C-94D1-5A6B3F6C9188}" name="Servicios" dataDxfId="15" dataCellStyle="Moneda [0]"/>
    <tableColumn id="4" xr3:uid="{245A27EB-DE73-A448-ACC6-7B575DF5FD74}" name="Internet" dataDxfId="14" dataCellStyle="Moneda [0]"/>
    <tableColumn id="5" xr3:uid="{2AE163B5-35BE-514C-982D-523E68DCCF9D}" name="Linea Movil" dataDxfId="13" dataCellStyle="Moneda [0]"/>
    <tableColumn id="9" xr3:uid="{1C9BB065-2A96-DD40-A134-A98FBFEF95D9}" name="Internet Cas" dataDxfId="12" dataCellStyle="Moneda [0]"/>
    <tableColumn id="7" xr3:uid="{1E108FA4-4167-9947-B950-700B0EBA1F38}" name="Amazon Music" dataDxfId="11" dataCellStyle="Moneda [0]"/>
    <tableColumn id="8" xr3:uid="{27C98C1E-1C50-EE4F-96FD-0F61D6230A0D}" name="Youtube" dataDxfId="10" dataCellStyle="Moneda [0]"/>
    <tableColumn id="10" xr3:uid="{7B54DD16-C267-3348-988E-5B20CD99E2D8}" name="Apple" dataDxfId="9" dataCellStyle="Moneda [0]"/>
    <tableColumn id="11" xr3:uid="{ADF1448B-9A19-1648-9C2F-201E438F26E0}" name="Internet Padres" dataDxfId="8" dataCellStyle="Moneda [0]"/>
    <tableColumn id="6" xr3:uid="{888D3CA2-EEF1-D04B-BEAB-5DD657903E3B}" name="Total" dataDxfId="7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86" totalsRowShown="0">
  <autoFilter ref="A1:I86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5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4"/>
    <tableColumn id="9" xr3:uid="{65947A7C-FB24-3B42-AA06-8A986B0991E3}" name="Imei 2" dataDxfId="3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204"/>
  <sheetViews>
    <sheetView topLeftCell="A11141" zoomScale="80" zoomScaleNormal="80" workbookViewId="0">
      <selection activeCell="A11204" sqref="A11204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2881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2880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2883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3266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3266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3266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2827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3266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2828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3266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2829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2906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3266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3266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3266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2906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2906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3266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2906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3266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2830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2831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2906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2905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2767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2764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3202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3266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3266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2660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2767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2660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2850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2660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2850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2660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2850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2660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3266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2700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2700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2660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2660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2660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2660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2588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2849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2588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3539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355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2500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2407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2408</v>
      </c>
      <c r="E6498">
        <v>3</v>
      </c>
      <c r="F6498" t="s">
        <v>929</v>
      </c>
      <c r="G6498" t="s">
        <v>266</v>
      </c>
      <c r="H6498" t="s">
        <v>2409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2408</v>
      </c>
      <c r="E6499">
        <v>2</v>
      </c>
      <c r="F6499" t="s">
        <v>929</v>
      </c>
      <c r="G6499" t="s">
        <v>266</v>
      </c>
      <c r="H6499" t="s">
        <v>2410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2408</v>
      </c>
      <c r="E6500">
        <v>6</v>
      </c>
      <c r="F6500" t="s">
        <v>929</v>
      </c>
      <c r="G6500" t="s">
        <v>266</v>
      </c>
      <c r="H6500" t="s">
        <v>2411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2408</v>
      </c>
      <c r="E6501">
        <v>6</v>
      </c>
      <c r="F6501" t="s">
        <v>929</v>
      </c>
      <c r="G6501" t="s">
        <v>266</v>
      </c>
      <c r="H6501" t="s">
        <v>2412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2413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2415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2416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2419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2417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2418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2420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2421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2415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2425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2427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2427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2428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2430</v>
      </c>
      <c r="L6575" t="s">
        <v>2431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2432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2411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2433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2435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2436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2437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2412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2438</v>
      </c>
      <c r="G6621" t="s">
        <v>1814</v>
      </c>
      <c r="H6621" t="s">
        <v>2439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2438</v>
      </c>
      <c r="G6622" t="s">
        <v>272</v>
      </c>
      <c r="H6622" t="s">
        <v>2439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2440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2442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2446</v>
      </c>
      <c r="H6642" t="s">
        <v>2447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2448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2450</v>
      </c>
      <c r="E6656">
        <v>20</v>
      </c>
      <c r="F6656" t="s">
        <v>2449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2450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2452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2453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2417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2455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2456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2457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2458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2459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2460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2461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2462</v>
      </c>
      <c r="H6698" t="s">
        <v>2463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2449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2449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2465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2849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2466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2467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2468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2465</v>
      </c>
      <c r="E6731">
        <v>1</v>
      </c>
      <c r="F6731" t="s">
        <v>458</v>
      </c>
      <c r="G6731" t="s">
        <v>1412</v>
      </c>
      <c r="H6731" t="s">
        <v>2469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2480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2481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2482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2483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2832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2465</v>
      </c>
      <c r="E6763">
        <v>1</v>
      </c>
      <c r="F6763" t="s">
        <v>386</v>
      </c>
      <c r="G6763" t="s">
        <v>284</v>
      </c>
      <c r="H6763" t="s">
        <v>2484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2485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2486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2487</v>
      </c>
      <c r="L6775" t="s">
        <v>2488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2489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2490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2491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2492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2493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2493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2494</v>
      </c>
      <c r="G6816" t="s">
        <v>266</v>
      </c>
      <c r="H6816" t="s">
        <v>2495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2496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2497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2498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2499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2500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2501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2502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2503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2448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2504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2505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2506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2507</v>
      </c>
      <c r="H6852" t="s">
        <v>2508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2509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2510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2511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2408</v>
      </c>
      <c r="E6861">
        <v>5</v>
      </c>
      <c r="F6861" t="s">
        <v>2512</v>
      </c>
      <c r="G6861" t="s">
        <v>266</v>
      </c>
      <c r="H6861" t="s">
        <v>2513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2408</v>
      </c>
      <c r="E6862">
        <v>2</v>
      </c>
      <c r="F6862" t="s">
        <v>929</v>
      </c>
      <c r="G6862" t="s">
        <v>266</v>
      </c>
      <c r="H6862" t="s">
        <v>2514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2408</v>
      </c>
      <c r="E6863">
        <v>10</v>
      </c>
      <c r="F6863" t="s">
        <v>2438</v>
      </c>
      <c r="G6863" t="s">
        <v>266</v>
      </c>
      <c r="H6863" t="s">
        <v>2515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2408</v>
      </c>
      <c r="E6864">
        <v>6</v>
      </c>
      <c r="F6864" t="s">
        <v>2438</v>
      </c>
      <c r="G6864" t="s">
        <v>266</v>
      </c>
      <c r="H6864" t="s">
        <v>2516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2408</v>
      </c>
      <c r="E6865">
        <v>3</v>
      </c>
      <c r="F6865" t="s">
        <v>2517</v>
      </c>
      <c r="G6865" t="s">
        <v>266</v>
      </c>
      <c r="H6865" t="s">
        <v>2518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2408</v>
      </c>
      <c r="E6866">
        <v>7</v>
      </c>
      <c r="F6866" t="s">
        <v>2517</v>
      </c>
      <c r="G6866" t="s">
        <v>266</v>
      </c>
      <c r="H6866" t="s">
        <v>2519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2766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2520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2521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2522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2523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2524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2525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2526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2527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2528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2529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2530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2408</v>
      </c>
      <c r="E6885">
        <v>20</v>
      </c>
      <c r="F6885" t="s">
        <v>2438</v>
      </c>
      <c r="G6885" t="s">
        <v>589</v>
      </c>
      <c r="H6885" t="s">
        <v>2516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2408</v>
      </c>
      <c r="E6886">
        <v>2</v>
      </c>
      <c r="F6886" t="s">
        <v>929</v>
      </c>
      <c r="G6886" t="s">
        <v>266</v>
      </c>
      <c r="H6886" t="s">
        <v>2531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2490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2556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2532</v>
      </c>
      <c r="H6892" t="s">
        <v>2533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2533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2535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2536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2448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2538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2539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2540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2541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2536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2542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2543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2849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2536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2547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2548</v>
      </c>
      <c r="H6942" t="s">
        <v>2549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2546</v>
      </c>
      <c r="G6943" t="s">
        <v>266</v>
      </c>
      <c r="H6943" t="s">
        <v>2545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2550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2490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2551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2499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2552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2438</v>
      </c>
      <c r="G6956" t="s">
        <v>266</v>
      </c>
      <c r="H6956" t="s">
        <v>2553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2555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2556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2557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2529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2412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2558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2559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3266</v>
      </c>
      <c r="G6976" t="s">
        <v>263</v>
      </c>
      <c r="H6976" t="s">
        <v>2560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2561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2562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2563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2583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2509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2565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2566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2567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2448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2569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2568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2570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2571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2571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2572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2573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2603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2575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2579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2576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2577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2578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2580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2529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2581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2582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2583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2585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2586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2506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2587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2490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2588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2588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2589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2503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2502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2660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2590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2591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2592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2593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2595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2645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2582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2596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2597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2598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2601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2602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2603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2613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2614</v>
      </c>
      <c r="H7256" t="s">
        <v>2615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2616</v>
      </c>
      <c r="L7262" t="s">
        <v>2617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2619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2618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2620</v>
      </c>
      <c r="L7267" t="s">
        <v>2621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2622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2623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2625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2626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2627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2628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2630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2542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2700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2631</v>
      </c>
      <c r="G7325" t="s">
        <v>1765</v>
      </c>
      <c r="H7325" t="s">
        <v>2632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2633</v>
      </c>
      <c r="H7326" t="s">
        <v>2634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2581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2635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2639</v>
      </c>
      <c r="H7329" t="s">
        <v>2640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2638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2636</v>
      </c>
      <c r="H7334" t="s">
        <v>2637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2627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2641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2408</v>
      </c>
      <c r="E7338">
        <v>4</v>
      </c>
      <c r="F7338" t="s">
        <v>929</v>
      </c>
      <c r="G7338" t="s">
        <v>266</v>
      </c>
      <c r="H7338" t="s">
        <v>2643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2408</v>
      </c>
      <c r="E7339">
        <v>2</v>
      </c>
      <c r="F7339" t="s">
        <v>929</v>
      </c>
      <c r="G7339" t="s">
        <v>266</v>
      </c>
      <c r="H7339" t="s">
        <v>2644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2588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2700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2523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2646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2647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2648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2649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2650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2490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2651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2652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2653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2655</v>
      </c>
      <c r="G7365" t="s">
        <v>197</v>
      </c>
      <c r="H7365" t="s">
        <v>2656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2657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2658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2659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2588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2660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2661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2662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3538</v>
      </c>
      <c r="H7377" t="s">
        <v>3174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2666</v>
      </c>
      <c r="H7378" t="s">
        <v>2663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2666</v>
      </c>
      <c r="H7379" t="s">
        <v>2664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2773</v>
      </c>
      <c r="G7380" t="s">
        <v>3536</v>
      </c>
      <c r="H7380" t="s">
        <v>3537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2667</v>
      </c>
      <c r="G7381" t="s">
        <v>2668</v>
      </c>
      <c r="H7381" t="s">
        <v>2669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2673</v>
      </c>
      <c r="G7382" t="s">
        <v>2671</v>
      </c>
      <c r="H7382" t="s">
        <v>2670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2673</v>
      </c>
      <c r="G7383" t="s">
        <v>2666</v>
      </c>
      <c r="H7383" t="s">
        <v>2672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2675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2676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2677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2647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2646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2500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2648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2678</v>
      </c>
      <c r="G7418" t="s">
        <v>266</v>
      </c>
      <c r="H7418" t="s">
        <v>2679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2678</v>
      </c>
      <c r="G7419" t="s">
        <v>266</v>
      </c>
      <c r="H7419" t="s">
        <v>2679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2680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2681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2682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2683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2684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2685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2526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2686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2687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2648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2688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2509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2689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2676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2690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2691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2692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2692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2693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2695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2523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2696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2696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2697</v>
      </c>
      <c r="L7493" t="s">
        <v>2696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2696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2698</v>
      </c>
      <c r="G7496" t="s">
        <v>266</v>
      </c>
      <c r="H7496" t="s">
        <v>2699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2700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2700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2700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2700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2700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2701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2702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2703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2704</v>
      </c>
      <c r="G7512" t="s">
        <v>1765</v>
      </c>
      <c r="H7512" t="s">
        <v>2704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2705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2648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2706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2635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2502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2542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2707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2709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2708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2438</v>
      </c>
      <c r="G7549" t="s">
        <v>266</v>
      </c>
      <c r="H7549" t="s">
        <v>2516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2412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2710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2711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2712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2713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2715</v>
      </c>
      <c r="L7573" t="s">
        <v>2716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2717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2718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2719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2720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2721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2722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2700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2448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2619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2505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2702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2725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2673</v>
      </c>
      <c r="G7623" t="s">
        <v>2666</v>
      </c>
      <c r="H7623" t="s">
        <v>2672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2723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2702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2726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2722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2727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2728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2729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2725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2647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2529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2412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2730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2731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2681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2666</v>
      </c>
      <c r="H7658" t="s">
        <v>2664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2522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2732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2733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2735</v>
      </c>
      <c r="L7675" t="s">
        <v>2734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2736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2737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2738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2438</v>
      </c>
      <c r="G7697" t="s">
        <v>272</v>
      </c>
      <c r="H7697" t="s">
        <v>2738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2739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2739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2627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2631</v>
      </c>
      <c r="G7708" t="s">
        <v>1765</v>
      </c>
      <c r="H7708" t="s">
        <v>2742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2740</v>
      </c>
      <c r="G7709" t="s">
        <v>266</v>
      </c>
      <c r="H7709" t="s">
        <v>2741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2703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2726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2527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2743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2732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2506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2635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2619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2745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2702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2746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2631</v>
      </c>
      <c r="G7746" t="s">
        <v>1765</v>
      </c>
      <c r="H7746" t="s">
        <v>2742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2740</v>
      </c>
      <c r="G7747" t="s">
        <v>266</v>
      </c>
      <c r="H7747" t="s">
        <v>2656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2740</v>
      </c>
      <c r="G7748" t="s">
        <v>266</v>
      </c>
      <c r="H7748" t="s">
        <v>2741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2673</v>
      </c>
      <c r="G7749" t="s">
        <v>2666</v>
      </c>
      <c r="H7749" t="s">
        <v>2672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2747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2529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2666</v>
      </c>
      <c r="H7756" t="s">
        <v>2664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2748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2511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2749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2701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2708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2500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2734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2511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2703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2511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2750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2751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2581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2527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2734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2500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2752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2740</v>
      </c>
      <c r="G7836" t="s">
        <v>266</v>
      </c>
      <c r="H7836" t="s">
        <v>2741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2408</v>
      </c>
      <c r="E7852">
        <v>1</v>
      </c>
      <c r="F7852" t="s">
        <v>929</v>
      </c>
      <c r="G7852" t="s">
        <v>266</v>
      </c>
      <c r="H7852" t="s">
        <v>2738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2408</v>
      </c>
      <c r="E7853">
        <v>2</v>
      </c>
      <c r="F7853" t="s">
        <v>929</v>
      </c>
      <c r="G7853" t="s">
        <v>266</v>
      </c>
      <c r="H7853" t="s">
        <v>2755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2500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2500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2833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2756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2757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2542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2758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2517</v>
      </c>
      <c r="G7883" t="s">
        <v>266</v>
      </c>
      <c r="H7883" t="s">
        <v>2519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2639</v>
      </c>
      <c r="H7900" t="s">
        <v>2640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2748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2760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2708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2708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2503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2763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2765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2768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2769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2770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2771</v>
      </c>
      <c r="G7951" t="s">
        <v>266</v>
      </c>
      <c r="H7951" t="s">
        <v>2772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2773</v>
      </c>
      <c r="G7952" t="s">
        <v>3536</v>
      </c>
      <c r="H7952" t="s">
        <v>3537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2773</v>
      </c>
      <c r="G7953" t="s">
        <v>266</v>
      </c>
      <c r="H7953" t="s">
        <v>2774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2667</v>
      </c>
      <c r="G7954" t="s">
        <v>2668</v>
      </c>
      <c r="H7954" t="s">
        <v>2775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2776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2777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2543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2506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2778</v>
      </c>
      <c r="G7966" t="s">
        <v>2779</v>
      </c>
      <c r="H7966" t="s">
        <v>2780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2781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2782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2783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2826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2784</v>
      </c>
      <c r="E7980">
        <v>1</v>
      </c>
      <c r="F7980" t="s">
        <v>1295</v>
      </c>
      <c r="G7980" t="s">
        <v>266</v>
      </c>
      <c r="H7980" t="s">
        <v>2785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2786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2647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2684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2641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2438</v>
      </c>
      <c r="G7997" t="s">
        <v>266</v>
      </c>
      <c r="H7997" t="s">
        <v>2516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2755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2417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2502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2797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2798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2708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2799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2800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2801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2802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2490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2803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2803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2686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2805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2806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2811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2408</v>
      </c>
      <c r="E8075">
        <v>2</v>
      </c>
      <c r="F8075" t="s">
        <v>929</v>
      </c>
      <c r="G8075" t="s">
        <v>266</v>
      </c>
      <c r="H8075" t="s">
        <v>2755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2408</v>
      </c>
      <c r="E8076">
        <v>2</v>
      </c>
      <c r="F8076" t="s">
        <v>2517</v>
      </c>
      <c r="G8076" t="s">
        <v>266</v>
      </c>
      <c r="H8076" t="s">
        <v>2812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2813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2814</v>
      </c>
      <c r="H8082" t="s">
        <v>2815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2816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2817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2803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2490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2818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2819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2820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2667</v>
      </c>
      <c r="G8095" t="s">
        <v>2668</v>
      </c>
      <c r="H8095" t="s">
        <v>2775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2821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2686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2822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2823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2811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2641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2821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2825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2814</v>
      </c>
      <c r="H8133" t="s">
        <v>2815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2667</v>
      </c>
      <c r="G8138" t="s">
        <v>2668</v>
      </c>
      <c r="H8138" t="s">
        <v>2775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2747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2667</v>
      </c>
      <c r="G8150" t="s">
        <v>2668</v>
      </c>
      <c r="H8150" t="s">
        <v>2669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2835</v>
      </c>
      <c r="L8154" t="s">
        <v>2836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2837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2838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2506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2839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2819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2819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2819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2840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2841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2726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2726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2842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2749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2843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2652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2845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2708</v>
      </c>
      <c r="J8215" t="s">
        <v>2846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2847</v>
      </c>
      <c r="E8219">
        <v>1</v>
      </c>
      <c r="F8219" t="s">
        <v>458</v>
      </c>
      <c r="G8219" t="s">
        <v>272</v>
      </c>
      <c r="H8219" t="s">
        <v>2848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2847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2851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2852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2853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2878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2822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2529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2755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2667</v>
      </c>
      <c r="G8257" t="s">
        <v>2668</v>
      </c>
      <c r="H8257" t="s">
        <v>2669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2667</v>
      </c>
      <c r="G8258" t="s">
        <v>2668</v>
      </c>
      <c r="H8258" t="s">
        <v>2775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2855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2529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2856</v>
      </c>
      <c r="G8261" t="s">
        <v>1765</v>
      </c>
      <c r="H8261" t="s">
        <v>2857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2858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2859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2814</v>
      </c>
      <c r="H8275" t="s">
        <v>2815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2860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2861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2862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2863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2865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2866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2866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2740</v>
      </c>
      <c r="G8290" t="s">
        <v>266</v>
      </c>
      <c r="H8290" t="s">
        <v>2741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2867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2868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2776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2869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2870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2501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2871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2501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2501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2856</v>
      </c>
      <c r="G8315" t="s">
        <v>1765</v>
      </c>
      <c r="H8315" t="s">
        <v>2872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2740</v>
      </c>
      <c r="G8316" t="s">
        <v>266</v>
      </c>
      <c r="H8316" t="s">
        <v>2741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2747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2868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2868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2843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2873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2703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2875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2876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2503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2877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2879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2885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2886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2448</v>
      </c>
      <c r="G8369" t="s">
        <v>262</v>
      </c>
      <c r="H8369" t="s">
        <v>2726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2726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2887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2501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2888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2887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2889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2773</v>
      </c>
      <c r="G8387" t="s">
        <v>266</v>
      </c>
      <c r="H8387" t="s">
        <v>2665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2667</v>
      </c>
      <c r="G8390" t="s">
        <v>266</v>
      </c>
      <c r="H8390" t="s">
        <v>2775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2890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2891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2892</v>
      </c>
      <c r="G8408" t="s">
        <v>346</v>
      </c>
      <c r="H8408" t="s">
        <v>2894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2893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2895</v>
      </c>
      <c r="E8410">
        <v>1</v>
      </c>
      <c r="F8410" t="s">
        <v>2892</v>
      </c>
      <c r="G8410" t="s">
        <v>346</v>
      </c>
      <c r="H8410" t="s">
        <v>2894</v>
      </c>
      <c r="L8410" t="s">
        <v>2896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2773</v>
      </c>
      <c r="G8412" t="s">
        <v>3535</v>
      </c>
      <c r="H8412" t="s">
        <v>3534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2773</v>
      </c>
      <c r="G8413" t="s">
        <v>3536</v>
      </c>
      <c r="H8413" t="s">
        <v>3537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2667</v>
      </c>
      <c r="G8414" t="s">
        <v>2668</v>
      </c>
      <c r="H8414" t="s">
        <v>2775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2893</v>
      </c>
      <c r="G8419" t="s">
        <v>263</v>
      </c>
      <c r="H8419" t="s">
        <v>672</v>
      </c>
      <c r="L8419" t="s">
        <v>2896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2897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2822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2899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2740</v>
      </c>
      <c r="G8434" t="s">
        <v>266</v>
      </c>
      <c r="H8434" t="s">
        <v>2656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2540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2900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2900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2877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2903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2901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2702</v>
      </c>
      <c r="J8445" t="s">
        <v>2902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2410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2907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2908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2909</v>
      </c>
      <c r="H8454" t="s">
        <v>2910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2909</v>
      </c>
      <c r="H8455" t="s">
        <v>2911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2920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2919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2823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2913</v>
      </c>
      <c r="H8461" t="s">
        <v>2912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2540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2740</v>
      </c>
      <c r="G8469" t="s">
        <v>266</v>
      </c>
      <c r="H8469" t="s">
        <v>2656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2740</v>
      </c>
      <c r="G8470" t="s">
        <v>266</v>
      </c>
      <c r="H8470" t="s">
        <v>2741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2916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2915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2408</v>
      </c>
      <c r="E8482">
        <v>1</v>
      </c>
      <c r="F8482" t="s">
        <v>929</v>
      </c>
      <c r="G8482" t="s">
        <v>266</v>
      </c>
      <c r="H8482" t="s">
        <v>2410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2408</v>
      </c>
      <c r="E8483">
        <v>1</v>
      </c>
      <c r="F8483" t="s">
        <v>929</v>
      </c>
      <c r="G8483" t="s">
        <v>266</v>
      </c>
      <c r="H8483" t="s">
        <v>2755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2917</v>
      </c>
      <c r="G8495" t="s">
        <v>266</v>
      </c>
      <c r="H8495" t="s">
        <v>2918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2803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2856</v>
      </c>
      <c r="G8504" t="s">
        <v>1765</v>
      </c>
      <c r="H8504" t="s">
        <v>2857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2921</v>
      </c>
      <c r="E8507">
        <v>1</v>
      </c>
      <c r="F8507" t="s">
        <v>2921</v>
      </c>
      <c r="G8507" t="s">
        <v>2921</v>
      </c>
      <c r="H8507" t="s">
        <v>2922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2923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2927</v>
      </c>
      <c r="H8511" t="s">
        <v>2928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2926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2925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2923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2929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2858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2667</v>
      </c>
      <c r="G8526" t="s">
        <v>266</v>
      </c>
      <c r="H8526" t="s">
        <v>2669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2930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2686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2695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2933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2933</v>
      </c>
      <c r="L8534" t="s">
        <v>3499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2931</v>
      </c>
      <c r="G8535" t="s">
        <v>604</v>
      </c>
      <c r="H8535" t="s">
        <v>2932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2449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2502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2517</v>
      </c>
      <c r="G8546" t="s">
        <v>266</v>
      </c>
      <c r="H8546" t="s">
        <v>2812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2935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2942</v>
      </c>
      <c r="E8561">
        <v>1</v>
      </c>
      <c r="F8561" t="s">
        <v>2937</v>
      </c>
      <c r="G8561" t="s">
        <v>2940</v>
      </c>
      <c r="H8561" t="s">
        <v>2938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2939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2941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2943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2413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2448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2871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2939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2773</v>
      </c>
      <c r="G8584" t="s">
        <v>266</v>
      </c>
      <c r="H8584" t="s">
        <v>2665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2708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2945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2945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2413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2651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2947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2948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2949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2949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2490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2822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2722</v>
      </c>
      <c r="J8638" t="s">
        <v>2413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2722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2950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2843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2951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2961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2952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2421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2695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2953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2939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2955</v>
      </c>
      <c r="J8678" t="s">
        <v>2413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2421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2578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2578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2877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2958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2956</v>
      </c>
      <c r="G8707" t="s">
        <v>266</v>
      </c>
      <c r="H8707" t="s">
        <v>2957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2959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2960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2962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2490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2963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2517</v>
      </c>
      <c r="G8728" t="s">
        <v>266</v>
      </c>
      <c r="H8728" t="s">
        <v>2519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2708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2708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2502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2502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2728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2728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2728</v>
      </c>
      <c r="J8743" t="s">
        <v>2964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2965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2507</v>
      </c>
      <c r="H8747" t="s">
        <v>2508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2966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2967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2410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2968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2970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2969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2971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2971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2972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2973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2776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2708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2975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2977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2951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2979</v>
      </c>
      <c r="E8805">
        <v>1</v>
      </c>
      <c r="F8805" t="s">
        <v>2980</v>
      </c>
      <c r="G8805" t="s">
        <v>2982</v>
      </c>
      <c r="H8805" t="s">
        <v>2983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2979</v>
      </c>
      <c r="E8806">
        <v>1</v>
      </c>
      <c r="F8806" t="s">
        <v>1994</v>
      </c>
      <c r="G8806" t="s">
        <v>1998</v>
      </c>
      <c r="H8806" t="s">
        <v>2981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2979</v>
      </c>
      <c r="E8807">
        <v>1</v>
      </c>
      <c r="F8807" t="s">
        <v>2207</v>
      </c>
      <c r="G8807" t="s">
        <v>2984</v>
      </c>
      <c r="H8807" t="s">
        <v>2985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2979</v>
      </c>
      <c r="E8808">
        <v>2</v>
      </c>
      <c r="F8808" t="s">
        <v>2157</v>
      </c>
      <c r="G8808" t="s">
        <v>1807</v>
      </c>
      <c r="H8808" t="s">
        <v>2986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2979</v>
      </c>
      <c r="E8809">
        <v>1</v>
      </c>
      <c r="F8809" t="s">
        <v>2987</v>
      </c>
      <c r="G8809" t="s">
        <v>266</v>
      </c>
      <c r="H8809" t="s">
        <v>2988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2962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2992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2993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2990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2991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2989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2994</v>
      </c>
      <c r="E8821">
        <v>9</v>
      </c>
      <c r="F8821" t="s">
        <v>475</v>
      </c>
      <c r="G8821" t="s">
        <v>273</v>
      </c>
      <c r="H8821" t="s">
        <v>2951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2995</v>
      </c>
      <c r="L8824" t="s">
        <v>3068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2996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2971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2728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2999</v>
      </c>
      <c r="H8829" t="s">
        <v>2998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3001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3000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2490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3002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2997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2942</v>
      </c>
      <c r="E8835">
        <v>1</v>
      </c>
      <c r="F8835" t="s">
        <v>3003</v>
      </c>
      <c r="G8835" t="s">
        <v>3004</v>
      </c>
      <c r="H8835" t="s">
        <v>3008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2942</v>
      </c>
      <c r="E8836">
        <v>1</v>
      </c>
      <c r="F8836" t="s">
        <v>3005</v>
      </c>
      <c r="G8836" t="s">
        <v>2940</v>
      </c>
      <c r="H8836" t="s">
        <v>3007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2942</v>
      </c>
      <c r="E8837">
        <v>1</v>
      </c>
      <c r="F8837" t="s">
        <v>1321</v>
      </c>
      <c r="G8837" t="s">
        <v>2940</v>
      </c>
      <c r="H8837" t="s">
        <v>3006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2979</v>
      </c>
      <c r="E8838">
        <v>15</v>
      </c>
      <c r="F8838" t="s">
        <v>2866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3011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3009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3009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3010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2541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3012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3013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2722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3015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2971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3016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3016</v>
      </c>
      <c r="L8895" t="s">
        <v>3034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3017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2856</v>
      </c>
      <c r="G8902" t="s">
        <v>1765</v>
      </c>
      <c r="H8902" t="s">
        <v>2872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3018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2707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2678</v>
      </c>
      <c r="G8921" t="s">
        <v>266</v>
      </c>
      <c r="H8921" t="s">
        <v>2679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3019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2832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3021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2633</v>
      </c>
      <c r="H8951" t="s">
        <v>2634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2750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2971</v>
      </c>
      <c r="J8955" t="s">
        <v>3024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2659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2926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2859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3030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2659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3032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3031</v>
      </c>
      <c r="L8995" t="s">
        <v>3062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2958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3040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3041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2776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2633</v>
      </c>
      <c r="H9022" t="s">
        <v>3042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2619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2581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2995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2972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2523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2939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2877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2776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3047</v>
      </c>
      <c r="H9058" t="s">
        <v>3048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2876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2958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2915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2915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2859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2641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2859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2877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2490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3050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2968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2843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3051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2588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2803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2705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2866</v>
      </c>
      <c r="G9149" t="s">
        <v>272</v>
      </c>
      <c r="H9149" t="s">
        <v>3031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3052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2667</v>
      </c>
      <c r="G9154" t="s">
        <v>266</v>
      </c>
      <c r="H9154" t="s">
        <v>2669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3005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2678</v>
      </c>
      <c r="G9157" t="s">
        <v>266</v>
      </c>
      <c r="H9157" t="s">
        <v>2679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2877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2490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2523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2866</v>
      </c>
      <c r="G9180" t="s">
        <v>272</v>
      </c>
      <c r="H9180" t="s">
        <v>3031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3055</v>
      </c>
      <c r="H9192" t="s">
        <v>3048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2955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2955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3060</v>
      </c>
      <c r="L9200" t="s">
        <v>3506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2942</v>
      </c>
      <c r="E9207">
        <v>1</v>
      </c>
      <c r="F9207" t="s">
        <v>677</v>
      </c>
      <c r="G9207" t="s">
        <v>2942</v>
      </c>
      <c r="H9207" t="s">
        <v>3572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2942</v>
      </c>
      <c r="E9208">
        <v>1</v>
      </c>
      <c r="F9208" t="s">
        <v>15</v>
      </c>
      <c r="G9208" t="s">
        <v>2940</v>
      </c>
      <c r="H9208" t="s">
        <v>3061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2413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3064</v>
      </c>
      <c r="G9214" t="s">
        <v>266</v>
      </c>
      <c r="H9214" t="s">
        <v>3065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3064</v>
      </c>
      <c r="G9215" t="s">
        <v>266</v>
      </c>
      <c r="H9215" t="s">
        <v>3065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2705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3066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3041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2588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2448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2995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3070</v>
      </c>
      <c r="H9239" t="s">
        <v>3071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2490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3072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2503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3074</v>
      </c>
      <c r="L9251" t="s">
        <v>3506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2527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2448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2448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3076</v>
      </c>
      <c r="L9269" t="s">
        <v>3506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2708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3077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2641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3033</v>
      </c>
      <c r="L9290" t="s">
        <v>3111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2506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2684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3079</v>
      </c>
      <c r="E9295">
        <v>1</v>
      </c>
      <c r="F9295" t="s">
        <v>386</v>
      </c>
      <c r="G9295" t="s">
        <v>284</v>
      </c>
      <c r="H9295" t="s">
        <v>2501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3080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2782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3081</v>
      </c>
      <c r="E9305">
        <v>1</v>
      </c>
      <c r="F9305" t="s">
        <v>458</v>
      </c>
      <c r="G9305" t="s">
        <v>272</v>
      </c>
      <c r="H9305" t="s">
        <v>3084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3081</v>
      </c>
      <c r="E9306">
        <v>1</v>
      </c>
      <c r="F9306" t="s">
        <v>458</v>
      </c>
      <c r="G9306" t="s">
        <v>263</v>
      </c>
      <c r="H9306" t="s">
        <v>3085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2708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3082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2877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3086</v>
      </c>
      <c r="L9328" t="s">
        <v>3506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2909</v>
      </c>
      <c r="H9330" t="s">
        <v>2911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3087</v>
      </c>
      <c r="E9331">
        <v>1</v>
      </c>
      <c r="F9331" t="s">
        <v>458</v>
      </c>
      <c r="G9331" t="s">
        <v>263</v>
      </c>
      <c r="H9331" t="s">
        <v>3088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3091</v>
      </c>
      <c r="E9340">
        <v>1</v>
      </c>
      <c r="F9340" t="s">
        <v>2856</v>
      </c>
      <c r="G9340" t="s">
        <v>263</v>
      </c>
      <c r="H9340" t="s">
        <v>1177</v>
      </c>
      <c r="I9340" s="27" t="s">
        <v>3089</v>
      </c>
      <c r="J9340" s="27" t="s">
        <v>3090</v>
      </c>
      <c r="L9340" t="s">
        <v>3104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2856</v>
      </c>
      <c r="G9341" t="s">
        <v>263</v>
      </c>
      <c r="H9341" t="s">
        <v>1177</v>
      </c>
      <c r="I9341" s="27" t="s">
        <v>3089</v>
      </c>
      <c r="J9341" s="27" t="s">
        <v>3090</v>
      </c>
      <c r="L9341" t="s">
        <v>3104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3092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3093</v>
      </c>
      <c r="G9346" t="s">
        <v>266</v>
      </c>
      <c r="H9346" t="s">
        <v>3094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3100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3101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2504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3102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2413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3103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2498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2506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3106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2843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2522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2958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3110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2776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2666</v>
      </c>
      <c r="H9393" t="s">
        <v>2663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2773</v>
      </c>
      <c r="G9394" t="s">
        <v>266</v>
      </c>
      <c r="H9394" t="s">
        <v>2774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3041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2771</v>
      </c>
      <c r="G9402" t="s">
        <v>266</v>
      </c>
      <c r="H9402" t="s">
        <v>2772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2750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3112</v>
      </c>
      <c r="H9408" t="s">
        <v>3113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3115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3081</v>
      </c>
      <c r="E9424">
        <v>1</v>
      </c>
      <c r="F9424" t="s">
        <v>458</v>
      </c>
      <c r="G9424" t="s">
        <v>266</v>
      </c>
      <c r="H9424" t="s">
        <v>3123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3081</v>
      </c>
      <c r="E9425">
        <v>1</v>
      </c>
      <c r="F9425" t="s">
        <v>458</v>
      </c>
      <c r="G9425" t="s">
        <v>266</v>
      </c>
      <c r="H9425" t="s">
        <v>3122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2509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2512</v>
      </c>
      <c r="G9428" t="s">
        <v>266</v>
      </c>
      <c r="H9428" t="s">
        <v>2513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3127</v>
      </c>
      <c r="G9429" t="s">
        <v>794</v>
      </c>
      <c r="H9429" t="s">
        <v>3125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3127</v>
      </c>
      <c r="G9430" t="s">
        <v>794</v>
      </c>
      <c r="H9430" t="s">
        <v>3126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2972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2859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3064</v>
      </c>
      <c r="G9444" t="s">
        <v>266</v>
      </c>
      <c r="H9444" t="s">
        <v>3129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2817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2843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3132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3133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3149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3152</v>
      </c>
      <c r="E9464">
        <v>1</v>
      </c>
      <c r="F9464" t="s">
        <v>2740</v>
      </c>
      <c r="G9464" t="s">
        <v>266</v>
      </c>
      <c r="H9464" t="s">
        <v>2656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3152</v>
      </c>
      <c r="E9465">
        <v>1</v>
      </c>
      <c r="F9465" t="s">
        <v>3150</v>
      </c>
      <c r="G9465" t="s">
        <v>266</v>
      </c>
      <c r="H9465" t="s">
        <v>3151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3153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3154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2666</v>
      </c>
      <c r="H9475" t="s">
        <v>2663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3155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3156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3149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3157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3158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2776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3159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2950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3160</v>
      </c>
      <c r="H9500" t="s">
        <v>3161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2659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3162</v>
      </c>
      <c r="J9508" t="s">
        <v>3024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2861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3163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2877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3164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3164</v>
      </c>
      <c r="L9547" t="s">
        <v>3506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3165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3166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3041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2950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2950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3167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3168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3169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2776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3413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2972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2498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2971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3041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2950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3170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3171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3172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3064</v>
      </c>
      <c r="G9601" t="s">
        <v>266</v>
      </c>
      <c r="H9601" t="s">
        <v>3129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2773</v>
      </c>
      <c r="G9602" t="s">
        <v>3173</v>
      </c>
      <c r="H9602" t="s">
        <v>2774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2666</v>
      </c>
      <c r="H9603" t="s">
        <v>2663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3175</v>
      </c>
      <c r="H9604" t="s">
        <v>3174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2771</v>
      </c>
      <c r="G9605" t="s">
        <v>266</v>
      </c>
      <c r="H9605" t="s">
        <v>2772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2773</v>
      </c>
      <c r="G9606" t="s">
        <v>266</v>
      </c>
      <c r="H9606" t="s">
        <v>2665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3176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3177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3178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3179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3180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2728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3181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3186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3187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3266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3102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3102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2939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2955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3188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2992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3189</v>
      </c>
      <c r="G9677" t="s">
        <v>1431</v>
      </c>
      <c r="H9677" t="s">
        <v>3190</v>
      </c>
      <c r="L9677" t="s">
        <v>3499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3191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3192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2871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3193</v>
      </c>
      <c r="L9682" t="s">
        <v>3506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3041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3194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3201</v>
      </c>
      <c r="L9695" t="s">
        <v>3506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2856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3202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3203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3204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3205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3206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3202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3209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3207</v>
      </c>
      <c r="G9717" t="s">
        <v>266</v>
      </c>
      <c r="H9717" t="s">
        <v>3208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2747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3210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3211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3187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2659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2660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3212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2776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2666</v>
      </c>
      <c r="H9737" t="s">
        <v>2663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3064</v>
      </c>
      <c r="G9738" t="s">
        <v>266</v>
      </c>
      <c r="H9738" t="s">
        <v>3129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3213</v>
      </c>
      <c r="G9739" t="s">
        <v>266</v>
      </c>
      <c r="H9739" t="s">
        <v>3214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3215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3216</v>
      </c>
      <c r="G9741" t="s">
        <v>2666</v>
      </c>
      <c r="H9741" t="s">
        <v>3217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2667</v>
      </c>
      <c r="G9742" t="s">
        <v>2668</v>
      </c>
      <c r="H9742" t="s">
        <v>3200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3218</v>
      </c>
      <c r="G9743" t="s">
        <v>266</v>
      </c>
      <c r="H9743" t="s">
        <v>3219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3220</v>
      </c>
      <c r="G9744" t="s">
        <v>266</v>
      </c>
      <c r="H9744" t="s">
        <v>3221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3018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3223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2509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3226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3224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3225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3228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3227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3222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3210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3210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3231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3171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3232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3102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3233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2438</v>
      </c>
      <c r="G9774" t="s">
        <v>272</v>
      </c>
      <c r="H9774" t="s">
        <v>3234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3205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3179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3235</v>
      </c>
      <c r="G9783" t="s">
        <v>266</v>
      </c>
      <c r="H9783" t="s">
        <v>3236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3237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3229</v>
      </c>
      <c r="E9788">
        <v>1</v>
      </c>
      <c r="F9788" t="s">
        <v>483</v>
      </c>
      <c r="G9788" t="s">
        <v>272</v>
      </c>
      <c r="H9788" t="s">
        <v>3238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3229</v>
      </c>
      <c r="E9789">
        <v>1</v>
      </c>
      <c r="F9789" t="s">
        <v>3239</v>
      </c>
      <c r="G9789" t="s">
        <v>604</v>
      </c>
      <c r="H9789" t="s">
        <v>3239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3229</v>
      </c>
      <c r="E9790">
        <v>1</v>
      </c>
      <c r="F9790" t="s">
        <v>3240</v>
      </c>
      <c r="G9790" t="s">
        <v>266</v>
      </c>
      <c r="H9790" t="s">
        <v>3240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3229</v>
      </c>
      <c r="E9791">
        <v>1</v>
      </c>
      <c r="F9791" t="s">
        <v>1138</v>
      </c>
      <c r="G9791" t="s">
        <v>266</v>
      </c>
      <c r="H9791" t="s">
        <v>3241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3169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3242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2783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3243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3244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2517</v>
      </c>
      <c r="G9812" t="s">
        <v>266</v>
      </c>
      <c r="H9812" t="s">
        <v>3245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2927</v>
      </c>
      <c r="H9815" t="s">
        <v>2928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3249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3235</v>
      </c>
      <c r="G9828" t="s">
        <v>266</v>
      </c>
      <c r="H9828" t="s">
        <v>3236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3175</v>
      </c>
      <c r="H9829" t="s">
        <v>3174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3202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3250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2811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3251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2728</v>
      </c>
      <c r="L9844" t="s">
        <v>3506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3252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3253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3254</v>
      </c>
      <c r="G9855" t="s">
        <v>266</v>
      </c>
      <c r="H9855" t="s">
        <v>3255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3254</v>
      </c>
      <c r="G9856" t="s">
        <v>266</v>
      </c>
      <c r="H9856" t="s">
        <v>3256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3254</v>
      </c>
      <c r="G9857" t="s">
        <v>266</v>
      </c>
      <c r="H9857" t="s">
        <v>3257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3064</v>
      </c>
      <c r="G9858" t="s">
        <v>266</v>
      </c>
      <c r="H9858" t="s">
        <v>3258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2667</v>
      </c>
      <c r="G9859" t="s">
        <v>2668</v>
      </c>
      <c r="H9859" t="s">
        <v>3259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2811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3260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2619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3261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3262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3263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3264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3265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3215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2871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3266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3272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2571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3066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3273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2750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3081</v>
      </c>
      <c r="E9902">
        <v>1</v>
      </c>
      <c r="F9902" t="s">
        <v>458</v>
      </c>
      <c r="G9902" t="s">
        <v>272</v>
      </c>
      <c r="H9902" t="s">
        <v>3274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3081</v>
      </c>
      <c r="E9903">
        <v>1</v>
      </c>
      <c r="F9903" t="s">
        <v>458</v>
      </c>
      <c r="G9903" t="s">
        <v>272</v>
      </c>
      <c r="H9903" t="s">
        <v>3275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3175</v>
      </c>
      <c r="H9905" t="s">
        <v>3174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2871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3277</v>
      </c>
      <c r="L9909" t="s">
        <v>3506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2776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3279</v>
      </c>
      <c r="H9919" t="s">
        <v>3278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3281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3169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3282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3283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2658</v>
      </c>
      <c r="L9934" t="s">
        <v>3506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2658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3287</v>
      </c>
      <c r="L9939" t="s">
        <v>3286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3289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2647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3291</v>
      </c>
      <c r="H9953" t="s">
        <v>3290</v>
      </c>
      <c r="L9953" t="s">
        <v>3506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3292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3293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2517</v>
      </c>
      <c r="G9975" t="s">
        <v>266</v>
      </c>
      <c r="H9975" t="s">
        <v>3294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3282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2571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3302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3295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3296</v>
      </c>
      <c r="L9986" t="s">
        <v>3506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3237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3297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3298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3298</v>
      </c>
      <c r="L9995" t="s">
        <v>3506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3174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2673</v>
      </c>
      <c r="G9997" t="s">
        <v>3299</v>
      </c>
      <c r="H9997" t="s">
        <v>2670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2571</v>
      </c>
      <c r="J10001" t="s">
        <v>2871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2776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2871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2666</v>
      </c>
      <c r="H10010" t="s">
        <v>2663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2666</v>
      </c>
      <c r="H10011" t="s">
        <v>2663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2635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3301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3303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3305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3231</v>
      </c>
      <c r="G10035" t="s">
        <v>1032</v>
      </c>
      <c r="H10035" t="s">
        <v>3306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2705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3308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2866</v>
      </c>
      <c r="G10041" t="s">
        <v>262</v>
      </c>
      <c r="H10041" t="s">
        <v>3309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2666</v>
      </c>
      <c r="H10044" t="s">
        <v>2664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3310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3313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3081</v>
      </c>
      <c r="E10051">
        <v>1</v>
      </c>
      <c r="F10051" t="s">
        <v>458</v>
      </c>
      <c r="G10051" t="s">
        <v>263</v>
      </c>
      <c r="H10051" t="s">
        <v>3311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3081</v>
      </c>
      <c r="E10052">
        <v>1</v>
      </c>
      <c r="F10052" t="s">
        <v>458</v>
      </c>
      <c r="G10052" t="s">
        <v>604</v>
      </c>
      <c r="H10052" t="s">
        <v>3312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3315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3316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3205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3317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2449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2449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2449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3318</v>
      </c>
      <c r="L10081" t="s">
        <v>3506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3298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3298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2939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2927</v>
      </c>
      <c r="H10085" t="s">
        <v>2928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3319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2930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3205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3320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3321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2776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3127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3127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3127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2667</v>
      </c>
      <c r="G10119" t="s">
        <v>266</v>
      </c>
      <c r="H10119" t="s">
        <v>2775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3249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3325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3325</v>
      </c>
      <c r="L10127" t="s">
        <v>3506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2950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3326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2818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3327</v>
      </c>
      <c r="L10144" t="s">
        <v>3506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2517</v>
      </c>
      <c r="G10145" t="s">
        <v>266</v>
      </c>
      <c r="H10145" t="s">
        <v>3245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3328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3329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3330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3331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2747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2955</v>
      </c>
      <c r="L10192" t="s">
        <v>3506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3333</v>
      </c>
      <c r="G10196" t="s">
        <v>266</v>
      </c>
      <c r="H10196" t="s">
        <v>2410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3335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3231</v>
      </c>
      <c r="G10202" t="s">
        <v>1032</v>
      </c>
      <c r="H10202" t="s">
        <v>3306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3215</v>
      </c>
      <c r="J10205" t="s">
        <v>2871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3201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3193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2666</v>
      </c>
      <c r="H10223" t="s">
        <v>2663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3538</v>
      </c>
      <c r="H10224" t="s">
        <v>3174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3215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2645</v>
      </c>
      <c r="E10233">
        <v>1</v>
      </c>
      <c r="F10233" t="s">
        <v>3340</v>
      </c>
      <c r="G10233" t="s">
        <v>266</v>
      </c>
      <c r="H10233" t="s">
        <v>3341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3213</v>
      </c>
      <c r="G10239" t="s">
        <v>2666</v>
      </c>
      <c r="H10239" t="s">
        <v>3342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3323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2639</v>
      </c>
      <c r="H10241" t="s">
        <v>3437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3346</v>
      </c>
      <c r="G10245" t="s">
        <v>266</v>
      </c>
      <c r="H10245" t="s">
        <v>3347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2666</v>
      </c>
      <c r="H10246" t="s">
        <v>2663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3215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3538</v>
      </c>
      <c r="H10248" t="s">
        <v>3174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2776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3350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3330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3351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3352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3354</v>
      </c>
      <c r="G10262" t="s">
        <v>266</v>
      </c>
      <c r="H10262" t="s">
        <v>3355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3356</v>
      </c>
      <c r="G10263" t="s">
        <v>266</v>
      </c>
      <c r="H10263" t="s">
        <v>3357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2639</v>
      </c>
      <c r="H10264" t="s">
        <v>3437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2771</v>
      </c>
      <c r="G10265" t="s">
        <v>3359</v>
      </c>
      <c r="H10265" t="s">
        <v>3533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3332</v>
      </c>
      <c r="G10266" t="s">
        <v>266</v>
      </c>
      <c r="H10266" t="s">
        <v>3360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3361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3362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3363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3330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2950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2803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3366</v>
      </c>
      <c r="H10292" t="s">
        <v>3367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3366</v>
      </c>
      <c r="H10299" t="s">
        <v>3370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3366</v>
      </c>
      <c r="H10300" t="s">
        <v>3371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3372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3373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3284</v>
      </c>
      <c r="I10304" s="58"/>
      <c r="J10304" s="58"/>
      <c r="K10304" s="58"/>
      <c r="L10304" s="58" t="s">
        <v>3373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2666</v>
      </c>
      <c r="H10313" t="s">
        <v>2663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3205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3205</v>
      </c>
      <c r="L10318" t="s">
        <v>3506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2823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2878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2728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2695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3231</v>
      </c>
      <c r="G10350" t="s">
        <v>1032</v>
      </c>
      <c r="H10350" t="s">
        <v>3306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3380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3381</v>
      </c>
      <c r="G10354" t="s">
        <v>266</v>
      </c>
      <c r="H10354" t="s">
        <v>3382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3215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3386</v>
      </c>
      <c r="H10367" t="s">
        <v>3386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3390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3228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2635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2743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2728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3391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3392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3237</v>
      </c>
      <c r="L10397" t="s">
        <v>3506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3394</v>
      </c>
      <c r="G10401" t="s">
        <v>266</v>
      </c>
      <c r="H10401" t="s">
        <v>3395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3081</v>
      </c>
      <c r="E10402">
        <v>1</v>
      </c>
      <c r="F10402" t="s">
        <v>458</v>
      </c>
      <c r="G10402" t="s">
        <v>272</v>
      </c>
      <c r="H10402" t="s">
        <v>2753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2684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2939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3265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3265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3380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3181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2955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3403</v>
      </c>
      <c r="E10435">
        <v>1</v>
      </c>
      <c r="F10435" t="s">
        <v>3394</v>
      </c>
      <c r="G10435" t="s">
        <v>3404</v>
      </c>
      <c r="H10435" t="s">
        <v>3395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3405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3181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3406</v>
      </c>
      <c r="G10440" t="s">
        <v>3407</v>
      </c>
      <c r="H10440" t="s">
        <v>3408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2635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3410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2955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2681</v>
      </c>
      <c r="G10450" t="s">
        <v>273</v>
      </c>
      <c r="H10450" t="s">
        <v>2955</v>
      </c>
      <c r="J10450" t="s">
        <v>3411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2413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3366</v>
      </c>
      <c r="H10456" t="s">
        <v>3367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2681</v>
      </c>
      <c r="G10463" t="s">
        <v>273</v>
      </c>
      <c r="H10463" t="s">
        <v>2955</v>
      </c>
      <c r="J10463" t="s">
        <v>3411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3413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3412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3414</v>
      </c>
      <c r="E10470">
        <v>1</v>
      </c>
      <c r="F10470" t="s">
        <v>458</v>
      </c>
      <c r="G10470" t="s">
        <v>284</v>
      </c>
      <c r="H10470" t="s">
        <v>3415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3228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3418</v>
      </c>
      <c r="H10479" t="s">
        <v>3417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3421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3422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3422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3423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2662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2939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2618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2942</v>
      </c>
      <c r="E10513">
        <v>50</v>
      </c>
      <c r="F10513" t="s">
        <v>677</v>
      </c>
      <c r="G10513" t="s">
        <v>3428</v>
      </c>
      <c r="H10513" t="s">
        <v>3429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3313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2498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2695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2695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3431</v>
      </c>
      <c r="L10526" t="s">
        <v>3506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2681</v>
      </c>
      <c r="G10528" t="s">
        <v>273</v>
      </c>
      <c r="H10528" t="s">
        <v>2955</v>
      </c>
      <c r="J10528" t="s">
        <v>3411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2750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3432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2950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3323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3394</v>
      </c>
      <c r="G10539" t="s">
        <v>266</v>
      </c>
      <c r="H10539" t="s">
        <v>3430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3433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3435</v>
      </c>
      <c r="G10549" t="s">
        <v>266</v>
      </c>
      <c r="H10549" t="s">
        <v>3436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2536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2771</v>
      </c>
      <c r="G10561" t="s">
        <v>3359</v>
      </c>
      <c r="H10561" t="s">
        <v>3358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3440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3369</v>
      </c>
      <c r="L10571" t="s">
        <v>3506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2527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3055</v>
      </c>
      <c r="H10579" t="s">
        <v>3048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3441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3372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3323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2877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2939</v>
      </c>
      <c r="L10619" t="s">
        <v>3450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3431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2722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2722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2647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2627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2675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3451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3452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2859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2504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2695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2577</v>
      </c>
      <c r="G10663" t="s">
        <v>263</v>
      </c>
      <c r="H10663" t="s">
        <v>3453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2577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3413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3070</v>
      </c>
      <c r="H10673" t="s">
        <v>3458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3460</v>
      </c>
      <c r="H10675" t="s">
        <v>3461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3462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3443</v>
      </c>
      <c r="E10680">
        <v>5</v>
      </c>
      <c r="F10680" t="s">
        <v>15</v>
      </c>
      <c r="G10680" t="s">
        <v>266</v>
      </c>
      <c r="H10680" t="s">
        <v>3465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3443</v>
      </c>
      <c r="E10681">
        <v>10</v>
      </c>
      <c r="F10681" t="s">
        <v>15</v>
      </c>
      <c r="G10681" t="s">
        <v>272</v>
      </c>
      <c r="H10681" t="s">
        <v>3023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3443</v>
      </c>
      <c r="E10682">
        <v>5</v>
      </c>
      <c r="F10682" t="s">
        <v>21</v>
      </c>
      <c r="G10682" t="s">
        <v>3467</v>
      </c>
      <c r="H10682" t="s">
        <v>3466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3443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3443</v>
      </c>
      <c r="E10684">
        <v>2</v>
      </c>
      <c r="F10684" t="s">
        <v>127</v>
      </c>
      <c r="G10684" t="s">
        <v>266</v>
      </c>
      <c r="H10684" t="s">
        <v>3468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3443</v>
      </c>
      <c r="E10685">
        <v>5</v>
      </c>
      <c r="F10685" t="s">
        <v>127</v>
      </c>
      <c r="G10685" t="s">
        <v>266</v>
      </c>
      <c r="H10685" t="s">
        <v>3469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3443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3443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3443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3443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3443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3443</v>
      </c>
      <c r="E10691">
        <v>1</v>
      </c>
      <c r="F10691" t="s">
        <v>3463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3443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3443</v>
      </c>
      <c r="E10693">
        <v>1</v>
      </c>
      <c r="F10693" t="s">
        <v>532</v>
      </c>
      <c r="G10693" t="s">
        <v>266</v>
      </c>
      <c r="H10693" t="s">
        <v>3464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3443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3443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3470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3471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2498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3363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2773</v>
      </c>
      <c r="G10703" t="s">
        <v>3474</v>
      </c>
      <c r="H10703" t="s">
        <v>3472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2673</v>
      </c>
      <c r="G10704" t="s">
        <v>2666</v>
      </c>
      <c r="H10704" t="s">
        <v>2670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2673</v>
      </c>
      <c r="G10705" t="s">
        <v>3299</v>
      </c>
      <c r="H10705" t="s">
        <v>3473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3201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3205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3475</v>
      </c>
      <c r="G10712" t="s">
        <v>266</v>
      </c>
      <c r="H10712" t="s">
        <v>3475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2588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2577</v>
      </c>
      <c r="G10724" t="s">
        <v>263</v>
      </c>
      <c r="H10724" t="s">
        <v>3453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3213</v>
      </c>
      <c r="G10726" t="s">
        <v>266</v>
      </c>
      <c r="H10726" t="s">
        <v>3214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3480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2722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3481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3482</v>
      </c>
      <c r="H10740" t="s">
        <v>3484</v>
      </c>
      <c r="J10740" t="s">
        <v>3483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3480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2722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2588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2588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3213</v>
      </c>
      <c r="G10748" t="s">
        <v>266</v>
      </c>
      <c r="H10748" t="s">
        <v>3486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3213</v>
      </c>
      <c r="G10749" t="s">
        <v>266</v>
      </c>
      <c r="H10749" t="s">
        <v>3488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2681</v>
      </c>
      <c r="G10754" t="s">
        <v>273</v>
      </c>
      <c r="H10754" t="s">
        <v>2955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3490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3491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3492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2803</v>
      </c>
      <c r="J10768" t="s">
        <v>2871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3064</v>
      </c>
      <c r="G10769" t="s">
        <v>266</v>
      </c>
      <c r="H10769" t="s">
        <v>3129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3493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2750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2681</v>
      </c>
      <c r="G10775" t="s">
        <v>273</v>
      </c>
      <c r="H10775" t="s">
        <v>2955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2412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3228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3330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2517</v>
      </c>
      <c r="G10794" t="s">
        <v>266</v>
      </c>
      <c r="H10794" t="s">
        <v>3294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3500</v>
      </c>
      <c r="E10811">
        <v>1</v>
      </c>
      <c r="F10811" t="s">
        <v>510</v>
      </c>
      <c r="G10811" t="s">
        <v>1431</v>
      </c>
      <c r="H10811" t="s">
        <v>2933</v>
      </c>
      <c r="L10811" t="s">
        <v>3499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3500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3127</v>
      </c>
      <c r="G10816" t="s">
        <v>794</v>
      </c>
      <c r="H10816" t="s">
        <v>3501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3127</v>
      </c>
      <c r="G10817" t="s">
        <v>794</v>
      </c>
      <c r="H10817" t="s">
        <v>3502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3503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3443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3443</v>
      </c>
      <c r="E10826">
        <v>1</v>
      </c>
      <c r="F10826" t="s">
        <v>532</v>
      </c>
      <c r="G10826" t="s">
        <v>266</v>
      </c>
      <c r="H10826" t="s">
        <v>3464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3443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3443</v>
      </c>
      <c r="E10828">
        <v>3</v>
      </c>
      <c r="F10828" t="s">
        <v>201</v>
      </c>
      <c r="G10828" t="s">
        <v>266</v>
      </c>
      <c r="H10828" t="s">
        <v>3497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2803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2955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2740</v>
      </c>
      <c r="G10837" t="s">
        <v>266</v>
      </c>
      <c r="H10837" t="s">
        <v>2656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3475</v>
      </c>
      <c r="G10841" t="s">
        <v>266</v>
      </c>
      <c r="H10841" t="s">
        <v>3475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3055</v>
      </c>
      <c r="H10842" t="s">
        <v>3048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2498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3510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3511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2666</v>
      </c>
      <c r="H10857" t="s">
        <v>3512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3205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2871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2498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3514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3513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3515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3516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3517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2740</v>
      </c>
      <c r="G10882" t="s">
        <v>266</v>
      </c>
      <c r="H10882" t="s">
        <v>3518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3443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3443</v>
      </c>
      <c r="E10885">
        <v>1</v>
      </c>
      <c r="F10885" t="s">
        <v>201</v>
      </c>
      <c r="G10885" t="s">
        <v>266</v>
      </c>
      <c r="H10885" t="s">
        <v>3497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3443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3443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3443</v>
      </c>
      <c r="E10888">
        <v>2</v>
      </c>
      <c r="F10888" t="s">
        <v>476</v>
      </c>
      <c r="G10888" t="s">
        <v>266</v>
      </c>
      <c r="H10888" t="s">
        <v>3519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2776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2939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3520</v>
      </c>
      <c r="L10906" t="s">
        <v>3521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3522</v>
      </c>
      <c r="G10908" t="s">
        <v>3522</v>
      </c>
      <c r="H10908" t="s">
        <v>3522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2909</v>
      </c>
      <c r="H10925" t="s">
        <v>2910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3523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3523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3524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2748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2666</v>
      </c>
      <c r="H10935" t="s">
        <v>2663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3525</v>
      </c>
      <c r="E10936">
        <v>1</v>
      </c>
      <c r="F10936" t="s">
        <v>2740</v>
      </c>
      <c r="G10936" t="s">
        <v>266</v>
      </c>
      <c r="H10936" t="s">
        <v>2656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3525</v>
      </c>
      <c r="E10937">
        <v>2</v>
      </c>
      <c r="F10937" t="s">
        <v>2067</v>
      </c>
      <c r="G10937" t="s">
        <v>266</v>
      </c>
      <c r="H10937" t="s">
        <v>3527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3525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2871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3528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3529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3530</v>
      </c>
      <c r="H10947" t="s">
        <v>3531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3532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3193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3524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2666</v>
      </c>
      <c r="H10959" t="s">
        <v>2663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3410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2415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2814</v>
      </c>
      <c r="H10971" t="s">
        <v>2815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2773</v>
      </c>
      <c r="G10977" t="s">
        <v>3474</v>
      </c>
      <c r="H10977" t="s">
        <v>3472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3530</v>
      </c>
      <c r="H10978" t="s">
        <v>3531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2939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2949</v>
      </c>
      <c r="J10994" t="s">
        <v>2871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3540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3541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3523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2666</v>
      </c>
      <c r="H11050" t="s">
        <v>2663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3542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3284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3544</v>
      </c>
      <c r="H11059" t="s">
        <v>3545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3546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3547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2673</v>
      </c>
      <c r="G11067" t="s">
        <v>2666</v>
      </c>
      <c r="H11067" t="s">
        <v>2672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3548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2958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2877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3550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3549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2666</v>
      </c>
      <c r="H11078" t="s">
        <v>2663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3551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2773</v>
      </c>
      <c r="G11080" t="s">
        <v>3554</v>
      </c>
      <c r="H11080" t="s">
        <v>3555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2773</v>
      </c>
      <c r="G11081" t="s">
        <v>3553</v>
      </c>
      <c r="H11081" t="s">
        <v>3552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2814</v>
      </c>
      <c r="H11082" t="s">
        <v>2815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3548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3557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3556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3558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3559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3560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3443</v>
      </c>
      <c r="E11094">
        <v>11</v>
      </c>
      <c r="F11094" t="s">
        <v>891</v>
      </c>
      <c r="G11094" t="s">
        <v>272</v>
      </c>
      <c r="H11094" t="s">
        <v>3205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3443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3561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3366</v>
      </c>
      <c r="H11108" t="s">
        <v>3367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3562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3563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3284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3000</v>
      </c>
      <c r="N11120" s="2">
        <v>12000</v>
      </c>
      <c r="O11120" s="2">
        <f>IF(Tabla1[[#This Row],[Mov]]="VNT",Tabla1[[#This Row],[Sale]]-Tabla1[[#This Row],[Cost]],-Tabla1[[#This Row],[Cost]]*Tabla1[[#This Row],[Cant]])</f>
        <v>9000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2750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3462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2955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3549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3566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3244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3077</v>
      </c>
      <c r="H11146" t="s">
        <v>1444</v>
      </c>
      <c r="M11146" s="2">
        <v>90000</v>
      </c>
      <c r="N11146" s="2">
        <v>130000</v>
      </c>
      <c r="O11146" s="2">
        <f>IF(Tabla1[[#This Row],[Mov]]="VNT",Tabla1[[#This Row],[Sale]]-Tabla1[[#This Row],[Cost]],-Tabla1[[#This Row],[Cost]]*Tabla1[[#This Row],[Cant]])</f>
        <v>40000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3567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2814</v>
      </c>
      <c r="H11148" t="s">
        <v>2815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3262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2823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3072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2490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2648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3513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3513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3568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3569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3570</v>
      </c>
      <c r="G11182" t="s">
        <v>266</v>
      </c>
      <c r="H11182" t="s">
        <v>3571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2814</v>
      </c>
      <c r="H11183" t="s">
        <v>2815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3573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3574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3574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3206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2666</v>
      </c>
      <c r="H11195" t="s">
        <v>2663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2673</v>
      </c>
      <c r="G11197" t="s">
        <v>2666</v>
      </c>
      <c r="H11197" t="s">
        <v>3575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3576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3577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3363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C34" sqref="C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2470</v>
      </c>
      <c r="D1" t="s">
        <v>179</v>
      </c>
      <c r="F1" t="s">
        <v>2473</v>
      </c>
      <c r="G1" t="s">
        <v>2474</v>
      </c>
      <c r="H1" t="s">
        <v>2475</v>
      </c>
      <c r="I1" t="s">
        <v>2476</v>
      </c>
      <c r="J1" t="s">
        <v>2477</v>
      </c>
      <c r="K1" t="s">
        <v>2474</v>
      </c>
      <c r="L1" t="s">
        <v>2479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2471</v>
      </c>
      <c r="G2" t="str">
        <f>Tabla5[[#This Row],[Nombre]]</f>
        <v>Valuntech 60</v>
      </c>
      <c r="H2" t="s">
        <v>2471</v>
      </c>
      <c r="I2" t="s">
        <v>2472</v>
      </c>
      <c r="J2" t="s">
        <v>1124</v>
      </c>
      <c r="K2">
        <f>Tabla5[[#This Row],[Columna1]]</f>
        <v>1</v>
      </c>
      <c r="L2" t="s">
        <v>2478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2471</v>
      </c>
      <c r="G3" t="str">
        <f>Tabla5[[#This Row],[Nombre]]</f>
        <v>Sebastian</v>
      </c>
      <c r="H3" t="s">
        <v>2471</v>
      </c>
      <c r="I3" t="s">
        <v>2472</v>
      </c>
      <c r="J3" t="s">
        <v>1124</v>
      </c>
      <c r="K3">
        <f>Tabla5[[#This Row],[Columna1]]</f>
        <v>2</v>
      </c>
      <c r="L3" t="s">
        <v>2478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2471</v>
      </c>
      <c r="G4" t="str">
        <f>Tabla5[[#This Row],[Nombre]]</f>
        <v>Smart Plus</v>
      </c>
      <c r="H4" t="s">
        <v>2471</v>
      </c>
      <c r="I4" t="s">
        <v>2472</v>
      </c>
      <c r="J4" t="s">
        <v>1124</v>
      </c>
      <c r="K4">
        <f>Tabla5[[#This Row],[Columna1]]</f>
        <v>3</v>
      </c>
      <c r="L4" t="s">
        <v>2478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2471</v>
      </c>
      <c r="G5" t="str">
        <f>Tabla5[[#This Row],[Nombre]]</f>
        <v>Rubiani</v>
      </c>
      <c r="H5" t="s">
        <v>2471</v>
      </c>
      <c r="I5" t="s">
        <v>2472</v>
      </c>
      <c r="J5" t="s">
        <v>1124</v>
      </c>
      <c r="K5">
        <f>Tabla5[[#This Row],[Columna1]]</f>
        <v>4</v>
      </c>
      <c r="L5" t="s">
        <v>2478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2471</v>
      </c>
      <c r="G6" t="str">
        <f>Tabla5[[#This Row],[Nombre]]</f>
        <v>JOMA</v>
      </c>
      <c r="H6" t="s">
        <v>2471</v>
      </c>
      <c r="I6" t="s">
        <v>2472</v>
      </c>
      <c r="J6" t="s">
        <v>1124</v>
      </c>
      <c r="K6">
        <f>Tabla5[[#This Row],[Columna1]]</f>
        <v>5</v>
      </c>
      <c r="L6" t="s">
        <v>2478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2471</v>
      </c>
      <c r="G7" t="str">
        <f>Tabla5[[#This Row],[Nombre]]</f>
        <v>Ovidio</v>
      </c>
      <c r="H7" t="s">
        <v>2471</v>
      </c>
      <c r="I7" t="s">
        <v>2472</v>
      </c>
      <c r="J7" t="s">
        <v>1124</v>
      </c>
      <c r="K7">
        <f>Tabla5[[#This Row],[Columna1]]</f>
        <v>6</v>
      </c>
      <c r="L7" t="s">
        <v>2478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2471</v>
      </c>
      <c r="G8" t="str">
        <f>Tabla5[[#This Row],[Nombre]]</f>
        <v>AtrasPR</v>
      </c>
      <c r="H8" t="s">
        <v>2471</v>
      </c>
      <c r="I8" t="s">
        <v>2472</v>
      </c>
      <c r="J8" t="s">
        <v>1124</v>
      </c>
      <c r="K8">
        <f>Tabla5[[#This Row],[Columna1]]</f>
        <v>7</v>
      </c>
      <c r="L8" t="s">
        <v>2478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2471</v>
      </c>
      <c r="G9" t="str">
        <f>Tabla5[[#This Row],[Nombre]]</f>
        <v>PR95</v>
      </c>
      <c r="H9" t="s">
        <v>2471</v>
      </c>
      <c r="I9" t="s">
        <v>2472</v>
      </c>
      <c r="J9" t="s">
        <v>1124</v>
      </c>
      <c r="K9">
        <f>Tabla5[[#This Row],[Columna1]]</f>
        <v>8</v>
      </c>
      <c r="L9" t="s">
        <v>2478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2471</v>
      </c>
      <c r="G10" t="str">
        <f>Tabla5[[#This Row],[Nombre]]</f>
        <v>Controles</v>
      </c>
      <c r="H10" t="s">
        <v>2471</v>
      </c>
      <c r="I10" t="s">
        <v>2472</v>
      </c>
      <c r="J10" t="s">
        <v>1124</v>
      </c>
      <c r="K10">
        <f>Tabla5[[#This Row],[Columna1]]</f>
        <v>9</v>
      </c>
      <c r="L10" t="s">
        <v>2478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2471</v>
      </c>
      <c r="G11" t="str">
        <f>Tabla5[[#This Row],[Nombre]]</f>
        <v>El Huracan</v>
      </c>
      <c r="H11" t="s">
        <v>2471</v>
      </c>
      <c r="I11" t="s">
        <v>2472</v>
      </c>
      <c r="J11" t="s">
        <v>1124</v>
      </c>
      <c r="K11">
        <f>Tabla5[[#This Row],[Columna1]]</f>
        <v>10</v>
      </c>
      <c r="L11" t="s">
        <v>2478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2471</v>
      </c>
      <c r="G12" t="str">
        <f>Tabla5[[#This Row],[Nombre]]</f>
        <v>El surtidor</v>
      </c>
      <c r="H12" t="s">
        <v>2471</v>
      </c>
      <c r="I12" t="s">
        <v>2472</v>
      </c>
      <c r="J12" t="s">
        <v>1124</v>
      </c>
      <c r="K12">
        <f>Tabla5[[#This Row],[Columna1]]</f>
        <v>11</v>
      </c>
      <c r="L12" t="s">
        <v>2478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2471</v>
      </c>
      <c r="G13" t="str">
        <f>Tabla5[[#This Row],[Nombre]]</f>
        <v>Batri Mundotech</v>
      </c>
      <c r="H13" t="s">
        <v>2471</v>
      </c>
      <c r="I13" t="s">
        <v>2472</v>
      </c>
      <c r="J13" t="s">
        <v>1124</v>
      </c>
      <c r="K13">
        <f>Tabla5[[#This Row],[Columna1]]</f>
        <v>12</v>
      </c>
      <c r="L13" t="s">
        <v>2478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2471</v>
      </c>
      <c r="G14" t="str">
        <f>Tabla5[[#This Row],[Nombre]]</f>
        <v>VJ</v>
      </c>
      <c r="H14" t="s">
        <v>2471</v>
      </c>
      <c r="I14" t="s">
        <v>2472</v>
      </c>
      <c r="J14" t="s">
        <v>1124</v>
      </c>
      <c r="K14">
        <f>Tabla5[[#This Row],[Columna1]]</f>
        <v>13</v>
      </c>
      <c r="L14" t="s">
        <v>2478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2471</v>
      </c>
      <c r="G15" t="str">
        <f>Tabla5[[#This Row],[Nombre]]</f>
        <v>Yolima Tecno One</v>
      </c>
      <c r="H15" t="s">
        <v>2471</v>
      </c>
      <c r="I15" t="s">
        <v>2472</v>
      </c>
      <c r="J15" t="s">
        <v>1124</v>
      </c>
      <c r="K15">
        <f>Tabla5[[#This Row],[Columna1]]</f>
        <v>14</v>
      </c>
      <c r="L15" t="s">
        <v>2478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2471</v>
      </c>
      <c r="G16" t="str">
        <f>Tabla5[[#This Row],[Nombre]]</f>
        <v>WOM</v>
      </c>
      <c r="H16" t="s">
        <v>2471</v>
      </c>
      <c r="I16" t="s">
        <v>2472</v>
      </c>
      <c r="J16" t="s">
        <v>1124</v>
      </c>
      <c r="K16">
        <f>Tabla5[[#This Row],[Columna1]]</f>
        <v>15</v>
      </c>
      <c r="L16" t="s">
        <v>2478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2471</v>
      </c>
      <c r="G17" t="str">
        <f>Tabla5[[#This Row],[Nombre]]</f>
        <v>Claro</v>
      </c>
      <c r="H17" t="s">
        <v>2471</v>
      </c>
      <c r="I17" t="s">
        <v>2472</v>
      </c>
      <c r="J17" t="s">
        <v>1124</v>
      </c>
      <c r="K17">
        <f>Tabla5[[#This Row],[Columna1]]</f>
        <v>16</v>
      </c>
      <c r="L17" t="s">
        <v>2478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2471</v>
      </c>
      <c r="G18" t="str">
        <f>Tabla5[[#This Row],[Nombre]]</f>
        <v>Movistar</v>
      </c>
      <c r="H18" t="s">
        <v>2471</v>
      </c>
      <c r="I18" t="s">
        <v>2472</v>
      </c>
      <c r="J18" t="s">
        <v>1124</v>
      </c>
      <c r="K18">
        <f>Tabla5[[#This Row],[Columna1]]</f>
        <v>17</v>
      </c>
      <c r="L18" t="s">
        <v>2478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2471</v>
      </c>
      <c r="G19" t="str">
        <f>Tabla5[[#This Row],[Nombre]]</f>
        <v>Tigo</v>
      </c>
      <c r="H19" t="s">
        <v>2471</v>
      </c>
      <c r="I19" t="s">
        <v>2472</v>
      </c>
      <c r="J19" t="s">
        <v>1124</v>
      </c>
      <c r="K19">
        <f>Tabla5[[#This Row],[Columna1]]</f>
        <v>18</v>
      </c>
      <c r="L19" t="s">
        <v>2478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2471</v>
      </c>
      <c r="G20" t="str">
        <f>Tabla5[[#This Row],[Nombre]]</f>
        <v>Container</v>
      </c>
      <c r="H20" t="s">
        <v>2471</v>
      </c>
      <c r="I20" t="s">
        <v>2472</v>
      </c>
      <c r="J20" t="s">
        <v>1124</v>
      </c>
      <c r="K20">
        <f>Tabla5[[#This Row],[Columna1]]</f>
        <v>19</v>
      </c>
      <c r="L20" t="s">
        <v>2478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2471</v>
      </c>
      <c r="G21" t="str">
        <f>Tabla5[[#This Row],[Nombre]]</f>
        <v>Andres Capital</v>
      </c>
      <c r="H21" t="s">
        <v>2471</v>
      </c>
      <c r="I21" t="s">
        <v>2472</v>
      </c>
      <c r="J21" t="s">
        <v>1124</v>
      </c>
      <c r="K21">
        <f>Tabla5[[#This Row],[Columna1]]</f>
        <v>20</v>
      </c>
      <c r="L21" t="s">
        <v>2478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2471</v>
      </c>
      <c r="G22" t="str">
        <f>Tabla5[[#This Row],[Nombre]]</f>
        <v>Dream Games</v>
      </c>
      <c r="H22" t="s">
        <v>2471</v>
      </c>
      <c r="I22" t="s">
        <v>2472</v>
      </c>
      <c r="J22" t="s">
        <v>1124</v>
      </c>
      <c r="K22">
        <f>Tabla5[[#This Row],[Columna1]]</f>
        <v>21</v>
      </c>
      <c r="L22" t="s">
        <v>2478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2471</v>
      </c>
      <c r="G23" t="str">
        <f>Tabla5[[#This Row],[Nombre]]</f>
        <v>VPG Sas</v>
      </c>
      <c r="H23" t="s">
        <v>2471</v>
      </c>
      <c r="I23" t="s">
        <v>2472</v>
      </c>
      <c r="J23" t="s">
        <v>1124</v>
      </c>
      <c r="K23">
        <f>Tabla5[[#This Row],[Columna1]]</f>
        <v>22</v>
      </c>
      <c r="L23" t="s">
        <v>2478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2471</v>
      </c>
      <c r="G24" t="str">
        <f>Tabla5[[#This Row],[Nombre]]</f>
        <v>JOP</v>
      </c>
      <c r="H24" t="s">
        <v>2471</v>
      </c>
      <c r="I24" t="s">
        <v>2472</v>
      </c>
      <c r="J24" t="s">
        <v>1124</v>
      </c>
      <c r="K24">
        <f>Tabla5[[#This Row],[Columna1]]</f>
        <v>23</v>
      </c>
      <c r="L24" t="s">
        <v>2478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2471</v>
      </c>
      <c r="G25" t="str">
        <f>Tabla5[[#This Row],[Nombre]]</f>
        <v>Gama Case</v>
      </c>
      <c r="H25" t="s">
        <v>2471</v>
      </c>
      <c r="I25" t="s">
        <v>2472</v>
      </c>
      <c r="J25" t="s">
        <v>1124</v>
      </c>
      <c r="K25">
        <f>Tabla5[[#This Row],[Columna1]]</f>
        <v>24</v>
      </c>
      <c r="L25" t="s">
        <v>2478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2471</v>
      </c>
      <c r="G26" t="str">
        <f>Tabla5[[#This Row],[Nombre]]</f>
        <v>L&amp;M</v>
      </c>
      <c r="H26" t="s">
        <v>2471</v>
      </c>
      <c r="I26" t="s">
        <v>2472</v>
      </c>
      <c r="J26" t="s">
        <v>1124</v>
      </c>
      <c r="K26">
        <f>Tabla5[[#This Row],[Columna1]]</f>
        <v>25</v>
      </c>
      <c r="L26" t="s">
        <v>2478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2471</v>
      </c>
      <c r="G27" t="str">
        <f>Tabla5[[#This Row],[Nombre]]</f>
        <v>RACO</v>
      </c>
      <c r="H27" t="s">
        <v>2471</v>
      </c>
      <c r="I27" t="s">
        <v>2472</v>
      </c>
      <c r="J27" t="s">
        <v>1124</v>
      </c>
      <c r="K27">
        <f>Tabla5[[#This Row],[Columna1]]</f>
        <v>26</v>
      </c>
      <c r="L27" t="s">
        <v>2478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2471</v>
      </c>
      <c r="G28" t="str">
        <f>Tabla5[[#This Row],[Nombre]]</f>
        <v>Memorias Musica</v>
      </c>
      <c r="H28" t="s">
        <v>2471</v>
      </c>
      <c r="I28" t="s">
        <v>2472</v>
      </c>
      <c r="J28" t="s">
        <v>1124</v>
      </c>
      <c r="K28">
        <f>Tabla5[[#This Row],[Columna1]]</f>
        <v>27</v>
      </c>
      <c r="L28" t="s">
        <v>2478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2471</v>
      </c>
      <c r="G29" t="str">
        <f>Tabla5[[#This Row],[Nombre]]</f>
        <v>Chocolocell</v>
      </c>
      <c r="H29" t="s">
        <v>2471</v>
      </c>
      <c r="I29" t="s">
        <v>2472</v>
      </c>
      <c r="J29" t="s">
        <v>1124</v>
      </c>
      <c r="K29">
        <f>Tabla5[[#This Row],[Columna1]]</f>
        <v>28</v>
      </c>
      <c r="L29" t="s">
        <v>2478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2471</v>
      </c>
      <c r="G30" t="str">
        <f>Tabla5[[#This Row],[Nombre]]</f>
        <v>Frente Smart Plus</v>
      </c>
      <c r="H30" t="s">
        <v>2471</v>
      </c>
      <c r="I30" t="s">
        <v>2472</v>
      </c>
      <c r="J30" t="s">
        <v>1124</v>
      </c>
      <c r="K30">
        <f>Tabla5[[#This Row],[Columna1]]</f>
        <v>29</v>
      </c>
      <c r="L30" t="s">
        <v>2478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2471</v>
      </c>
      <c r="G31" t="str">
        <f>Tabla5[[#This Row],[Nombre]]</f>
        <v>Safari</v>
      </c>
      <c r="H31" t="s">
        <v>2471</v>
      </c>
      <c r="I31" t="s">
        <v>2472</v>
      </c>
      <c r="J31" t="s">
        <v>1124</v>
      </c>
      <c r="K31">
        <f>Tabla5[[#This Row],[Columna1]]</f>
        <v>30</v>
      </c>
      <c r="L31" t="s">
        <v>2478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2471</v>
      </c>
      <c r="G32" t="str">
        <f>Tabla5[[#This Row],[Nombre]]</f>
        <v>ALG</v>
      </c>
      <c r="H32" t="s">
        <v>2471</v>
      </c>
      <c r="I32" t="s">
        <v>2472</v>
      </c>
      <c r="J32" t="s">
        <v>1124</v>
      </c>
      <c r="K32">
        <f>Tabla5[[#This Row],[Columna1]]</f>
        <v>31</v>
      </c>
      <c r="L32" t="s">
        <v>2478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2471</v>
      </c>
      <c r="G33" t="str">
        <f>Tabla5[[#This Row],[Nombre]]</f>
        <v>Pompas</v>
      </c>
      <c r="H33" t="s">
        <v>2471</v>
      </c>
      <c r="I33" t="s">
        <v>2472</v>
      </c>
      <c r="J33" t="s">
        <v>1124</v>
      </c>
      <c r="K33">
        <f>Tabla5[[#This Row],[Columna1]]</f>
        <v>32</v>
      </c>
      <c r="L33" t="s">
        <v>2478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2471</v>
      </c>
      <c r="G34" t="str">
        <f>Tabla5[[#This Row],[Nombre]]</f>
        <v>110-Chicago</v>
      </c>
      <c r="H34" t="s">
        <v>2471</v>
      </c>
      <c r="I34" t="s">
        <v>2472</v>
      </c>
      <c r="J34" t="s">
        <v>1124</v>
      </c>
      <c r="K34">
        <f>Tabla5[[#This Row],[Columna1]]</f>
        <v>33</v>
      </c>
      <c r="L34" t="s">
        <v>2478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2471</v>
      </c>
      <c r="G35" t="str">
        <f>Tabla5[[#This Row],[Nombre]]</f>
        <v>JVD</v>
      </c>
      <c r="H35" t="s">
        <v>2471</v>
      </c>
      <c r="I35" t="s">
        <v>2472</v>
      </c>
      <c r="J35" t="s">
        <v>1124</v>
      </c>
      <c r="K35">
        <f>Tabla5[[#This Row],[Columna1]]</f>
        <v>34</v>
      </c>
      <c r="L35" t="s">
        <v>2478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2471</v>
      </c>
      <c r="G36" t="str">
        <f>Tabla5[[#This Row],[Nombre]]</f>
        <v>EKADY</v>
      </c>
      <c r="H36" t="s">
        <v>2471</v>
      </c>
      <c r="I36" t="s">
        <v>2472</v>
      </c>
      <c r="J36" t="s">
        <v>1124</v>
      </c>
      <c r="K36">
        <f>Tabla5[[#This Row],[Columna1]]</f>
        <v>35</v>
      </c>
      <c r="L36" t="s">
        <v>2478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2471</v>
      </c>
      <c r="G37" t="str">
        <f>Tabla5[[#This Row],[Nombre]]</f>
        <v>TYD</v>
      </c>
      <c r="H37" t="s">
        <v>2471</v>
      </c>
      <c r="I37" t="s">
        <v>2472</v>
      </c>
      <c r="J37" t="s">
        <v>1124</v>
      </c>
      <c r="K37">
        <f>Tabla5[[#This Row],[Columna1]]</f>
        <v>36</v>
      </c>
      <c r="L37" t="s">
        <v>2478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2471</v>
      </c>
      <c r="G38" t="str">
        <f>Tabla5[[#This Row],[Nombre]]</f>
        <v>SD Tecnology</v>
      </c>
      <c r="H38" t="s">
        <v>2471</v>
      </c>
      <c r="I38" t="s">
        <v>2472</v>
      </c>
      <c r="J38" t="s">
        <v>1124</v>
      </c>
      <c r="K38">
        <f>Tabla5[[#This Row],[Columna1]]</f>
        <v>37</v>
      </c>
      <c r="L38" t="s">
        <v>2478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2471</v>
      </c>
      <c r="G39" t="str">
        <f>Tabla5[[#This Row],[Nombre]]</f>
        <v>Celuflex</v>
      </c>
      <c r="H39" t="s">
        <v>2471</v>
      </c>
      <c r="I39" t="s">
        <v>2472</v>
      </c>
      <c r="J39" t="s">
        <v>1124</v>
      </c>
      <c r="K39">
        <f>Tabla5[[#This Row],[Columna1]]</f>
        <v>38</v>
      </c>
      <c r="L39" t="s">
        <v>2478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2471</v>
      </c>
      <c r="G40" t="str">
        <f>Tabla5[[#This Row],[Nombre]]</f>
        <v>Global Importaciones</v>
      </c>
      <c r="H40" t="s">
        <v>2471</v>
      </c>
      <c r="I40" t="s">
        <v>2472</v>
      </c>
      <c r="J40" t="s">
        <v>1124</v>
      </c>
      <c r="K40">
        <f>Tabla5[[#This Row],[Columna1]]</f>
        <v>39</v>
      </c>
      <c r="L40" t="s">
        <v>2478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2471</v>
      </c>
      <c r="G41" t="str">
        <f>Tabla5[[#This Row],[Nombre]]</f>
        <v>Tigerss Nodo</v>
      </c>
      <c r="H41" t="s">
        <v>2471</v>
      </c>
      <c r="I41" t="s">
        <v>2472</v>
      </c>
      <c r="J41" t="s">
        <v>1124</v>
      </c>
      <c r="K41">
        <f>Tabla5[[#This Row],[Columna1]]</f>
        <v>40</v>
      </c>
      <c r="L41" t="s">
        <v>2478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2471</v>
      </c>
      <c r="G42" t="str">
        <f>Tabla5[[#This Row],[Nombre]]</f>
        <v>EG Accesorios</v>
      </c>
      <c r="H42" t="s">
        <v>2471</v>
      </c>
      <c r="I42" t="s">
        <v>2472</v>
      </c>
      <c r="J42" t="s">
        <v>1124</v>
      </c>
      <c r="K42">
        <f>Tabla5[[#This Row],[Columna1]]</f>
        <v>41</v>
      </c>
      <c r="L42" t="s">
        <v>2478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2471</v>
      </c>
      <c r="G43" t="str">
        <f>Tabla5[[#This Row],[Nombre]]</f>
        <v>Chicago 107</v>
      </c>
      <c r="H43" t="s">
        <v>2471</v>
      </c>
      <c r="I43" t="s">
        <v>2472</v>
      </c>
      <c r="J43" t="s">
        <v>1124</v>
      </c>
      <c r="K43">
        <f>Tabla5[[#This Row],[Columna1]]</f>
        <v>42</v>
      </c>
      <c r="L43" t="s">
        <v>2478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2471</v>
      </c>
      <c r="G44" t="str">
        <f>Tabla5[[#This Row],[Nombre]]</f>
        <v>FYR Flex</v>
      </c>
      <c r="H44" t="s">
        <v>2471</v>
      </c>
      <c r="I44" t="s">
        <v>2472</v>
      </c>
      <c r="J44" t="s">
        <v>1124</v>
      </c>
      <c r="K44">
        <f>Tabla5[[#This Row],[Columna1]]</f>
        <v>43</v>
      </c>
      <c r="L44" t="s">
        <v>2478</v>
      </c>
      <c r="N44" t="str">
        <f t="shared" si="0"/>
        <v>"fyr flex": 43,</v>
      </c>
    </row>
    <row r="45" spans="1:14" x14ac:dyDescent="0.2">
      <c r="A45">
        <v>44</v>
      </c>
      <c r="B45" t="s">
        <v>2443</v>
      </c>
      <c r="C45">
        <f>Tabla5[[#This Row],[ID]]</f>
        <v>44</v>
      </c>
      <c r="D45" t="s">
        <v>1638</v>
      </c>
      <c r="F45" t="s">
        <v>2471</v>
      </c>
      <c r="G45" t="str">
        <f>Tabla5[[#This Row],[Nombre]]</f>
        <v>Tablet Store</v>
      </c>
      <c r="H45" t="s">
        <v>2471</v>
      </c>
      <c r="I45" t="s">
        <v>2472</v>
      </c>
      <c r="J45" t="s">
        <v>1124</v>
      </c>
      <c r="K45">
        <f>Tabla5[[#This Row],[Columna1]]</f>
        <v>44</v>
      </c>
      <c r="L45" t="s">
        <v>2478</v>
      </c>
      <c r="N45" t="str">
        <f t="shared" si="0"/>
        <v>"tablet store": 44,</v>
      </c>
    </row>
    <row r="46" spans="1:14" x14ac:dyDescent="0.2">
      <c r="A46">
        <v>45</v>
      </c>
      <c r="B46" t="s">
        <v>2450</v>
      </c>
      <c r="C46">
        <f>Tabla5[[#This Row],[ID]]</f>
        <v>45</v>
      </c>
      <c r="D46" t="s">
        <v>2451</v>
      </c>
      <c r="F46" t="s">
        <v>2471</v>
      </c>
      <c r="G46" t="str">
        <f>Tabla5[[#This Row],[Nombre]]</f>
        <v>Tecno Game</v>
      </c>
      <c r="H46" t="s">
        <v>2471</v>
      </c>
      <c r="I46" t="s">
        <v>2472</v>
      </c>
      <c r="J46" t="s">
        <v>1124</v>
      </c>
      <c r="K46">
        <f>Tabla5[[#This Row],[Columna1]]</f>
        <v>45</v>
      </c>
      <c r="L46" t="s">
        <v>2478</v>
      </c>
      <c r="N46" t="str">
        <f t="shared" si="0"/>
        <v>"tecno game": 45,</v>
      </c>
    </row>
    <row r="47" spans="1:14" x14ac:dyDescent="0.2">
      <c r="A47">
        <v>46</v>
      </c>
      <c r="B47" t="s">
        <v>2784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3030</v>
      </c>
      <c r="C48">
        <f>Tabla5[[#This Row],[ID]]</f>
        <v>47</v>
      </c>
      <c r="D48" t="s">
        <v>2978</v>
      </c>
    </row>
    <row r="49" spans="1:10" x14ac:dyDescent="0.2">
      <c r="A49">
        <v>48</v>
      </c>
      <c r="B49" t="s">
        <v>3229</v>
      </c>
      <c r="C49">
        <f>Tabla5[[#This Row],[ID]]</f>
        <v>48</v>
      </c>
      <c r="D49" t="s">
        <v>3230</v>
      </c>
    </row>
    <row r="50" spans="1:10" x14ac:dyDescent="0.2">
      <c r="A50">
        <v>49</v>
      </c>
      <c r="B50" t="s">
        <v>3443</v>
      </c>
      <c r="C50">
        <f>Tabla5[[#This Row],[ID]]</f>
        <v>49</v>
      </c>
      <c r="D50" t="s">
        <v>3444</v>
      </c>
    </row>
    <row r="51" spans="1:10" x14ac:dyDescent="0.2">
      <c r="A51">
        <v>50</v>
      </c>
      <c r="B51" t="s">
        <v>3525</v>
      </c>
      <c r="C51">
        <f>Tabla5[[#This Row],[ID]]</f>
        <v>50</v>
      </c>
      <c r="D51" t="s">
        <v>3526</v>
      </c>
    </row>
    <row r="52" spans="1:10" x14ac:dyDescent="0.2">
      <c r="J52" t="s">
        <v>2444</v>
      </c>
    </row>
    <row r="53" spans="1:10" x14ac:dyDescent="0.2">
      <c r="J53" t="s">
        <v>2445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2794</v>
      </c>
      <c r="D1" t="s">
        <v>2604</v>
      </c>
      <c r="E1" t="s">
        <v>2795</v>
      </c>
      <c r="F1" t="s">
        <v>2796</v>
      </c>
      <c r="G1" t="s">
        <v>1887</v>
      </c>
    </row>
    <row r="2" spans="1:7" x14ac:dyDescent="0.2">
      <c r="A2" t="s">
        <v>2787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2788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2789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2790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2791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2792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2793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3134</v>
      </c>
      <c r="B62" s="56" t="s">
        <v>3135</v>
      </c>
      <c r="C62" s="56" t="s">
        <v>3136</v>
      </c>
      <c r="D62" s="56" t="s">
        <v>1845</v>
      </c>
      <c r="E62" s="56" t="s">
        <v>3137</v>
      </c>
      <c r="F62" s="56" t="s">
        <v>3138</v>
      </c>
      <c r="G62" s="56" t="s">
        <v>3139</v>
      </c>
      <c r="H62" s="56" t="s">
        <v>1844</v>
      </c>
      <c r="I62" s="56" t="s">
        <v>3140</v>
      </c>
      <c r="J62" s="56" t="s">
        <v>3141</v>
      </c>
      <c r="K62" s="45"/>
      <c r="L62" s="45"/>
      <c r="M62" s="45"/>
    </row>
    <row r="63" spans="1:13" ht="16" x14ac:dyDescent="0.2">
      <c r="A63" s="46">
        <v>2018</v>
      </c>
      <c r="B63" s="46" t="s">
        <v>3142</v>
      </c>
      <c r="C63" s="46">
        <v>2011</v>
      </c>
      <c r="D63" s="46" t="s">
        <v>3143</v>
      </c>
      <c r="E63" s="46" t="s">
        <v>3144</v>
      </c>
      <c r="F63" s="50" t="s">
        <v>3145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3142</v>
      </c>
      <c r="C64" s="51">
        <v>2011</v>
      </c>
      <c r="D64" s="51" t="s">
        <v>3143</v>
      </c>
      <c r="E64" s="46" t="s">
        <v>3144</v>
      </c>
      <c r="F64" s="50" t="s">
        <v>3145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3146</v>
      </c>
      <c r="C65" s="53">
        <v>2008</v>
      </c>
      <c r="D65" s="54" t="s">
        <v>3147</v>
      </c>
      <c r="E65" s="46" t="s">
        <v>3148</v>
      </c>
      <c r="F65" s="50" t="s">
        <v>3145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3142</v>
      </c>
      <c r="C66" s="46">
        <v>2011</v>
      </c>
      <c r="D66" s="46" t="s">
        <v>3143</v>
      </c>
      <c r="E66" s="46" t="s">
        <v>3144</v>
      </c>
      <c r="F66" s="50" t="s">
        <v>3145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3142</v>
      </c>
      <c r="C67" s="51">
        <v>2011</v>
      </c>
      <c r="D67" s="46" t="s">
        <v>3143</v>
      </c>
      <c r="E67" s="46" t="s">
        <v>3144</v>
      </c>
      <c r="F67" s="50" t="s">
        <v>3145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3146</v>
      </c>
      <c r="C68" s="51">
        <v>2008</v>
      </c>
      <c r="D68" s="52" t="s">
        <v>3147</v>
      </c>
      <c r="E68" s="46" t="s">
        <v>3148</v>
      </c>
      <c r="F68" s="50" t="s">
        <v>3145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3142</v>
      </c>
      <c r="C69" s="46">
        <v>2011</v>
      </c>
      <c r="D69" s="46" t="s">
        <v>3143</v>
      </c>
      <c r="E69" s="46" t="s">
        <v>3144</v>
      </c>
      <c r="F69" s="50" t="s">
        <v>3145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69"/>
  <sheetViews>
    <sheetView workbookViewId="0">
      <selection activeCell="I27" sqref="I27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3269</v>
      </c>
      <c r="C1" t="s">
        <v>3184</v>
      </c>
      <c r="D1" t="s">
        <v>3246</v>
      </c>
      <c r="F1" s="4" t="s">
        <v>3184</v>
      </c>
      <c r="G1" t="s">
        <v>3247</v>
      </c>
      <c r="L1" s="4" t="s">
        <v>1310</v>
      </c>
      <c r="M1" s="4" t="s">
        <v>3184</v>
      </c>
      <c r="N1" t="s">
        <v>3247</v>
      </c>
    </row>
    <row r="2" spans="1:14" x14ac:dyDescent="0.2">
      <c r="A2" s="1">
        <v>45046</v>
      </c>
      <c r="B2" s="1" t="s">
        <v>3270</v>
      </c>
      <c r="C2" t="s">
        <v>3248</v>
      </c>
      <c r="D2" s="36">
        <v>-45000</v>
      </c>
      <c r="F2" t="s">
        <v>3438</v>
      </c>
      <c r="G2" s="2">
        <v>0</v>
      </c>
      <c r="L2" s="1">
        <v>45046</v>
      </c>
      <c r="M2" t="s">
        <v>3248</v>
      </c>
      <c r="N2" s="2">
        <v>-45000</v>
      </c>
    </row>
    <row r="3" spans="1:14" x14ac:dyDescent="0.2">
      <c r="A3" s="1">
        <v>45046</v>
      </c>
      <c r="B3" s="1" t="s">
        <v>3270</v>
      </c>
      <c r="C3" t="s">
        <v>3182</v>
      </c>
      <c r="D3" s="36">
        <v>-60000</v>
      </c>
      <c r="F3" t="s">
        <v>3248</v>
      </c>
      <c r="G3" s="2">
        <v>0</v>
      </c>
      <c r="L3" s="1">
        <v>45046</v>
      </c>
      <c r="M3" t="s">
        <v>3185</v>
      </c>
      <c r="N3" s="2">
        <v>-15000</v>
      </c>
    </row>
    <row r="4" spans="1:14" x14ac:dyDescent="0.2">
      <c r="A4" s="1">
        <v>45046</v>
      </c>
      <c r="B4" s="1" t="s">
        <v>3270</v>
      </c>
      <c r="C4" t="s">
        <v>3185</v>
      </c>
      <c r="D4" s="36">
        <v>-15000</v>
      </c>
      <c r="F4" t="s">
        <v>1174</v>
      </c>
      <c r="G4" s="2">
        <v>0</v>
      </c>
      <c r="L4" s="1">
        <v>45046</v>
      </c>
      <c r="M4" t="s">
        <v>3183</v>
      </c>
      <c r="N4" s="2">
        <v>-3000</v>
      </c>
    </row>
    <row r="5" spans="1:14" x14ac:dyDescent="0.2">
      <c r="A5" s="1">
        <v>45046</v>
      </c>
      <c r="B5" s="1" t="s">
        <v>3270</v>
      </c>
      <c r="C5" t="s">
        <v>3183</v>
      </c>
      <c r="D5" s="36">
        <v>-3000</v>
      </c>
      <c r="F5" t="s">
        <v>3235</v>
      </c>
      <c r="G5" s="2">
        <v>0</v>
      </c>
      <c r="L5" s="1">
        <v>45046</v>
      </c>
      <c r="M5" t="s">
        <v>3182</v>
      </c>
      <c r="N5" s="2">
        <v>-60000</v>
      </c>
    </row>
    <row r="6" spans="1:14" x14ac:dyDescent="0.2">
      <c r="A6" s="1">
        <v>45049</v>
      </c>
      <c r="B6" s="1" t="s">
        <v>3271</v>
      </c>
      <c r="C6" t="s">
        <v>3185</v>
      </c>
      <c r="D6" s="36">
        <v>15000</v>
      </c>
      <c r="F6" t="s">
        <v>3323</v>
      </c>
      <c r="G6" s="2">
        <v>0</v>
      </c>
      <c r="L6" s="1">
        <v>45049</v>
      </c>
      <c r="M6" t="s">
        <v>3248</v>
      </c>
      <c r="N6" s="2">
        <v>45000</v>
      </c>
    </row>
    <row r="7" spans="1:14" x14ac:dyDescent="0.2">
      <c r="A7" s="1">
        <v>45049</v>
      </c>
      <c r="B7" s="1" t="s">
        <v>3271</v>
      </c>
      <c r="C7" t="s">
        <v>3248</v>
      </c>
      <c r="D7" s="36">
        <v>45000</v>
      </c>
      <c r="F7" t="s">
        <v>3185</v>
      </c>
      <c r="G7" s="2">
        <v>0</v>
      </c>
      <c r="L7" s="1">
        <v>45049</v>
      </c>
      <c r="M7" t="s">
        <v>3185</v>
      </c>
      <c r="N7" s="2">
        <v>15000</v>
      </c>
    </row>
    <row r="8" spans="1:14" x14ac:dyDescent="0.2">
      <c r="A8" s="1">
        <v>45049</v>
      </c>
      <c r="B8" s="1" t="s">
        <v>3270</v>
      </c>
      <c r="C8" t="s">
        <v>3182</v>
      </c>
      <c r="D8" s="36">
        <v>-60000</v>
      </c>
      <c r="F8" t="s">
        <v>3479</v>
      </c>
      <c r="G8" s="2">
        <v>0</v>
      </c>
      <c r="L8" s="1">
        <v>45049</v>
      </c>
      <c r="M8" t="s">
        <v>2663</v>
      </c>
      <c r="N8" s="2">
        <v>-90000</v>
      </c>
    </row>
    <row r="9" spans="1:14" x14ac:dyDescent="0.2">
      <c r="A9" s="1">
        <v>45049</v>
      </c>
      <c r="B9" s="1" t="s">
        <v>3270</v>
      </c>
      <c r="C9" t="s">
        <v>2663</v>
      </c>
      <c r="D9" s="36">
        <v>-90000</v>
      </c>
      <c r="F9" t="s">
        <v>3183</v>
      </c>
      <c r="G9" s="2">
        <v>0</v>
      </c>
      <c r="L9" s="1">
        <v>45049</v>
      </c>
      <c r="M9" t="s">
        <v>3182</v>
      </c>
      <c r="N9" s="2">
        <v>-60000</v>
      </c>
    </row>
    <row r="10" spans="1:14" x14ac:dyDescent="0.2">
      <c r="A10" s="1">
        <v>45049</v>
      </c>
      <c r="B10" s="1" t="s">
        <v>3270</v>
      </c>
      <c r="C10" t="s">
        <v>2664</v>
      </c>
      <c r="D10" s="36">
        <v>-90000</v>
      </c>
      <c r="F10" t="s">
        <v>3280</v>
      </c>
      <c r="G10" s="2">
        <v>0</v>
      </c>
      <c r="L10" s="1">
        <v>45049</v>
      </c>
      <c r="M10" t="s">
        <v>2664</v>
      </c>
      <c r="N10" s="2">
        <v>-90000</v>
      </c>
    </row>
    <row r="11" spans="1:14" x14ac:dyDescent="0.2">
      <c r="A11" s="1">
        <v>45052</v>
      </c>
      <c r="B11" s="1" t="s">
        <v>3270</v>
      </c>
      <c r="C11" t="s">
        <v>3235</v>
      </c>
      <c r="D11" s="36">
        <v>-90000</v>
      </c>
      <c r="F11" t="s">
        <v>2663</v>
      </c>
      <c r="G11" s="2">
        <v>0</v>
      </c>
      <c r="L11" s="1">
        <v>45052</v>
      </c>
      <c r="M11" t="s">
        <v>3235</v>
      </c>
      <c r="N11" s="2">
        <v>-90000</v>
      </c>
    </row>
    <row r="12" spans="1:14" x14ac:dyDescent="0.2">
      <c r="A12" s="1">
        <v>45053</v>
      </c>
      <c r="B12" s="1" t="s">
        <v>3271</v>
      </c>
      <c r="C12" t="s">
        <v>3235</v>
      </c>
      <c r="D12" s="36">
        <v>90000</v>
      </c>
      <c r="F12" t="s">
        <v>3322</v>
      </c>
      <c r="G12" s="2">
        <v>0</v>
      </c>
      <c r="L12" s="1">
        <v>45053</v>
      </c>
      <c r="M12" t="s">
        <v>3235</v>
      </c>
      <c r="N12" s="2">
        <v>90000</v>
      </c>
    </row>
    <row r="13" spans="1:14" x14ac:dyDescent="0.2">
      <c r="A13" s="1">
        <v>45053</v>
      </c>
      <c r="B13" s="1" t="s">
        <v>3271</v>
      </c>
      <c r="C13" t="s">
        <v>3182</v>
      </c>
      <c r="D13" s="36">
        <v>60000</v>
      </c>
      <c r="F13" t="s">
        <v>3182</v>
      </c>
      <c r="G13" s="2">
        <v>0</v>
      </c>
      <c r="L13" s="1">
        <v>45053</v>
      </c>
      <c r="M13" t="s">
        <v>3183</v>
      </c>
      <c r="N13" s="2">
        <v>3000</v>
      </c>
    </row>
    <row r="14" spans="1:14" x14ac:dyDescent="0.2">
      <c r="A14" s="1">
        <v>45053</v>
      </c>
      <c r="B14" s="1" t="s">
        <v>3271</v>
      </c>
      <c r="C14" t="s">
        <v>3183</v>
      </c>
      <c r="D14" s="36">
        <v>3000</v>
      </c>
      <c r="F14" t="s">
        <v>3430</v>
      </c>
      <c r="G14" s="2">
        <v>0</v>
      </c>
      <c r="L14" s="1">
        <v>45053</v>
      </c>
      <c r="M14" t="s">
        <v>3182</v>
      </c>
      <c r="N14" s="2">
        <v>60000</v>
      </c>
    </row>
    <row r="15" spans="1:14" x14ac:dyDescent="0.2">
      <c r="A15" s="1">
        <v>45055</v>
      </c>
      <c r="B15" s="1" t="s">
        <v>3270</v>
      </c>
      <c r="C15" t="s">
        <v>3267</v>
      </c>
      <c r="D15" s="36">
        <v>-95000</v>
      </c>
      <c r="F15" t="s">
        <v>2664</v>
      </c>
      <c r="G15" s="2">
        <v>0</v>
      </c>
      <c r="L15" s="1">
        <v>45054</v>
      </c>
      <c r="M15" t="s">
        <v>3268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3267</v>
      </c>
      <c r="D16" s="36">
        <v>95000</v>
      </c>
      <c r="F16" t="s">
        <v>3344</v>
      </c>
      <c r="G16" s="2">
        <v>0</v>
      </c>
      <c r="L16" s="1">
        <v>45055</v>
      </c>
      <c r="M16" t="s">
        <v>3267</v>
      </c>
      <c r="N16" s="2">
        <v>-95000</v>
      </c>
    </row>
    <row r="17" spans="1:14" x14ac:dyDescent="0.2">
      <c r="A17" s="1">
        <v>45054</v>
      </c>
      <c r="B17" s="1" t="s">
        <v>3271</v>
      </c>
      <c r="C17" t="s">
        <v>3268</v>
      </c>
      <c r="D17" s="36">
        <v>0</v>
      </c>
      <c r="F17" t="s">
        <v>3267</v>
      </c>
      <c r="G17" s="2">
        <v>0</v>
      </c>
      <c r="L17" s="1">
        <v>45056</v>
      </c>
      <c r="M17" t="s">
        <v>3267</v>
      </c>
      <c r="N17" s="2">
        <v>95000</v>
      </c>
    </row>
    <row r="18" spans="1:14" x14ac:dyDescent="0.2">
      <c r="A18" s="1">
        <v>45057</v>
      </c>
      <c r="B18" s="1" t="s">
        <v>3271</v>
      </c>
      <c r="C18" t="s">
        <v>3182</v>
      </c>
      <c r="D18" s="36">
        <v>60000</v>
      </c>
      <c r="F18" t="s">
        <v>3214</v>
      </c>
      <c r="G18" s="2">
        <v>0</v>
      </c>
      <c r="L18" s="1">
        <v>45057</v>
      </c>
      <c r="M18" t="s">
        <v>3182</v>
      </c>
      <c r="N18" s="2">
        <v>60000</v>
      </c>
    </row>
    <row r="19" spans="1:14" x14ac:dyDescent="0.2">
      <c r="A19" s="1">
        <v>45057</v>
      </c>
      <c r="B19" s="1" t="s">
        <v>3270</v>
      </c>
      <c r="C19" t="s">
        <v>2747</v>
      </c>
      <c r="D19" s="36">
        <v>-30000</v>
      </c>
      <c r="F19" t="s">
        <v>3268</v>
      </c>
      <c r="G19" s="2">
        <v>0</v>
      </c>
      <c r="L19" s="1">
        <v>45057</v>
      </c>
      <c r="M19" t="s">
        <v>2747</v>
      </c>
      <c r="N19" s="2">
        <v>-30000</v>
      </c>
    </row>
    <row r="20" spans="1:14" x14ac:dyDescent="0.2">
      <c r="A20" s="1">
        <v>45057</v>
      </c>
      <c r="B20" s="1" t="s">
        <v>3270</v>
      </c>
      <c r="C20" t="s">
        <v>3276</v>
      </c>
      <c r="D20" s="36">
        <v>-25000</v>
      </c>
      <c r="F20" t="s">
        <v>3276</v>
      </c>
      <c r="G20" s="2">
        <v>0</v>
      </c>
      <c r="L20" s="1">
        <v>45057</v>
      </c>
      <c r="M20" t="s">
        <v>3276</v>
      </c>
      <c r="N20" s="2">
        <v>-25000</v>
      </c>
    </row>
    <row r="21" spans="1:14" x14ac:dyDescent="0.2">
      <c r="A21" s="1">
        <v>45058</v>
      </c>
      <c r="B21" s="1" t="s">
        <v>3270</v>
      </c>
      <c r="C21" t="s">
        <v>3280</v>
      </c>
      <c r="D21" s="36">
        <v>-100000</v>
      </c>
      <c r="F21" t="s">
        <v>3307</v>
      </c>
      <c r="G21" s="2">
        <v>0</v>
      </c>
      <c r="L21" s="1">
        <v>45058</v>
      </c>
      <c r="M21" t="s">
        <v>3280</v>
      </c>
      <c r="N21" s="2">
        <v>-50000</v>
      </c>
    </row>
    <row r="22" spans="1:14" x14ac:dyDescent="0.2">
      <c r="A22" s="1">
        <v>45058</v>
      </c>
      <c r="B22" s="1" t="s">
        <v>3271</v>
      </c>
      <c r="C22" t="s">
        <v>3280</v>
      </c>
      <c r="D22" s="36">
        <v>50000</v>
      </c>
      <c r="F22" t="s">
        <v>3565</v>
      </c>
      <c r="G22" s="2">
        <v>-10000</v>
      </c>
      <c r="L22" s="1">
        <v>45058</v>
      </c>
      <c r="M22" t="s">
        <v>3307</v>
      </c>
      <c r="N22" s="2">
        <v>-6000</v>
      </c>
    </row>
    <row r="23" spans="1:14" x14ac:dyDescent="0.2">
      <c r="A23" s="1">
        <v>45059</v>
      </c>
      <c r="B23" s="1" t="s">
        <v>3271</v>
      </c>
      <c r="C23" t="s">
        <v>3280</v>
      </c>
      <c r="D23" s="36">
        <v>50000</v>
      </c>
      <c r="F23" t="s">
        <v>3284</v>
      </c>
      <c r="G23" s="2">
        <v>-10000</v>
      </c>
      <c r="L23" s="1">
        <v>45059</v>
      </c>
      <c r="M23" t="s">
        <v>3280</v>
      </c>
      <c r="N23" s="2">
        <v>50000</v>
      </c>
    </row>
    <row r="24" spans="1:14" x14ac:dyDescent="0.2">
      <c r="A24" s="1">
        <v>45059</v>
      </c>
      <c r="B24" s="1" t="s">
        <v>3270</v>
      </c>
      <c r="C24" t="s">
        <v>3284</v>
      </c>
      <c r="D24" s="36">
        <v>-10000</v>
      </c>
      <c r="F24" t="s">
        <v>3543</v>
      </c>
      <c r="G24" s="2">
        <v>-16000</v>
      </c>
      <c r="L24" s="1">
        <v>45059</v>
      </c>
      <c r="M24" t="s">
        <v>3284</v>
      </c>
      <c r="N24" s="2">
        <v>-40000</v>
      </c>
    </row>
    <row r="25" spans="1:14" x14ac:dyDescent="0.2">
      <c r="A25" s="1">
        <v>45059</v>
      </c>
      <c r="B25" s="1" t="s">
        <v>3270</v>
      </c>
      <c r="C25" t="s">
        <v>3284</v>
      </c>
      <c r="D25" s="36">
        <v>-10000</v>
      </c>
      <c r="F25" t="s">
        <v>3200</v>
      </c>
      <c r="G25" s="2">
        <v>-18000</v>
      </c>
      <c r="L25" s="1">
        <v>45059</v>
      </c>
      <c r="M25" t="s">
        <v>3285</v>
      </c>
      <c r="N25" s="2">
        <v>-70000</v>
      </c>
    </row>
    <row r="26" spans="1:14" x14ac:dyDescent="0.2">
      <c r="A26" s="1">
        <v>45059</v>
      </c>
      <c r="B26" s="1" t="s">
        <v>3270</v>
      </c>
      <c r="C26" t="s">
        <v>3284</v>
      </c>
      <c r="D26" s="36">
        <v>-10000</v>
      </c>
      <c r="F26" t="s">
        <v>3564</v>
      </c>
      <c r="G26" s="2">
        <v>-20000</v>
      </c>
      <c r="L26" s="1">
        <v>45061</v>
      </c>
      <c r="M26" t="s">
        <v>2663</v>
      </c>
      <c r="N26" s="2">
        <v>90000</v>
      </c>
    </row>
    <row r="27" spans="1:14" x14ac:dyDescent="0.2">
      <c r="A27" s="1">
        <v>45059</v>
      </c>
      <c r="B27" s="1" t="s">
        <v>3270</v>
      </c>
      <c r="C27" t="s">
        <v>3284</v>
      </c>
      <c r="D27" s="36">
        <v>-10000</v>
      </c>
      <c r="F27" t="s">
        <v>3437</v>
      </c>
      <c r="G27" s="2">
        <v>-22000</v>
      </c>
      <c r="L27" s="1">
        <v>45061</v>
      </c>
      <c r="M27" t="s">
        <v>3285</v>
      </c>
      <c r="N27" s="2">
        <v>50000</v>
      </c>
    </row>
    <row r="28" spans="1:14" x14ac:dyDescent="0.2">
      <c r="A28" s="1">
        <v>45059</v>
      </c>
      <c r="B28" s="1" t="s">
        <v>3270</v>
      </c>
      <c r="C28" t="s">
        <v>3285</v>
      </c>
      <c r="D28" s="36">
        <v>-70000</v>
      </c>
      <c r="F28" t="s">
        <v>3285</v>
      </c>
      <c r="G28" s="2">
        <v>-30000</v>
      </c>
      <c r="K28" t="s">
        <v>3195</v>
      </c>
      <c r="L28" s="1">
        <v>45062</v>
      </c>
      <c r="M28" t="s">
        <v>2663</v>
      </c>
      <c r="N28" s="2">
        <v>-90000</v>
      </c>
    </row>
    <row r="29" spans="1:14" x14ac:dyDescent="0.2">
      <c r="A29" s="1">
        <v>45061</v>
      </c>
      <c r="B29" s="1" t="s">
        <v>3270</v>
      </c>
      <c r="C29" t="s">
        <v>2663</v>
      </c>
      <c r="D29" s="36">
        <v>-90000</v>
      </c>
      <c r="F29" t="s">
        <v>2747</v>
      </c>
      <c r="G29" s="2">
        <v>-30000</v>
      </c>
      <c r="K29" t="s">
        <v>3196</v>
      </c>
      <c r="L29" s="1">
        <v>45062</v>
      </c>
      <c r="M29" t="s">
        <v>2664</v>
      </c>
      <c r="N29" s="2">
        <v>90000</v>
      </c>
    </row>
    <row r="30" spans="1:14" x14ac:dyDescent="0.2">
      <c r="A30" s="1">
        <v>45061</v>
      </c>
      <c r="B30" s="1" t="s">
        <v>3271</v>
      </c>
      <c r="C30" t="s">
        <v>2663</v>
      </c>
      <c r="D30" s="36">
        <v>90000</v>
      </c>
      <c r="F30" t="s">
        <v>3258</v>
      </c>
      <c r="G30" s="2">
        <v>-110000</v>
      </c>
      <c r="K30" t="s">
        <v>3197</v>
      </c>
      <c r="L30" s="1">
        <v>45062</v>
      </c>
      <c r="M30" t="s">
        <v>3276</v>
      </c>
      <c r="N30" s="2">
        <v>25000</v>
      </c>
    </row>
    <row r="31" spans="1:14" x14ac:dyDescent="0.2">
      <c r="A31" s="1">
        <v>45061</v>
      </c>
      <c r="B31" s="1" t="s">
        <v>3271</v>
      </c>
      <c r="C31" t="s">
        <v>2663</v>
      </c>
      <c r="D31" s="36">
        <v>90000</v>
      </c>
      <c r="F31" t="s">
        <v>3378</v>
      </c>
      <c r="G31" s="2">
        <v>-170000</v>
      </c>
      <c r="K31" t="s">
        <v>477</v>
      </c>
      <c r="L31" s="1">
        <v>45062</v>
      </c>
      <c r="M31" t="s">
        <v>3307</v>
      </c>
      <c r="N31" s="2">
        <v>3500</v>
      </c>
    </row>
    <row r="32" spans="1:14" x14ac:dyDescent="0.2">
      <c r="A32" s="1">
        <v>45061</v>
      </c>
      <c r="B32" s="1" t="s">
        <v>3300</v>
      </c>
      <c r="C32" t="s">
        <v>3285</v>
      </c>
      <c r="D32" s="36">
        <v>50000</v>
      </c>
      <c r="F32" t="s">
        <v>245</v>
      </c>
      <c r="G32" s="2">
        <v>-436000</v>
      </c>
      <c r="K32" t="s">
        <v>281</v>
      </c>
      <c r="L32" s="1">
        <v>45064</v>
      </c>
      <c r="M32" t="s">
        <v>3322</v>
      </c>
      <c r="N32" s="2">
        <v>-34000</v>
      </c>
    </row>
    <row r="33" spans="1:14" x14ac:dyDescent="0.2">
      <c r="A33" s="1">
        <v>45062</v>
      </c>
      <c r="B33" s="1" t="s">
        <v>3270</v>
      </c>
      <c r="C33" t="s">
        <v>2663</v>
      </c>
      <c r="D33" s="36">
        <v>-90000</v>
      </c>
      <c r="K33" t="s">
        <v>3198</v>
      </c>
      <c r="L33" s="1">
        <v>45064</v>
      </c>
      <c r="M33" t="s">
        <v>3323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3276</v>
      </c>
      <c r="D34" s="36">
        <v>25000</v>
      </c>
      <c r="K34" t="s">
        <v>3199</v>
      </c>
      <c r="L34" s="1">
        <v>45065</v>
      </c>
      <c r="M34" t="s">
        <v>3322</v>
      </c>
      <c r="N34" s="2">
        <v>34000</v>
      </c>
    </row>
    <row r="35" spans="1:14" x14ac:dyDescent="0.2">
      <c r="A35" s="1">
        <v>45062</v>
      </c>
      <c r="B35" s="1" t="s">
        <v>3271</v>
      </c>
      <c r="C35" t="s">
        <v>2664</v>
      </c>
      <c r="D35" s="36">
        <v>90000</v>
      </c>
      <c r="K35" t="s">
        <v>313</v>
      </c>
      <c r="L35" s="1">
        <v>45069</v>
      </c>
      <c r="M35" t="s">
        <v>2663</v>
      </c>
      <c r="N35" s="2">
        <v>90000</v>
      </c>
    </row>
    <row r="36" spans="1:14" x14ac:dyDescent="0.2">
      <c r="A36" s="1">
        <v>45058</v>
      </c>
      <c r="B36" s="1" t="s">
        <v>3270</v>
      </c>
      <c r="C36" t="s">
        <v>3307</v>
      </c>
      <c r="D36" s="36">
        <v>-6000</v>
      </c>
      <c r="K36" t="s">
        <v>3009</v>
      </c>
      <c r="L36" s="1">
        <v>45069</v>
      </c>
      <c r="M36" t="s">
        <v>3285</v>
      </c>
      <c r="N36" s="2">
        <v>20000</v>
      </c>
    </row>
    <row r="37" spans="1:14" x14ac:dyDescent="0.2">
      <c r="A37" s="1">
        <v>45062</v>
      </c>
      <c r="B37" s="1" t="s">
        <v>3271</v>
      </c>
      <c r="C37" t="s">
        <v>3307</v>
      </c>
      <c r="D37" s="36">
        <v>3500</v>
      </c>
      <c r="L37" s="1">
        <v>45070</v>
      </c>
      <c r="M37" t="s">
        <v>3200</v>
      </c>
      <c r="N37" s="2">
        <v>-18000</v>
      </c>
    </row>
    <row r="38" spans="1:14" x14ac:dyDescent="0.2">
      <c r="A38" s="1">
        <v>45064</v>
      </c>
      <c r="B38" s="1" t="s">
        <v>3270</v>
      </c>
      <c r="C38" t="s">
        <v>3322</v>
      </c>
      <c r="D38" s="36">
        <v>-34000</v>
      </c>
      <c r="L38" s="1">
        <v>45070</v>
      </c>
      <c r="M38" t="s">
        <v>3378</v>
      </c>
      <c r="N38" s="2">
        <v>-250000</v>
      </c>
    </row>
    <row r="39" spans="1:14" x14ac:dyDescent="0.2">
      <c r="A39" s="1">
        <v>45064</v>
      </c>
      <c r="B39" s="1" t="s">
        <v>3270</v>
      </c>
      <c r="C39" t="s">
        <v>3323</v>
      </c>
      <c r="D39" s="36">
        <v>-29000</v>
      </c>
      <c r="L39" s="1">
        <v>45077</v>
      </c>
      <c r="M39" t="s">
        <v>3284</v>
      </c>
      <c r="N39" s="2">
        <v>10000</v>
      </c>
    </row>
    <row r="40" spans="1:14" x14ac:dyDescent="0.2">
      <c r="A40" s="1">
        <v>45065</v>
      </c>
      <c r="B40" s="1" t="s">
        <v>3271</v>
      </c>
      <c r="C40" t="s">
        <v>3322</v>
      </c>
      <c r="D40" s="36">
        <v>34000</v>
      </c>
      <c r="L40" s="1">
        <v>45077</v>
      </c>
      <c r="M40" t="s">
        <v>3323</v>
      </c>
      <c r="N40" s="2">
        <v>29000</v>
      </c>
    </row>
    <row r="41" spans="1:14" x14ac:dyDescent="0.2">
      <c r="A41" s="1">
        <v>45069</v>
      </c>
      <c r="B41" s="1" t="s">
        <v>3271</v>
      </c>
      <c r="C41" t="s">
        <v>3285</v>
      </c>
      <c r="D41" s="36">
        <v>20000</v>
      </c>
      <c r="L41" s="1">
        <v>45077</v>
      </c>
      <c r="M41" t="s">
        <v>3430</v>
      </c>
      <c r="N41" s="2">
        <v>0</v>
      </c>
    </row>
    <row r="42" spans="1:14" x14ac:dyDescent="0.2">
      <c r="A42" s="1">
        <v>45069</v>
      </c>
      <c r="B42" s="1" t="s">
        <v>3271</v>
      </c>
      <c r="C42" t="s">
        <v>2663</v>
      </c>
      <c r="D42" s="36">
        <v>90000</v>
      </c>
      <c r="L42" s="1">
        <v>45077</v>
      </c>
      <c r="M42" t="s">
        <v>3438</v>
      </c>
      <c r="N42" s="2">
        <v>0</v>
      </c>
    </row>
    <row r="43" spans="1:14" x14ac:dyDescent="0.2">
      <c r="A43" s="1">
        <v>45070</v>
      </c>
      <c r="B43" s="1" t="s">
        <v>3270</v>
      </c>
      <c r="C43" t="s">
        <v>3200</v>
      </c>
      <c r="D43" s="36">
        <v>-18000</v>
      </c>
      <c r="L43" s="1">
        <v>45078</v>
      </c>
      <c r="M43" t="s">
        <v>3344</v>
      </c>
      <c r="N43" s="2">
        <v>-22000</v>
      </c>
    </row>
    <row r="44" spans="1:14" x14ac:dyDescent="0.2">
      <c r="A44" s="1">
        <v>45070</v>
      </c>
      <c r="B44" s="1" t="s">
        <v>3270</v>
      </c>
      <c r="C44" t="s">
        <v>3378</v>
      </c>
      <c r="D44" s="36">
        <v>-250000</v>
      </c>
      <c r="L44" s="1">
        <v>45078</v>
      </c>
      <c r="M44" t="s">
        <v>3437</v>
      </c>
      <c r="N44" s="2">
        <v>-22000</v>
      </c>
    </row>
    <row r="45" spans="1:14" x14ac:dyDescent="0.2">
      <c r="A45" s="1">
        <v>45077</v>
      </c>
      <c r="B45" s="1" t="s">
        <v>3270</v>
      </c>
      <c r="C45" t="s">
        <v>3430</v>
      </c>
      <c r="D45" s="36">
        <v>-50000</v>
      </c>
      <c r="L45" s="1">
        <v>45080</v>
      </c>
      <c r="M45" t="s">
        <v>3479</v>
      </c>
      <c r="N45" s="2">
        <v>0</v>
      </c>
    </row>
    <row r="46" spans="1:14" x14ac:dyDescent="0.2">
      <c r="A46" s="1">
        <v>45077</v>
      </c>
      <c r="B46" s="1" t="s">
        <v>3271</v>
      </c>
      <c r="C46" t="s">
        <v>3430</v>
      </c>
      <c r="D46" s="36">
        <v>50000</v>
      </c>
      <c r="L46" s="1">
        <v>45082</v>
      </c>
      <c r="M46" t="s">
        <v>3307</v>
      </c>
      <c r="N46" s="2">
        <v>2500</v>
      </c>
    </row>
    <row r="47" spans="1:14" x14ac:dyDescent="0.2">
      <c r="A47" s="1">
        <v>45077</v>
      </c>
      <c r="B47" s="1" t="s">
        <v>3271</v>
      </c>
      <c r="C47" t="s">
        <v>3284</v>
      </c>
      <c r="D47" s="36">
        <v>10000</v>
      </c>
      <c r="L47" s="1">
        <v>45082</v>
      </c>
      <c r="M47" t="s">
        <v>3214</v>
      </c>
      <c r="N47" s="2">
        <v>0</v>
      </c>
    </row>
    <row r="48" spans="1:14" x14ac:dyDescent="0.2">
      <c r="A48" s="1">
        <v>45077</v>
      </c>
      <c r="B48" s="1" t="s">
        <v>3271</v>
      </c>
      <c r="C48" t="s">
        <v>3323</v>
      </c>
      <c r="D48" s="36">
        <v>29000</v>
      </c>
      <c r="L48" s="1">
        <v>45084</v>
      </c>
      <c r="M48" t="s">
        <v>3285</v>
      </c>
      <c r="N48" s="2">
        <v>-30000</v>
      </c>
    </row>
    <row r="49" spans="1:14" x14ac:dyDescent="0.2">
      <c r="A49" s="1">
        <v>45077</v>
      </c>
      <c r="B49" s="1" t="s">
        <v>3270</v>
      </c>
      <c r="C49" t="s">
        <v>3438</v>
      </c>
      <c r="D49" s="36">
        <v>-20000</v>
      </c>
      <c r="L49" s="1">
        <v>45085</v>
      </c>
      <c r="M49" t="s">
        <v>3344</v>
      </c>
      <c r="N49" s="2">
        <v>22000</v>
      </c>
    </row>
    <row r="50" spans="1:14" x14ac:dyDescent="0.2">
      <c r="A50" s="1">
        <v>45077</v>
      </c>
      <c r="B50" s="1" t="s">
        <v>3271</v>
      </c>
      <c r="C50" t="s">
        <v>3438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3270</v>
      </c>
      <c r="C51" t="s">
        <v>3344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3270</v>
      </c>
      <c r="C52" t="s">
        <v>3437</v>
      </c>
      <c r="D52" s="36">
        <v>-22000</v>
      </c>
      <c r="L52" s="1">
        <v>45092</v>
      </c>
      <c r="M52" t="s">
        <v>3284</v>
      </c>
      <c r="N52" s="2">
        <v>10000</v>
      </c>
    </row>
    <row r="53" spans="1:14" x14ac:dyDescent="0.2">
      <c r="A53" s="1">
        <v>45080</v>
      </c>
      <c r="B53" s="1" t="s">
        <v>3270</v>
      </c>
      <c r="C53" t="s">
        <v>3479</v>
      </c>
      <c r="D53" s="36">
        <v>-50000</v>
      </c>
      <c r="L53" s="1">
        <v>45092</v>
      </c>
      <c r="M53" t="s">
        <v>3378</v>
      </c>
      <c r="N53" s="2">
        <v>80000</v>
      </c>
    </row>
    <row r="54" spans="1:14" x14ac:dyDescent="0.2">
      <c r="A54" s="1">
        <v>45080</v>
      </c>
      <c r="B54" s="1" t="s">
        <v>3271</v>
      </c>
      <c r="C54" t="s">
        <v>3479</v>
      </c>
      <c r="D54" s="36">
        <v>50000</v>
      </c>
      <c r="L54" s="1">
        <v>45094</v>
      </c>
      <c r="M54" t="s">
        <v>3543</v>
      </c>
      <c r="N54" s="2">
        <v>-16000</v>
      </c>
    </row>
    <row r="55" spans="1:14" x14ac:dyDescent="0.2">
      <c r="A55" s="1">
        <v>45082</v>
      </c>
      <c r="B55" s="1" t="s">
        <v>3270</v>
      </c>
      <c r="C55" t="s">
        <v>3214</v>
      </c>
      <c r="D55" s="36">
        <v>-60000</v>
      </c>
      <c r="L55" s="1">
        <v>45095</v>
      </c>
      <c r="M55" t="s">
        <v>3284</v>
      </c>
      <c r="N55" s="2">
        <v>10000</v>
      </c>
    </row>
    <row r="56" spans="1:14" x14ac:dyDescent="0.2">
      <c r="A56" s="1">
        <v>45082</v>
      </c>
      <c r="B56" s="1" t="s">
        <v>3271</v>
      </c>
      <c r="C56" t="s">
        <v>3214</v>
      </c>
      <c r="D56" s="36">
        <v>60000</v>
      </c>
      <c r="L56" s="1">
        <v>45095</v>
      </c>
      <c r="M56" t="s">
        <v>3258</v>
      </c>
      <c r="N56" s="2">
        <v>-110000</v>
      </c>
    </row>
    <row r="57" spans="1:14" x14ac:dyDescent="0.2">
      <c r="A57" s="1">
        <v>45082</v>
      </c>
      <c r="B57" s="1" t="s">
        <v>3271</v>
      </c>
      <c r="C57" t="s">
        <v>3307</v>
      </c>
      <c r="D57" s="36">
        <v>2500</v>
      </c>
      <c r="L57" s="1">
        <v>45095</v>
      </c>
      <c r="M57" t="s">
        <v>3564</v>
      </c>
      <c r="N57" s="2">
        <v>-20000</v>
      </c>
    </row>
    <row r="58" spans="1:14" x14ac:dyDescent="0.2">
      <c r="A58" s="1">
        <v>45084</v>
      </c>
      <c r="B58" s="1" t="s">
        <v>3270</v>
      </c>
      <c r="C58" t="s">
        <v>3285</v>
      </c>
      <c r="D58" s="36">
        <v>-70000</v>
      </c>
      <c r="L58" s="1">
        <v>45095</v>
      </c>
      <c r="M58" t="s">
        <v>3565</v>
      </c>
      <c r="N58" s="2">
        <v>-10000</v>
      </c>
    </row>
    <row r="59" spans="1:14" x14ac:dyDescent="0.2">
      <c r="A59" s="1">
        <v>45084</v>
      </c>
      <c r="B59" s="1" t="s">
        <v>3271</v>
      </c>
      <c r="C59" t="s">
        <v>3285</v>
      </c>
      <c r="D59" s="36">
        <v>40000</v>
      </c>
      <c r="L59" s="1" t="s">
        <v>245</v>
      </c>
      <c r="N59" s="2">
        <v>-436000</v>
      </c>
    </row>
    <row r="60" spans="1:14" x14ac:dyDescent="0.2">
      <c r="A60" s="1">
        <v>45085</v>
      </c>
      <c r="B60" s="1" t="s">
        <v>3271</v>
      </c>
      <c r="C60" t="s">
        <v>3344</v>
      </c>
      <c r="D60" s="36">
        <v>22000</v>
      </c>
    </row>
    <row r="61" spans="1:14" x14ac:dyDescent="0.2">
      <c r="A61" s="1">
        <v>45085</v>
      </c>
      <c r="B61" s="1" t="s">
        <v>3270</v>
      </c>
      <c r="C61" t="s">
        <v>1174</v>
      </c>
      <c r="D61" s="36">
        <v>-12000</v>
      </c>
    </row>
    <row r="62" spans="1:14" x14ac:dyDescent="0.2">
      <c r="A62" s="1">
        <v>45086</v>
      </c>
      <c r="B62" s="1" t="s">
        <v>3271</v>
      </c>
      <c r="C62" t="s">
        <v>1174</v>
      </c>
      <c r="D62" s="36">
        <v>12000</v>
      </c>
    </row>
    <row r="63" spans="1:14" x14ac:dyDescent="0.2">
      <c r="A63" s="1">
        <v>45092</v>
      </c>
      <c r="B63" s="1" t="s">
        <v>3271</v>
      </c>
      <c r="C63" t="s">
        <v>3284</v>
      </c>
      <c r="D63" s="36">
        <v>10000</v>
      </c>
    </row>
    <row r="64" spans="1:14" x14ac:dyDescent="0.2">
      <c r="A64" s="1">
        <v>45092</v>
      </c>
      <c r="B64" s="1" t="s">
        <v>3300</v>
      </c>
      <c r="C64" t="s">
        <v>3378</v>
      </c>
      <c r="D64" s="36">
        <v>80000</v>
      </c>
    </row>
    <row r="65" spans="1:4" x14ac:dyDescent="0.2">
      <c r="A65" s="1">
        <v>45094</v>
      </c>
      <c r="B65" s="1" t="s">
        <v>3270</v>
      </c>
      <c r="C65" t="s">
        <v>3543</v>
      </c>
      <c r="D65" s="36">
        <v>-16000</v>
      </c>
    </row>
    <row r="66" spans="1:4" x14ac:dyDescent="0.2">
      <c r="A66" s="1">
        <v>45095</v>
      </c>
      <c r="B66" s="1" t="s">
        <v>3270</v>
      </c>
      <c r="C66" t="s">
        <v>3258</v>
      </c>
      <c r="D66" s="36">
        <v>-110000</v>
      </c>
    </row>
    <row r="67" spans="1:4" x14ac:dyDescent="0.2">
      <c r="A67" s="1">
        <v>45095</v>
      </c>
      <c r="B67" s="1" t="s">
        <v>3270</v>
      </c>
      <c r="C67" t="s">
        <v>3564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3284</v>
      </c>
      <c r="D68" s="36">
        <v>10000</v>
      </c>
    </row>
    <row r="69" spans="1:4" x14ac:dyDescent="0.2">
      <c r="A69" s="1">
        <v>45095</v>
      </c>
      <c r="B69" s="1" t="s">
        <v>3270</v>
      </c>
      <c r="C69" t="s">
        <v>3565</v>
      </c>
      <c r="D69" s="36">
        <v>-10000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4"/>
  <sheetViews>
    <sheetView showGridLines="0" tabSelected="1" zoomScale="69" zoomScaleNormal="70" workbookViewId="0">
      <selection activeCell="V41" sqref="V41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45097</v>
      </c>
      <c r="H1" s="4" t="s">
        <v>5</v>
      </c>
      <c r="I1" t="s">
        <v>548</v>
      </c>
      <c r="J1" s="7">
        <f>AA5</f>
        <v>1873830.6666666665</v>
      </c>
      <c r="K1" s="7"/>
      <c r="M1" s="15" t="s">
        <v>692</v>
      </c>
      <c r="N1" s="13">
        <f>COUNTA(H6:H1048576)-2</f>
        <v>20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8</v>
      </c>
      <c r="Z1" s="17" t="s">
        <v>971</v>
      </c>
      <c r="AA1" s="19">
        <f>(COUNTA(U5:U1048576)-2)*AD2</f>
        <v>128000</v>
      </c>
      <c r="AC1" s="32" t="s">
        <v>2429</v>
      </c>
      <c r="AD1" s="32" t="s">
        <v>2608</v>
      </c>
      <c r="AG1" s="31" t="s">
        <v>815</v>
      </c>
      <c r="AH1" s="31" t="s">
        <v>2605</v>
      </c>
      <c r="AI1" s="31" t="s">
        <v>2604</v>
      </c>
      <c r="AJ1" s="31" t="s">
        <v>2606</v>
      </c>
      <c r="AK1" s="31" t="s">
        <v>2609</v>
      </c>
      <c r="AL1" s="31" t="s">
        <v>2610</v>
      </c>
      <c r="AM1" s="31" t="s">
        <v>2612</v>
      </c>
      <c r="AN1" s="31" t="s">
        <v>1883</v>
      </c>
      <c r="AO1" s="31" t="s">
        <v>273</v>
      </c>
      <c r="AP1" s="31" t="s">
        <v>2611</v>
      </c>
      <c r="AQ1" s="31" t="s">
        <v>2607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93691.533333333326</v>
      </c>
      <c r="K2" s="7"/>
      <c r="M2" s="15" t="s">
        <v>693</v>
      </c>
      <c r="N2" s="14">
        <f>GETPIVOTDATA("Utilidad",$H$4)/N1</f>
        <v>262397.84999999998</v>
      </c>
      <c r="P2" t="s">
        <v>1607</v>
      </c>
      <c r="Q2" s="2">
        <f>-(Q1-J2)</f>
        <v>43691.533333333326</v>
      </c>
      <c r="U2" s="4" t="s">
        <v>815</v>
      </c>
      <c r="V2" s="16">
        <v>6</v>
      </c>
      <c r="X2" s="17" t="s">
        <v>2604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2810746</v>
      </c>
      <c r="K3" s="7"/>
      <c r="M3" s="15" t="s">
        <v>694</v>
      </c>
      <c r="N3" s="14">
        <f>N2*30</f>
        <v>7871935.4999999991</v>
      </c>
      <c r="P3" t="s">
        <v>1608</v>
      </c>
      <c r="Q3" s="2">
        <f>Q2*N1</f>
        <v>873830.66666666651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1333333.3333333335</v>
      </c>
      <c r="AC3" s="32" t="s">
        <v>3026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1040793</v>
      </c>
      <c r="X4" s="23" t="s">
        <v>1708</v>
      </c>
      <c r="AA4" s="19">
        <f>(1500000/30)*N1</f>
        <v>1000000</v>
      </c>
      <c r="AC4" s="32" t="s">
        <v>3027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128</v>
      </c>
      <c r="B5" t="s">
        <v>217</v>
      </c>
      <c r="C5" s="7">
        <v>20000</v>
      </c>
      <c r="D5" s="7">
        <v>11000</v>
      </c>
      <c r="E5" s="7">
        <v>9000</v>
      </c>
      <c r="M5" s="15" t="s">
        <v>1666</v>
      </c>
      <c r="N5" s="7">
        <f>N4-J1</f>
        <v>-1207163.9999999998</v>
      </c>
      <c r="Q5" s="2">
        <f>GETPIVOTDATA("Utilidad",$H$6)-AA1-AA2</f>
        <v>4207164</v>
      </c>
      <c r="U5" s="4" t="s">
        <v>700</v>
      </c>
      <c r="V5" t="s">
        <v>2882</v>
      </c>
      <c r="X5" s="17" t="s">
        <v>105</v>
      </c>
      <c r="Y5" s="22" t="str">
        <f>N1&amp;" Dias"</f>
        <v>20 Dias</v>
      </c>
      <c r="Z5" s="17" t="s">
        <v>971</v>
      </c>
      <c r="AA5" s="19">
        <f>GETPIVOTDATA("Utilidad",$H$4)-AA2-AA1-AA3-AA4</f>
        <v>1873830.6666666665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16</v>
      </c>
      <c r="C6" s="7">
        <v>20000</v>
      </c>
      <c r="D6" s="7">
        <v>8500</v>
      </c>
      <c r="E6" s="7">
        <v>11500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5</v>
      </c>
      <c r="U6" s="6">
        <v>45078</v>
      </c>
      <c r="V6" s="2">
        <v>-534000</v>
      </c>
      <c r="X6" s="23" t="s">
        <v>1211</v>
      </c>
      <c r="Y6" s="24">
        <f>J2</f>
        <v>93691.533333333326</v>
      </c>
      <c r="AC6" s="61" t="s">
        <v>3419</v>
      </c>
      <c r="AD6" s="62">
        <f>SUM(AA1:AA4)</f>
        <v>3374126.3333333335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3206</v>
      </c>
      <c r="C7" s="7">
        <v>59000</v>
      </c>
      <c r="D7" s="7">
        <v>25000</v>
      </c>
      <c r="E7" s="7">
        <v>34000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-247957</v>
      </c>
      <c r="U7" s="6">
        <v>45080</v>
      </c>
      <c r="V7" s="2">
        <v>-645400</v>
      </c>
      <c r="X7" s="17" t="s">
        <v>974</v>
      </c>
      <c r="Y7" s="18">
        <f>AA5/50000</f>
        <v>37.476613333333333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2078</v>
      </c>
      <c r="B8" t="s">
        <v>3513</v>
      </c>
      <c r="C8" s="7">
        <v>20000</v>
      </c>
      <c r="D8" s="7">
        <v>10000</v>
      </c>
      <c r="E8" s="7">
        <v>10000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3420</v>
      </c>
      <c r="AD8" s="64">
        <f>GETPIVOTDATA("Utilidad",$H$6)-AA1-AA2</f>
        <v>4207164</v>
      </c>
    </row>
    <row r="9" spans="1:43" x14ac:dyDescent="0.2">
      <c r="A9" t="s">
        <v>677</v>
      </c>
      <c r="B9" t="s">
        <v>1717</v>
      </c>
      <c r="C9" s="7">
        <v>18000</v>
      </c>
      <c r="D9" s="7">
        <v>5000</v>
      </c>
      <c r="E9" s="7">
        <v>13000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677</v>
      </c>
      <c r="B10" t="s">
        <v>3568</v>
      </c>
      <c r="C10" s="7">
        <v>18000</v>
      </c>
      <c r="D10" s="7">
        <v>5000</v>
      </c>
      <c r="E10" s="7">
        <v>13000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677</v>
      </c>
      <c r="B11" t="s">
        <v>3574</v>
      </c>
      <c r="C11" s="7">
        <v>18000</v>
      </c>
      <c r="D11" s="7">
        <v>5000</v>
      </c>
      <c r="E11" s="7">
        <v>13000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386</v>
      </c>
      <c r="B12" t="s">
        <v>806</v>
      </c>
      <c r="C12" s="7">
        <v>125000</v>
      </c>
      <c r="D12" s="7">
        <v>65000</v>
      </c>
      <c r="E12" s="7">
        <v>60000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116</v>
      </c>
      <c r="B13" t="s">
        <v>514</v>
      </c>
      <c r="C13" s="7">
        <v>54500</v>
      </c>
      <c r="D13" s="7">
        <v>50930</v>
      </c>
      <c r="E13" s="7">
        <v>3570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-524000</v>
      </c>
    </row>
    <row r="14" spans="1:43" x14ac:dyDescent="0.2">
      <c r="A14" t="s">
        <v>116</v>
      </c>
      <c r="B14" t="s">
        <v>518</v>
      </c>
      <c r="C14" s="7">
        <v>42500</v>
      </c>
      <c r="D14" s="7">
        <v>39712</v>
      </c>
      <c r="E14" s="7">
        <v>2788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5" t="s">
        <v>245</v>
      </c>
      <c r="V14" s="2">
        <v>-6312800</v>
      </c>
    </row>
    <row r="15" spans="1:43" x14ac:dyDescent="0.2">
      <c r="A15" t="s">
        <v>458</v>
      </c>
      <c r="B15" t="s">
        <v>1530</v>
      </c>
      <c r="C15" s="7">
        <v>20000</v>
      </c>
      <c r="D15" s="7">
        <v>0</v>
      </c>
      <c r="E15" s="7">
        <v>20000</v>
      </c>
      <c r="F15" s="7"/>
      <c r="H15" s="6">
        <v>45086</v>
      </c>
      <c r="I15" s="7">
        <v>195500</v>
      </c>
      <c r="J15" s="7">
        <v>96024</v>
      </c>
      <c r="K15" s="7">
        <v>99476</v>
      </c>
    </row>
    <row r="16" spans="1:43" x14ac:dyDescent="0.2">
      <c r="A16" t="s">
        <v>224</v>
      </c>
      <c r="B16" t="s">
        <v>308</v>
      </c>
      <c r="C16" s="7">
        <v>20000</v>
      </c>
      <c r="D16" s="7">
        <v>8000</v>
      </c>
      <c r="E16" s="7">
        <v>12000</v>
      </c>
      <c r="F16" s="7"/>
      <c r="H16" s="6">
        <v>45087</v>
      </c>
      <c r="I16" s="7">
        <v>841500</v>
      </c>
      <c r="J16" s="7">
        <v>519091</v>
      </c>
      <c r="K16" s="7">
        <v>322409</v>
      </c>
    </row>
    <row r="17" spans="1:11" x14ac:dyDescent="0.2">
      <c r="A17" t="s">
        <v>224</v>
      </c>
      <c r="B17" t="s">
        <v>573</v>
      </c>
      <c r="C17" s="7">
        <v>20000</v>
      </c>
      <c r="D17" s="7">
        <v>8000</v>
      </c>
      <c r="E17" s="7">
        <v>12000</v>
      </c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1:11" x14ac:dyDescent="0.2">
      <c r="A18" t="s">
        <v>224</v>
      </c>
      <c r="B18" t="s">
        <v>1717</v>
      </c>
      <c r="C18" s="7">
        <v>20000</v>
      </c>
      <c r="D18" s="7">
        <v>8000</v>
      </c>
      <c r="E18" s="7">
        <v>12000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11" x14ac:dyDescent="0.2">
      <c r="A19" t="s">
        <v>224</v>
      </c>
      <c r="B19" t="s">
        <v>3574</v>
      </c>
      <c r="C19" s="7">
        <v>20000</v>
      </c>
      <c r="D19" s="7">
        <v>8000</v>
      </c>
      <c r="E19" s="7">
        <v>12000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11" x14ac:dyDescent="0.2">
      <c r="A20" t="s">
        <v>455</v>
      </c>
      <c r="B20" t="s">
        <v>456</v>
      </c>
      <c r="C20" s="7">
        <v>4000</v>
      </c>
      <c r="D20" s="7">
        <v>0</v>
      </c>
      <c r="E20" s="7">
        <v>4000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11" x14ac:dyDescent="0.2">
      <c r="A21" t="s">
        <v>1193</v>
      </c>
      <c r="B21" t="s">
        <v>3513</v>
      </c>
      <c r="C21" s="7">
        <v>20000</v>
      </c>
      <c r="D21" s="7">
        <v>5000</v>
      </c>
      <c r="E21" s="7">
        <v>15000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11" x14ac:dyDescent="0.2">
      <c r="A22" t="s">
        <v>245</v>
      </c>
      <c r="C22" s="7">
        <v>519000</v>
      </c>
      <c r="D22" s="7">
        <v>262142</v>
      </c>
      <c r="E22" s="7">
        <v>256858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11" x14ac:dyDescent="0.2"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11" x14ac:dyDescent="0.2">
      <c r="F24" s="7"/>
      <c r="H24" s="6">
        <v>45095</v>
      </c>
      <c r="I24" s="7">
        <v>417000</v>
      </c>
      <c r="J24" s="7">
        <v>183537</v>
      </c>
      <c r="K24" s="7">
        <v>233463</v>
      </c>
    </row>
    <row r="25" spans="1:11" x14ac:dyDescent="0.2">
      <c r="H25" s="6">
        <v>45096</v>
      </c>
      <c r="I25" s="7">
        <v>1008500</v>
      </c>
      <c r="J25" s="7">
        <v>585445</v>
      </c>
      <c r="K25" s="7">
        <v>423055</v>
      </c>
    </row>
    <row r="26" spans="1:11" x14ac:dyDescent="0.2">
      <c r="H26" s="6">
        <v>45097</v>
      </c>
      <c r="I26" s="7">
        <v>519000</v>
      </c>
      <c r="J26" s="7">
        <v>262142</v>
      </c>
      <c r="K26" s="7">
        <v>256858</v>
      </c>
    </row>
    <row r="27" spans="1:11" x14ac:dyDescent="0.2">
      <c r="H27" s="5" t="s">
        <v>245</v>
      </c>
      <c r="I27" s="7">
        <v>10684000</v>
      </c>
      <c r="J27" s="7">
        <v>5436043</v>
      </c>
      <c r="K27" s="7">
        <v>5247957</v>
      </c>
    </row>
    <row r="34" spans="6:11" x14ac:dyDescent="0.2">
      <c r="F34" s="65"/>
    </row>
    <row r="40" spans="6:11" x14ac:dyDescent="0.2">
      <c r="I40" s="41" t="s">
        <v>3020</v>
      </c>
      <c r="J40" s="39">
        <v>18000</v>
      </c>
      <c r="K40" s="40">
        <f>J40</f>
        <v>18000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5</v>
      </c>
      <c r="K42" s="2">
        <f t="shared" ref="K42:K52" si="1">I42*J42</f>
        <v>250000</v>
      </c>
    </row>
    <row r="43" spans="6:11" x14ac:dyDescent="0.2">
      <c r="I43">
        <v>20000</v>
      </c>
      <c r="J43">
        <v>6</v>
      </c>
      <c r="K43" s="2">
        <f t="shared" si="1"/>
        <v>120000</v>
      </c>
    </row>
    <row r="44" spans="6:11" x14ac:dyDescent="0.2">
      <c r="I44">
        <v>10000</v>
      </c>
      <c r="J44">
        <v>7</v>
      </c>
      <c r="K44" s="2">
        <f t="shared" si="1"/>
        <v>70000</v>
      </c>
    </row>
    <row r="45" spans="6:11" x14ac:dyDescent="0.2">
      <c r="I45">
        <v>5000</v>
      </c>
      <c r="J45">
        <v>9</v>
      </c>
      <c r="K45" s="2">
        <f t="shared" si="1"/>
        <v>45000</v>
      </c>
    </row>
    <row r="46" spans="6:11" x14ac:dyDescent="0.2">
      <c r="I46">
        <v>2000</v>
      </c>
      <c r="J46">
        <v>10</v>
      </c>
      <c r="K46" s="2">
        <f t="shared" si="1"/>
        <v>20000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523000</v>
      </c>
    </row>
    <row r="54" spans="9:11" x14ac:dyDescent="0.2">
      <c r="K54" s="2">
        <f>GETPIVOTDATA("Ventas",$A$4)</f>
        <v>519000</v>
      </c>
    </row>
    <row r="55" spans="9:11" x14ac:dyDescent="0.2">
      <c r="K55" s="2">
        <f>K53-K54</f>
        <v>4000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2426</v>
      </c>
      <c r="K58" s="30"/>
    </row>
    <row r="62" spans="9:11" x14ac:dyDescent="0.2">
      <c r="J62" t="s">
        <v>2946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3022</v>
      </c>
      <c r="J65" s="42">
        <v>40000</v>
      </c>
    </row>
    <row r="67" spans="9:10" x14ac:dyDescent="0.2">
      <c r="I67" s="27" t="s">
        <v>3130</v>
      </c>
    </row>
    <row r="68" spans="9:10" x14ac:dyDescent="0.2">
      <c r="I68" s="27" t="s">
        <v>3131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3124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10508000</v>
      </c>
      <c r="C104" s="7">
        <v>6043000</v>
      </c>
      <c r="D104" s="7">
        <v>4465000</v>
      </c>
    </row>
    <row r="105" spans="1:4" x14ac:dyDescent="0.2">
      <c r="A105" t="s">
        <v>458</v>
      </c>
      <c r="B105" s="7">
        <v>4625500</v>
      </c>
      <c r="C105" s="7">
        <v>548500</v>
      </c>
      <c r="D105" s="7">
        <v>4077000</v>
      </c>
    </row>
    <row r="106" spans="1:4" x14ac:dyDescent="0.2">
      <c r="A106" t="s">
        <v>224</v>
      </c>
      <c r="B106" s="7">
        <v>4628000</v>
      </c>
      <c r="C106" s="7">
        <v>1985500</v>
      </c>
      <c r="D106" s="7">
        <v>2642500</v>
      </c>
    </row>
    <row r="107" spans="1:4" x14ac:dyDescent="0.2">
      <c r="A107" t="s">
        <v>532</v>
      </c>
      <c r="B107" s="7">
        <v>5138500</v>
      </c>
      <c r="C107" s="7">
        <v>2947000</v>
      </c>
      <c r="D107" s="7">
        <v>2191500</v>
      </c>
    </row>
    <row r="108" spans="1:4" x14ac:dyDescent="0.2">
      <c r="A108" t="s">
        <v>26</v>
      </c>
      <c r="B108" s="7">
        <v>3603000</v>
      </c>
      <c r="C108" s="7">
        <v>1549300</v>
      </c>
      <c r="D108" s="7">
        <v>2053700</v>
      </c>
    </row>
    <row r="109" spans="1:4" x14ac:dyDescent="0.2">
      <c r="A109" t="s">
        <v>225</v>
      </c>
      <c r="B109" s="7">
        <v>2101500</v>
      </c>
      <c r="C109" s="7">
        <v>256600</v>
      </c>
      <c r="D109" s="7">
        <v>1844900</v>
      </c>
    </row>
    <row r="110" spans="1:4" x14ac:dyDescent="0.2">
      <c r="A110" t="s">
        <v>48</v>
      </c>
      <c r="B110" s="7">
        <v>5238000</v>
      </c>
      <c r="C110" s="7">
        <v>3666500</v>
      </c>
      <c r="D110" s="7">
        <v>1571500</v>
      </c>
    </row>
    <row r="111" spans="1:4" x14ac:dyDescent="0.2">
      <c r="A111" t="s">
        <v>21</v>
      </c>
      <c r="B111" s="7">
        <v>2074500</v>
      </c>
      <c r="C111" s="7">
        <v>703100</v>
      </c>
      <c r="D111" s="7">
        <v>1371400</v>
      </c>
    </row>
    <row r="112" spans="1:4" x14ac:dyDescent="0.2">
      <c r="A112" t="s">
        <v>103</v>
      </c>
      <c r="B112" s="7">
        <v>1780000</v>
      </c>
      <c r="C112" s="7">
        <v>597500</v>
      </c>
      <c r="D112" s="7">
        <v>1182500</v>
      </c>
    </row>
    <row r="113" spans="1:4" x14ac:dyDescent="0.2">
      <c r="A113" t="s">
        <v>15</v>
      </c>
      <c r="B113" s="7">
        <v>1707500</v>
      </c>
      <c r="C113" s="7">
        <v>527300</v>
      </c>
      <c r="D113" s="7">
        <v>1180200</v>
      </c>
    </row>
    <row r="114" spans="1:4" x14ac:dyDescent="0.2">
      <c r="A114" t="s">
        <v>677</v>
      </c>
      <c r="B114" s="7">
        <v>1192000</v>
      </c>
      <c r="C114" s="7">
        <v>130000</v>
      </c>
      <c r="D114" s="7">
        <v>1062000</v>
      </c>
    </row>
    <row r="115" spans="1:4" x14ac:dyDescent="0.2">
      <c r="A115" t="s">
        <v>342</v>
      </c>
      <c r="B115" s="7">
        <v>735000</v>
      </c>
      <c r="C115" s="7">
        <v>73400</v>
      </c>
      <c r="D115" s="7">
        <v>661600</v>
      </c>
    </row>
    <row r="116" spans="1:4" x14ac:dyDescent="0.2">
      <c r="A116" t="s">
        <v>891</v>
      </c>
      <c r="B116" s="7">
        <v>852000</v>
      </c>
      <c r="C116" s="7">
        <v>302100</v>
      </c>
      <c r="D116" s="7">
        <v>549900</v>
      </c>
    </row>
    <row r="117" spans="1:4" x14ac:dyDescent="0.2">
      <c r="A117" t="s">
        <v>1102</v>
      </c>
      <c r="B117" s="7">
        <v>1127000</v>
      </c>
      <c r="C117" s="7">
        <v>653000</v>
      </c>
      <c r="D117" s="7">
        <v>474000</v>
      </c>
    </row>
    <row r="118" spans="1:4" x14ac:dyDescent="0.2">
      <c r="A118" t="s">
        <v>586</v>
      </c>
      <c r="B118" s="7">
        <v>747500</v>
      </c>
      <c r="C118" s="7">
        <v>285500</v>
      </c>
      <c r="D118" s="7">
        <v>462000</v>
      </c>
    </row>
    <row r="119" spans="1:4" x14ac:dyDescent="0.2">
      <c r="A119" t="s">
        <v>455</v>
      </c>
      <c r="B119" s="7">
        <v>457000</v>
      </c>
      <c r="C119" s="7">
        <v>69600</v>
      </c>
      <c r="D119" s="7">
        <v>387400</v>
      </c>
    </row>
    <row r="120" spans="1:4" x14ac:dyDescent="0.2">
      <c r="A120" t="s">
        <v>214</v>
      </c>
      <c r="B120" s="7">
        <v>933000</v>
      </c>
      <c r="C120" s="7">
        <v>552500</v>
      </c>
      <c r="D120" s="7">
        <v>380500</v>
      </c>
    </row>
    <row r="121" spans="1:4" x14ac:dyDescent="0.2">
      <c r="A121" t="s">
        <v>116</v>
      </c>
      <c r="B121" s="7">
        <v>5440600</v>
      </c>
      <c r="C121" s="7">
        <v>5086731</v>
      </c>
      <c r="D121" s="7">
        <v>353869</v>
      </c>
    </row>
    <row r="122" spans="1:4" x14ac:dyDescent="0.2">
      <c r="A122" t="s">
        <v>617</v>
      </c>
      <c r="B122" s="7">
        <v>1020000</v>
      </c>
      <c r="C122" s="7">
        <v>710000</v>
      </c>
      <c r="D122" s="7">
        <v>310000</v>
      </c>
    </row>
    <row r="123" spans="1:4" x14ac:dyDescent="0.2">
      <c r="A123" t="s">
        <v>42</v>
      </c>
      <c r="B123" s="7">
        <v>635000</v>
      </c>
      <c r="C123" s="7">
        <v>338000</v>
      </c>
      <c r="D123" s="7">
        <v>297000</v>
      </c>
    </row>
    <row r="124" spans="1:4" x14ac:dyDescent="0.2">
      <c r="A124" t="s">
        <v>365</v>
      </c>
      <c r="B124" s="7">
        <v>573000</v>
      </c>
      <c r="C124" s="7">
        <v>281000</v>
      </c>
      <c r="D124" s="7">
        <v>292000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2856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2740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269000</v>
      </c>
      <c r="C133" s="7">
        <v>118000</v>
      </c>
      <c r="D133" s="7">
        <v>151000</v>
      </c>
    </row>
    <row r="134" spans="1:4" x14ac:dyDescent="0.2">
      <c r="A134" t="s">
        <v>526</v>
      </c>
      <c r="B134" s="7">
        <v>446000</v>
      </c>
      <c r="C134" s="7">
        <v>300000</v>
      </c>
      <c r="D134" s="7">
        <v>146000</v>
      </c>
    </row>
    <row r="135" spans="1:4" x14ac:dyDescent="0.2">
      <c r="A135" t="s">
        <v>1763</v>
      </c>
      <c r="B135" s="7">
        <v>310000</v>
      </c>
      <c r="C135" s="7">
        <v>175000</v>
      </c>
      <c r="D135" s="7">
        <v>135000</v>
      </c>
    </row>
    <row r="136" spans="1:4" x14ac:dyDescent="0.2">
      <c r="A136" t="s">
        <v>476</v>
      </c>
      <c r="B136" s="7">
        <v>256000</v>
      </c>
      <c r="C136" s="7">
        <v>121800</v>
      </c>
      <c r="D136" s="7">
        <v>134200</v>
      </c>
    </row>
    <row r="137" spans="1:4" x14ac:dyDescent="0.2">
      <c r="A137" t="s">
        <v>929</v>
      </c>
      <c r="B137" s="7">
        <v>233000</v>
      </c>
      <c r="C137" s="7">
        <v>121500</v>
      </c>
      <c r="D137" s="7">
        <v>111500</v>
      </c>
    </row>
    <row r="138" spans="1:4" x14ac:dyDescent="0.2">
      <c r="A138" t="s">
        <v>609</v>
      </c>
      <c r="B138" s="7">
        <v>490000</v>
      </c>
      <c r="C138" s="7">
        <v>380000</v>
      </c>
      <c r="D138" s="7">
        <v>110000</v>
      </c>
    </row>
    <row r="139" spans="1:4" x14ac:dyDescent="0.2">
      <c r="A139" t="s">
        <v>3064</v>
      </c>
      <c r="B139" s="7">
        <v>279000</v>
      </c>
      <c r="C139" s="7">
        <v>171000</v>
      </c>
      <c r="D139" s="7">
        <v>108000</v>
      </c>
    </row>
    <row r="140" spans="1:4" x14ac:dyDescent="0.2">
      <c r="A140" t="s">
        <v>2773</v>
      </c>
      <c r="B140" s="7">
        <v>215000</v>
      </c>
      <c r="C140" s="7">
        <v>109000</v>
      </c>
      <c r="D140" s="7">
        <v>106000</v>
      </c>
    </row>
    <row r="141" spans="1:4" x14ac:dyDescent="0.2">
      <c r="A141" t="s">
        <v>45</v>
      </c>
      <c r="B141" s="7">
        <v>215000</v>
      </c>
      <c r="C141" s="7">
        <v>111500</v>
      </c>
      <c r="D141" s="7">
        <v>103500</v>
      </c>
    </row>
    <row r="142" spans="1:4" x14ac:dyDescent="0.2">
      <c r="A142" t="s">
        <v>2046</v>
      </c>
      <c r="B142" s="7">
        <v>184000</v>
      </c>
      <c r="C142" s="7">
        <v>95000</v>
      </c>
      <c r="D142" s="7">
        <v>89000</v>
      </c>
    </row>
    <row r="143" spans="1:4" x14ac:dyDescent="0.2">
      <c r="A143" t="s">
        <v>128</v>
      </c>
      <c r="B143" s="7">
        <v>180000</v>
      </c>
      <c r="C143" s="7">
        <v>96000</v>
      </c>
      <c r="D143" s="7">
        <v>84000</v>
      </c>
    </row>
    <row r="144" spans="1:4" x14ac:dyDescent="0.2">
      <c r="A144" t="s">
        <v>1193</v>
      </c>
      <c r="B144" s="7">
        <v>110000</v>
      </c>
      <c r="C144" s="7">
        <v>27000</v>
      </c>
      <c r="D144" s="7">
        <v>83000</v>
      </c>
    </row>
    <row r="145" spans="1:4" x14ac:dyDescent="0.2">
      <c r="A145" t="s">
        <v>2667</v>
      </c>
      <c r="B145" s="7">
        <v>158000</v>
      </c>
      <c r="C145" s="7">
        <v>75000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2673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1213</v>
      </c>
      <c r="B149" s="7">
        <v>72000</v>
      </c>
      <c r="C149" s="7">
        <v>6500</v>
      </c>
      <c r="D149" s="7">
        <v>65500</v>
      </c>
    </row>
    <row r="150" spans="1:4" x14ac:dyDescent="0.2">
      <c r="A150" t="s">
        <v>3266</v>
      </c>
      <c r="B150" s="7">
        <v>90000</v>
      </c>
      <c r="C150" s="7">
        <v>25700</v>
      </c>
      <c r="D150" s="7">
        <v>64300</v>
      </c>
    </row>
    <row r="151" spans="1:4" x14ac:dyDescent="0.2">
      <c r="A151" t="s">
        <v>475</v>
      </c>
      <c r="B151" s="7">
        <v>101000</v>
      </c>
      <c r="C151" s="7">
        <v>41000</v>
      </c>
      <c r="D151" s="7">
        <v>60000</v>
      </c>
    </row>
    <row r="152" spans="1:4" x14ac:dyDescent="0.2">
      <c r="A152" t="s">
        <v>2771</v>
      </c>
      <c r="B152" s="7">
        <v>110000</v>
      </c>
      <c r="C152" s="7">
        <v>51000</v>
      </c>
      <c r="D152" s="7">
        <v>59000</v>
      </c>
    </row>
    <row r="153" spans="1:4" x14ac:dyDescent="0.2">
      <c r="A153" t="s">
        <v>2078</v>
      </c>
      <c r="B153" s="7">
        <v>105000</v>
      </c>
      <c r="C153" s="7">
        <v>47000</v>
      </c>
      <c r="D153" s="7">
        <v>58000</v>
      </c>
    </row>
    <row r="154" spans="1:4" x14ac:dyDescent="0.2">
      <c r="A154" t="s">
        <v>1192</v>
      </c>
      <c r="B154" s="7">
        <v>114000</v>
      </c>
      <c r="C154" s="7">
        <v>58000</v>
      </c>
      <c r="D154" s="7">
        <v>56000</v>
      </c>
    </row>
    <row r="155" spans="1:4" x14ac:dyDescent="0.2">
      <c r="A155" t="s">
        <v>2631</v>
      </c>
      <c r="B155" s="7">
        <v>270000</v>
      </c>
      <c r="C155" s="7">
        <v>215000</v>
      </c>
      <c r="D155" s="7">
        <v>55000</v>
      </c>
    </row>
    <row r="156" spans="1:4" x14ac:dyDescent="0.2">
      <c r="A156" t="s">
        <v>2365</v>
      </c>
      <c r="B156" s="7">
        <v>91000</v>
      </c>
      <c r="C156" s="7">
        <v>38500</v>
      </c>
      <c r="D156" s="7">
        <v>52500</v>
      </c>
    </row>
    <row r="157" spans="1:4" x14ac:dyDescent="0.2">
      <c r="A157" t="s">
        <v>510</v>
      </c>
      <c r="B157" s="7">
        <v>120000</v>
      </c>
      <c r="C157" s="7">
        <v>68000</v>
      </c>
      <c r="D157" s="7">
        <v>52000</v>
      </c>
    </row>
    <row r="158" spans="1:4" x14ac:dyDescent="0.2">
      <c r="A158" t="s">
        <v>771</v>
      </c>
      <c r="B158" s="7">
        <v>94000</v>
      </c>
      <c r="C158" s="7">
        <v>43000</v>
      </c>
      <c r="D158" s="7">
        <v>51000</v>
      </c>
    </row>
    <row r="159" spans="1:4" x14ac:dyDescent="0.2">
      <c r="A159" t="s">
        <v>2067</v>
      </c>
      <c r="B159" s="7">
        <v>100000</v>
      </c>
      <c r="C159" s="7">
        <v>50000</v>
      </c>
      <c r="D159" s="7">
        <v>50000</v>
      </c>
    </row>
    <row r="160" spans="1:4" x14ac:dyDescent="0.2">
      <c r="A160" t="s">
        <v>588</v>
      </c>
      <c r="B160" s="7">
        <v>59000</v>
      </c>
      <c r="C160" s="7">
        <v>9300</v>
      </c>
      <c r="D160" s="7">
        <v>49700</v>
      </c>
    </row>
    <row r="161" spans="1:4" x14ac:dyDescent="0.2">
      <c r="A161" t="s">
        <v>2448</v>
      </c>
      <c r="B161" s="7">
        <v>60000</v>
      </c>
      <c r="C161" s="7">
        <v>10600</v>
      </c>
      <c r="D161" s="7">
        <v>49400</v>
      </c>
    </row>
    <row r="162" spans="1:4" x14ac:dyDescent="0.2">
      <c r="A162" t="s">
        <v>848</v>
      </c>
      <c r="B162" s="7">
        <v>64500</v>
      </c>
      <c r="C162" s="7">
        <v>16300</v>
      </c>
      <c r="D162" s="7">
        <v>48200</v>
      </c>
    </row>
    <row r="163" spans="1:4" x14ac:dyDescent="0.2">
      <c r="A163" t="s">
        <v>1958</v>
      </c>
      <c r="B163" s="7">
        <v>98000</v>
      </c>
      <c r="C163" s="7">
        <v>50000</v>
      </c>
      <c r="D163" s="7">
        <v>48000</v>
      </c>
    </row>
    <row r="164" spans="1:4" x14ac:dyDescent="0.2">
      <c r="A164" t="s">
        <v>1969</v>
      </c>
      <c r="B164" s="7">
        <v>75000</v>
      </c>
      <c r="C164" s="7">
        <v>28000</v>
      </c>
      <c r="D164" s="7">
        <v>47000</v>
      </c>
    </row>
    <row r="165" spans="1:4" x14ac:dyDescent="0.2">
      <c r="A165" t="s">
        <v>2438</v>
      </c>
      <c r="B165" s="7">
        <v>71000</v>
      </c>
      <c r="C165" s="7">
        <v>24000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2517</v>
      </c>
      <c r="B167" s="7">
        <v>74000</v>
      </c>
      <c r="C167" s="7">
        <v>28500</v>
      </c>
      <c r="D167" s="7">
        <v>45500</v>
      </c>
    </row>
    <row r="168" spans="1:4" x14ac:dyDescent="0.2">
      <c r="A168" t="s">
        <v>560</v>
      </c>
      <c r="B168" s="7">
        <v>86000</v>
      </c>
      <c r="C168" s="7">
        <v>40500</v>
      </c>
      <c r="D168" s="7">
        <v>45500</v>
      </c>
    </row>
    <row r="169" spans="1:4" x14ac:dyDescent="0.2">
      <c r="A169" t="s">
        <v>1295</v>
      </c>
      <c r="B169" s="7">
        <v>101000</v>
      </c>
      <c r="C169" s="7">
        <v>56000</v>
      </c>
      <c r="D169" s="7">
        <v>45000</v>
      </c>
    </row>
    <row r="170" spans="1:4" x14ac:dyDescent="0.2">
      <c r="A170" t="s">
        <v>1174</v>
      </c>
      <c r="B170" s="7">
        <v>80000</v>
      </c>
      <c r="C170" s="7">
        <v>35500</v>
      </c>
      <c r="D170" s="7">
        <v>44500</v>
      </c>
    </row>
    <row r="171" spans="1:4" x14ac:dyDescent="0.2">
      <c r="A171" t="s">
        <v>198</v>
      </c>
      <c r="B171" s="7">
        <v>110000</v>
      </c>
      <c r="C171" s="7">
        <v>67000</v>
      </c>
      <c r="D171" s="7">
        <v>43000</v>
      </c>
    </row>
    <row r="172" spans="1:4" x14ac:dyDescent="0.2">
      <c r="A172" t="s">
        <v>483</v>
      </c>
      <c r="B172" s="7">
        <v>78000</v>
      </c>
      <c r="C172" s="7">
        <v>37000</v>
      </c>
      <c r="D172" s="7">
        <v>41000</v>
      </c>
    </row>
    <row r="173" spans="1:4" x14ac:dyDescent="0.2">
      <c r="A173" t="s">
        <v>2893</v>
      </c>
      <c r="B173" s="7">
        <v>100000</v>
      </c>
      <c r="C173" s="7">
        <v>60000</v>
      </c>
      <c r="D173" s="7">
        <v>40000</v>
      </c>
    </row>
    <row r="174" spans="1:4" x14ac:dyDescent="0.2">
      <c r="A174" t="s">
        <v>2134</v>
      </c>
      <c r="B174" s="7">
        <v>73000</v>
      </c>
      <c r="C174" s="7">
        <v>33500</v>
      </c>
      <c r="D174" s="7">
        <v>39500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2681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2811</v>
      </c>
      <c r="B177" s="7">
        <v>49000</v>
      </c>
      <c r="C177" s="7">
        <v>14000</v>
      </c>
      <c r="D177" s="7">
        <v>35000</v>
      </c>
    </row>
    <row r="178" spans="1:4" x14ac:dyDescent="0.2">
      <c r="A178" t="s">
        <v>2892</v>
      </c>
      <c r="B178" s="7">
        <v>60000</v>
      </c>
      <c r="C178" s="7">
        <v>28000</v>
      </c>
      <c r="D178" s="7">
        <v>32000</v>
      </c>
    </row>
    <row r="179" spans="1:4" x14ac:dyDescent="0.2">
      <c r="A179" t="s">
        <v>2684</v>
      </c>
      <c r="B179" s="7">
        <v>45000</v>
      </c>
      <c r="C179" s="7">
        <v>14000</v>
      </c>
      <c r="D179" s="7">
        <v>31000</v>
      </c>
    </row>
    <row r="180" spans="1:4" x14ac:dyDescent="0.2">
      <c r="A180" t="s">
        <v>1028</v>
      </c>
      <c r="B180" s="7">
        <v>44000</v>
      </c>
      <c r="C180" s="7">
        <v>15600</v>
      </c>
      <c r="D180" s="7">
        <v>28400</v>
      </c>
    </row>
    <row r="181" spans="1:4" x14ac:dyDescent="0.2">
      <c r="A181" t="s">
        <v>719</v>
      </c>
      <c r="B181" s="7">
        <v>36000</v>
      </c>
      <c r="C181" s="7">
        <v>7650</v>
      </c>
      <c r="D181" s="7">
        <v>28350</v>
      </c>
    </row>
    <row r="182" spans="1:4" x14ac:dyDescent="0.2">
      <c r="A182" t="s">
        <v>351</v>
      </c>
      <c r="B182" s="7">
        <v>59000</v>
      </c>
      <c r="C182" s="7">
        <v>32500</v>
      </c>
      <c r="D182" s="7">
        <v>26500</v>
      </c>
    </row>
    <row r="183" spans="1:4" x14ac:dyDescent="0.2">
      <c r="A183" t="s">
        <v>717</v>
      </c>
      <c r="B183" s="7">
        <v>49000</v>
      </c>
      <c r="C183" s="7">
        <v>23500</v>
      </c>
      <c r="D183" s="7">
        <v>25500</v>
      </c>
    </row>
    <row r="184" spans="1:4" x14ac:dyDescent="0.2">
      <c r="A184" t="s">
        <v>2041</v>
      </c>
      <c r="B184" s="7">
        <v>47000</v>
      </c>
      <c r="C184" s="7">
        <v>22000</v>
      </c>
      <c r="D184" s="7">
        <v>25000</v>
      </c>
    </row>
    <row r="185" spans="1:4" x14ac:dyDescent="0.2">
      <c r="A185" t="s">
        <v>3213</v>
      </c>
      <c r="B185" s="7">
        <v>60000</v>
      </c>
      <c r="C185" s="7">
        <v>35000</v>
      </c>
      <c r="D185" s="7">
        <v>25000</v>
      </c>
    </row>
    <row r="186" spans="1:4" x14ac:dyDescent="0.2">
      <c r="A186" t="s">
        <v>3394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30</v>
      </c>
      <c r="B187" s="7">
        <v>45000</v>
      </c>
      <c r="C187" s="7">
        <v>20300</v>
      </c>
      <c r="D187" s="7">
        <v>24700</v>
      </c>
    </row>
    <row r="188" spans="1:4" x14ac:dyDescent="0.2">
      <c r="A188" t="s">
        <v>3127</v>
      </c>
      <c r="B188" s="7">
        <v>33000</v>
      </c>
      <c r="C188" s="7">
        <v>8400</v>
      </c>
      <c r="D188" s="7">
        <v>24600</v>
      </c>
    </row>
    <row r="189" spans="1:4" x14ac:dyDescent="0.2">
      <c r="A189" t="s">
        <v>720</v>
      </c>
      <c r="B189" s="7">
        <v>25000</v>
      </c>
      <c r="C189" s="7">
        <v>1800</v>
      </c>
      <c r="D189" s="7">
        <v>23200</v>
      </c>
    </row>
    <row r="190" spans="1:4" x14ac:dyDescent="0.2">
      <c r="A190" t="s">
        <v>1041</v>
      </c>
      <c r="B190" s="7">
        <v>39000</v>
      </c>
      <c r="C190" s="7">
        <v>17000</v>
      </c>
      <c r="D190" s="7">
        <v>22000</v>
      </c>
    </row>
    <row r="191" spans="1:4" x14ac:dyDescent="0.2">
      <c r="A191" t="s">
        <v>1923</v>
      </c>
      <c r="B191" s="7">
        <v>49000</v>
      </c>
      <c r="C191" s="7">
        <v>28000</v>
      </c>
      <c r="D191" s="7">
        <v>21000</v>
      </c>
    </row>
    <row r="192" spans="1:4" x14ac:dyDescent="0.2">
      <c r="A192" t="s">
        <v>1532</v>
      </c>
      <c r="B192" s="7">
        <v>35000</v>
      </c>
      <c r="C192" s="7">
        <v>15000</v>
      </c>
      <c r="D192" s="7">
        <v>20000</v>
      </c>
    </row>
    <row r="193" spans="1:4" x14ac:dyDescent="0.2">
      <c r="A193" t="s">
        <v>3235</v>
      </c>
      <c r="B193" s="7">
        <v>90000</v>
      </c>
      <c r="C193" s="7">
        <v>70000</v>
      </c>
      <c r="D193" s="7">
        <v>20000</v>
      </c>
    </row>
    <row r="194" spans="1:4" x14ac:dyDescent="0.2">
      <c r="A194" t="s">
        <v>734</v>
      </c>
      <c r="B194" s="7">
        <v>43000</v>
      </c>
      <c r="C194" s="7">
        <v>24000</v>
      </c>
      <c r="D194" s="7">
        <v>19000</v>
      </c>
    </row>
    <row r="195" spans="1:4" x14ac:dyDescent="0.2">
      <c r="A195" t="s">
        <v>47</v>
      </c>
      <c r="B195" s="7">
        <v>32000</v>
      </c>
      <c r="C195" s="7">
        <v>13000</v>
      </c>
      <c r="D195" s="7">
        <v>19000</v>
      </c>
    </row>
    <row r="196" spans="1:4" x14ac:dyDescent="0.2">
      <c r="A196" t="s">
        <v>480</v>
      </c>
      <c r="B196" s="7">
        <v>210800</v>
      </c>
      <c r="C196" s="7">
        <v>192243</v>
      </c>
      <c r="D196" s="7">
        <v>18557</v>
      </c>
    </row>
    <row r="197" spans="1:4" x14ac:dyDescent="0.2">
      <c r="A197" t="s">
        <v>1261</v>
      </c>
      <c r="B197" s="7">
        <v>26000</v>
      </c>
      <c r="C197" s="7">
        <v>8000</v>
      </c>
      <c r="D197" s="7">
        <v>18000</v>
      </c>
    </row>
    <row r="198" spans="1:4" x14ac:dyDescent="0.2">
      <c r="A198" t="s">
        <v>1487</v>
      </c>
      <c r="B198" s="7">
        <v>30000</v>
      </c>
      <c r="C198" s="7">
        <v>12000</v>
      </c>
      <c r="D198" s="7">
        <v>18000</v>
      </c>
    </row>
    <row r="199" spans="1:4" x14ac:dyDescent="0.2">
      <c r="A199" t="s">
        <v>2504</v>
      </c>
      <c r="B199" s="7">
        <v>40000</v>
      </c>
      <c r="C199" s="7">
        <v>22000</v>
      </c>
      <c r="D199" s="7">
        <v>18000</v>
      </c>
    </row>
    <row r="200" spans="1:4" x14ac:dyDescent="0.2">
      <c r="A200" t="s">
        <v>2449</v>
      </c>
      <c r="B200" s="7">
        <v>25000</v>
      </c>
      <c r="C200" s="7">
        <v>7800</v>
      </c>
      <c r="D200" s="7">
        <v>17200</v>
      </c>
    </row>
    <row r="201" spans="1:4" x14ac:dyDescent="0.2">
      <c r="A201" t="s">
        <v>3333</v>
      </c>
      <c r="B201" s="7">
        <v>35000</v>
      </c>
      <c r="C201" s="7">
        <v>18000</v>
      </c>
      <c r="D201" s="7">
        <v>17000</v>
      </c>
    </row>
    <row r="202" spans="1:4" x14ac:dyDescent="0.2">
      <c r="A202" t="s">
        <v>1441</v>
      </c>
      <c r="B202" s="7">
        <v>30000</v>
      </c>
      <c r="C202" s="7">
        <v>14000</v>
      </c>
      <c r="D202" s="7">
        <v>16000</v>
      </c>
    </row>
    <row r="203" spans="1:4" x14ac:dyDescent="0.2">
      <c r="A203" t="s">
        <v>238</v>
      </c>
      <c r="B203" s="7">
        <v>30000</v>
      </c>
      <c r="C203" s="7">
        <v>15000</v>
      </c>
      <c r="D203" s="7">
        <v>15000</v>
      </c>
    </row>
    <row r="204" spans="1:4" x14ac:dyDescent="0.2">
      <c r="A204" t="s">
        <v>192</v>
      </c>
      <c r="B204" s="7">
        <v>40000</v>
      </c>
      <c r="C204" s="7">
        <v>25000</v>
      </c>
      <c r="D204" s="7">
        <v>15000</v>
      </c>
    </row>
    <row r="205" spans="1:4" x14ac:dyDescent="0.2">
      <c r="A205" t="s">
        <v>1934</v>
      </c>
      <c r="B205" s="7">
        <v>30000</v>
      </c>
      <c r="C205" s="7">
        <v>15000</v>
      </c>
      <c r="D205" s="7">
        <v>15000</v>
      </c>
    </row>
    <row r="206" spans="1:4" x14ac:dyDescent="0.2">
      <c r="A206" t="s">
        <v>3189</v>
      </c>
      <c r="B206" s="7">
        <v>20000</v>
      </c>
      <c r="C206" s="7">
        <v>5000</v>
      </c>
      <c r="D206" s="7">
        <v>15000</v>
      </c>
    </row>
    <row r="207" spans="1:4" x14ac:dyDescent="0.2">
      <c r="A207" t="s">
        <v>922</v>
      </c>
      <c r="B207" s="7">
        <v>40000</v>
      </c>
      <c r="C207" s="7">
        <v>25000</v>
      </c>
      <c r="D207" s="7">
        <v>15000</v>
      </c>
    </row>
    <row r="208" spans="1:4" x14ac:dyDescent="0.2">
      <c r="A208" t="s">
        <v>1945</v>
      </c>
      <c r="B208" s="7">
        <v>20000</v>
      </c>
      <c r="C208" s="7">
        <v>6000</v>
      </c>
      <c r="D208" s="7">
        <v>14000</v>
      </c>
    </row>
    <row r="209" spans="1:4" x14ac:dyDescent="0.2">
      <c r="A209" t="s">
        <v>3018</v>
      </c>
      <c r="B209" s="7">
        <v>29000</v>
      </c>
      <c r="C209" s="7">
        <v>15000</v>
      </c>
      <c r="D209" s="7">
        <v>14000</v>
      </c>
    </row>
    <row r="210" spans="1:4" x14ac:dyDescent="0.2">
      <c r="A210" t="s">
        <v>1257</v>
      </c>
      <c r="B210" s="7">
        <v>22000</v>
      </c>
      <c r="C210" s="7">
        <v>9000</v>
      </c>
      <c r="D210" s="7">
        <v>13000</v>
      </c>
    </row>
    <row r="211" spans="1:4" x14ac:dyDescent="0.2">
      <c r="A211" t="s">
        <v>1496</v>
      </c>
      <c r="B211" s="7">
        <v>25000</v>
      </c>
      <c r="C211" s="7">
        <v>12000</v>
      </c>
      <c r="D211" s="7">
        <v>13000</v>
      </c>
    </row>
    <row r="212" spans="1:4" x14ac:dyDescent="0.2">
      <c r="A212" t="s">
        <v>2577</v>
      </c>
      <c r="B212" s="7">
        <v>20000</v>
      </c>
      <c r="C212" s="7">
        <v>7000</v>
      </c>
      <c r="D212" s="7">
        <v>13000</v>
      </c>
    </row>
    <row r="213" spans="1:4" x14ac:dyDescent="0.2">
      <c r="A213" t="s">
        <v>2512</v>
      </c>
      <c r="B213" s="7">
        <v>24000</v>
      </c>
      <c r="C213" s="7">
        <v>11000</v>
      </c>
      <c r="D213" s="7">
        <v>13000</v>
      </c>
    </row>
    <row r="214" spans="1:4" x14ac:dyDescent="0.2">
      <c r="A214" t="s">
        <v>2678</v>
      </c>
      <c r="B214" s="7">
        <v>36000</v>
      </c>
      <c r="C214" s="7">
        <v>24000</v>
      </c>
      <c r="D214" s="7">
        <v>12000</v>
      </c>
    </row>
    <row r="215" spans="1:4" x14ac:dyDescent="0.2">
      <c r="A215" t="s">
        <v>1942</v>
      </c>
      <c r="B215" s="7">
        <v>19000</v>
      </c>
      <c r="C215" s="7">
        <v>7000</v>
      </c>
      <c r="D215" s="7">
        <v>12000</v>
      </c>
    </row>
    <row r="216" spans="1:4" x14ac:dyDescent="0.2">
      <c r="A216" t="s">
        <v>2187</v>
      </c>
      <c r="B216" s="7">
        <v>20000</v>
      </c>
      <c r="C216" s="7">
        <v>9000</v>
      </c>
      <c r="D216" s="7">
        <v>11000</v>
      </c>
    </row>
    <row r="217" spans="1:4" x14ac:dyDescent="0.2">
      <c r="A217" t="s">
        <v>3283</v>
      </c>
      <c r="B217" s="7">
        <v>18000</v>
      </c>
      <c r="C217" s="7">
        <v>7500</v>
      </c>
      <c r="D217" s="7">
        <v>10500</v>
      </c>
    </row>
    <row r="218" spans="1:4" x14ac:dyDescent="0.2">
      <c r="A218" t="s">
        <v>38</v>
      </c>
      <c r="B218" s="7">
        <v>22000</v>
      </c>
      <c r="C218" s="7">
        <v>12000</v>
      </c>
      <c r="D218" s="7">
        <v>10000</v>
      </c>
    </row>
    <row r="219" spans="1:4" x14ac:dyDescent="0.2">
      <c r="A219" t="s">
        <v>1787</v>
      </c>
      <c r="B219" s="7">
        <v>10000</v>
      </c>
      <c r="C219" s="7">
        <v>0</v>
      </c>
      <c r="D219" s="7">
        <v>10000</v>
      </c>
    </row>
    <row r="220" spans="1:4" x14ac:dyDescent="0.2">
      <c r="A220" t="s">
        <v>2260</v>
      </c>
      <c r="B220" s="7">
        <v>20000</v>
      </c>
      <c r="C220" s="7">
        <v>10000</v>
      </c>
      <c r="D220" s="7">
        <v>10000</v>
      </c>
    </row>
    <row r="221" spans="1:4" x14ac:dyDescent="0.2">
      <c r="A221" t="s">
        <v>545</v>
      </c>
      <c r="B221" s="7">
        <v>10000</v>
      </c>
      <c r="C221" s="7">
        <v>0</v>
      </c>
      <c r="D221" s="7">
        <v>10000</v>
      </c>
    </row>
    <row r="222" spans="1:4" x14ac:dyDescent="0.2">
      <c r="A222" t="s">
        <v>3410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1326</v>
      </c>
      <c r="B223" s="7">
        <v>22000</v>
      </c>
      <c r="C223" s="7">
        <v>13000</v>
      </c>
      <c r="D223" s="7">
        <v>9000</v>
      </c>
    </row>
    <row r="224" spans="1:4" x14ac:dyDescent="0.2">
      <c r="A224" t="s">
        <v>1867</v>
      </c>
      <c r="B224" s="7">
        <v>18000</v>
      </c>
      <c r="C224" s="7">
        <v>10000</v>
      </c>
      <c r="D224" s="7">
        <v>8000</v>
      </c>
    </row>
    <row r="225" spans="1:4" x14ac:dyDescent="0.2">
      <c r="A225" t="s">
        <v>3475</v>
      </c>
      <c r="B225" s="7">
        <v>14000</v>
      </c>
      <c r="C225" s="7">
        <v>6000</v>
      </c>
      <c r="D225" s="7">
        <v>8000</v>
      </c>
    </row>
    <row r="226" spans="1:4" x14ac:dyDescent="0.2">
      <c r="A226" t="s">
        <v>112</v>
      </c>
      <c r="B226" s="7">
        <v>8000</v>
      </c>
      <c r="C226" s="7">
        <v>0</v>
      </c>
      <c r="D226" s="7">
        <v>8000</v>
      </c>
    </row>
    <row r="227" spans="1:4" x14ac:dyDescent="0.2">
      <c r="A227" t="s">
        <v>3435</v>
      </c>
      <c r="B227" s="7">
        <v>6000</v>
      </c>
      <c r="C227" s="7">
        <v>0</v>
      </c>
      <c r="D227" s="7">
        <v>6000</v>
      </c>
    </row>
    <row r="228" spans="1:4" x14ac:dyDescent="0.2">
      <c r="A228" t="s">
        <v>2217</v>
      </c>
      <c r="B228" s="7">
        <v>12000</v>
      </c>
      <c r="C228" s="7">
        <v>6000</v>
      </c>
      <c r="D228" s="7">
        <v>6000</v>
      </c>
    </row>
    <row r="229" spans="1:4" x14ac:dyDescent="0.2">
      <c r="A229" t="s">
        <v>1246</v>
      </c>
      <c r="B229" s="7">
        <v>12000</v>
      </c>
      <c r="C229" s="7">
        <v>6000</v>
      </c>
      <c r="D229" s="7">
        <v>6000</v>
      </c>
    </row>
    <row r="230" spans="1:4" x14ac:dyDescent="0.2">
      <c r="A230" t="s">
        <v>937</v>
      </c>
      <c r="B230" s="7">
        <v>18000</v>
      </c>
      <c r="C230" s="7">
        <v>14000</v>
      </c>
      <c r="D230" s="7">
        <v>4000</v>
      </c>
    </row>
    <row r="231" spans="1:4" x14ac:dyDescent="0.2">
      <c r="A231" t="s">
        <v>246</v>
      </c>
      <c r="B231" s="7">
        <v>2000</v>
      </c>
      <c r="C231" s="7">
        <v>0</v>
      </c>
      <c r="D231" s="7">
        <v>2000</v>
      </c>
    </row>
    <row r="232" spans="1:4" x14ac:dyDescent="0.2">
      <c r="A232" t="s">
        <v>520</v>
      </c>
      <c r="B232" s="7">
        <v>1200</v>
      </c>
      <c r="C232" s="7">
        <v>0</v>
      </c>
      <c r="D232" s="7">
        <v>1200</v>
      </c>
    </row>
    <row r="233" spans="1:4" x14ac:dyDescent="0.2">
      <c r="A233" t="s">
        <v>1622</v>
      </c>
      <c r="B233" s="7">
        <v>0</v>
      </c>
      <c r="C233" s="7">
        <v>0</v>
      </c>
      <c r="D233" s="7">
        <v>0</v>
      </c>
    </row>
    <row r="234" spans="1:4" x14ac:dyDescent="0.2">
      <c r="A234" t="s">
        <v>245</v>
      </c>
      <c r="B234" s="7">
        <v>68097100</v>
      </c>
      <c r="C234" s="7">
        <v>34567824</v>
      </c>
      <c r="D234" s="7">
        <v>33529276</v>
      </c>
    </row>
  </sheetData>
  <phoneticPr fontId="19" type="noConversion"/>
  <conditionalFormatting sqref="N5">
    <cfRule type="cellIs" dxfId="29" priority="1" operator="greaterThanOrEqual">
      <formula>800000</formula>
    </cfRule>
    <cfRule type="cellIs" dxfId="28" priority="2" operator="greaterThanOrEqual">
      <formula>150000</formula>
    </cfRule>
    <cfRule type="cellIs" dxfId="27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86"/>
  <sheetViews>
    <sheetView showGridLines="0" workbookViewId="0">
      <selection activeCell="D4" sqref="D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2422</v>
      </c>
      <c r="G50" s="27" t="s">
        <v>2423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2422</v>
      </c>
      <c r="G51" s="27" t="s">
        <v>2423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2422</v>
      </c>
      <c r="G52" s="27" t="s">
        <v>2423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2422</v>
      </c>
      <c r="G53" s="27" t="s">
        <v>2423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2441</v>
      </c>
      <c r="C56" s="1">
        <v>44954</v>
      </c>
      <c r="D56" t="s">
        <v>318</v>
      </c>
      <c r="E56" t="s">
        <v>272</v>
      </c>
      <c r="F56" s="27" t="s">
        <v>2422</v>
      </c>
      <c r="G56" s="27" t="s">
        <v>2423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2422</v>
      </c>
      <c r="G57" s="27" t="s">
        <v>2423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2422</v>
      </c>
      <c r="G58" s="27" t="s">
        <v>2423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2599</v>
      </c>
      <c r="G60" s="27" t="s">
        <v>2600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2599</v>
      </c>
      <c r="G61" s="27" t="s">
        <v>2600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2599</v>
      </c>
      <c r="G62" s="27" t="s">
        <v>2600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2599</v>
      </c>
      <c r="G63" s="27" t="s">
        <v>2600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2599</v>
      </c>
      <c r="G64" s="27" t="s">
        <v>2600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2599</v>
      </c>
      <c r="G65" s="27" t="s">
        <v>2600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2599</v>
      </c>
      <c r="G66" s="27" t="s">
        <v>2600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2599</v>
      </c>
      <c r="G67" s="27" t="s">
        <v>2600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3181</v>
      </c>
      <c r="E80" t="s">
        <v>272</v>
      </c>
      <c r="F80" s="27" t="s">
        <v>3400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3401</v>
      </c>
      <c r="G81" s="27" t="s">
        <v>3402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3181</v>
      </c>
      <c r="E82" t="s">
        <v>272</v>
      </c>
      <c r="F82" s="27" t="s">
        <v>3400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3181</v>
      </c>
      <c r="E83" t="s">
        <v>272</v>
      </c>
      <c r="F83" s="27" t="s">
        <v>3400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3442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3442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3442</v>
      </c>
      <c r="G86" s="27"/>
      <c r="H86">
        <v>130000</v>
      </c>
      <c r="I86">
        <f>IF(B86="Venta",H86,-H86)</f>
        <v>130000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21" sqref="F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2898</v>
      </c>
      <c r="E4" t="s">
        <v>2761</v>
      </c>
      <c r="F4" t="s">
        <v>2762</v>
      </c>
    </row>
    <row r="5" spans="1:6" x14ac:dyDescent="0.2">
      <c r="A5" s="1">
        <v>44954</v>
      </c>
      <c r="B5" s="8" t="s">
        <v>261</v>
      </c>
      <c r="C5" t="s">
        <v>2498</v>
      </c>
      <c r="D5" s="7">
        <v>1</v>
      </c>
      <c r="E5" s="7">
        <v>70000</v>
      </c>
      <c r="F5" s="7">
        <v>130000</v>
      </c>
    </row>
    <row r="6" spans="1:6" x14ac:dyDescent="0.2">
      <c r="A6" s="1">
        <v>45038</v>
      </c>
      <c r="B6" s="8" t="s">
        <v>260</v>
      </c>
      <c r="C6" t="s">
        <v>2498</v>
      </c>
      <c r="D6" s="7">
        <v>1</v>
      </c>
      <c r="E6" s="7">
        <v>65000</v>
      </c>
      <c r="F6" s="7">
        <v>125000</v>
      </c>
    </row>
    <row r="7" spans="1:6" x14ac:dyDescent="0.2">
      <c r="A7" s="1">
        <v>45042</v>
      </c>
      <c r="B7" s="8" t="s">
        <v>261</v>
      </c>
      <c r="C7" t="s">
        <v>2498</v>
      </c>
      <c r="D7" s="7">
        <v>1</v>
      </c>
      <c r="E7" s="7">
        <v>63000</v>
      </c>
      <c r="F7" s="7">
        <v>125000</v>
      </c>
    </row>
    <row r="8" spans="1:6" x14ac:dyDescent="0.2">
      <c r="A8" s="1">
        <v>45077</v>
      </c>
      <c r="B8" s="8" t="s">
        <v>260</v>
      </c>
      <c r="C8" t="s">
        <v>2498</v>
      </c>
      <c r="D8" s="7">
        <v>1</v>
      </c>
      <c r="E8" s="7">
        <v>63000</v>
      </c>
      <c r="F8" s="7">
        <v>120000</v>
      </c>
    </row>
    <row r="9" spans="1:6" x14ac:dyDescent="0.2">
      <c r="A9" s="1">
        <v>45078</v>
      </c>
      <c r="B9" s="8" t="s">
        <v>261</v>
      </c>
      <c r="C9" t="s">
        <v>2498</v>
      </c>
      <c r="D9" s="7">
        <v>1</v>
      </c>
      <c r="E9" s="7">
        <v>65000</v>
      </c>
      <c r="F9" s="7">
        <v>125000</v>
      </c>
    </row>
    <row r="10" spans="1:6" x14ac:dyDescent="0.2">
      <c r="A10" s="1">
        <v>45085</v>
      </c>
      <c r="B10" s="8" t="s">
        <v>260</v>
      </c>
      <c r="C10" t="s">
        <v>2498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45087</v>
      </c>
      <c r="B11" s="8" t="s">
        <v>261</v>
      </c>
      <c r="C11" t="s">
        <v>2498</v>
      </c>
      <c r="D11" s="7">
        <v>1</v>
      </c>
      <c r="E11" s="7">
        <v>65000</v>
      </c>
      <c r="F11" s="7">
        <v>125000</v>
      </c>
    </row>
    <row r="12" spans="1:6" x14ac:dyDescent="0.2">
      <c r="A12" s="1" t="s">
        <v>245</v>
      </c>
      <c r="D12" s="7">
        <v>7</v>
      </c>
      <c r="E12" s="7">
        <v>65142.857142857145</v>
      </c>
      <c r="F12" s="7">
        <v>125000</v>
      </c>
    </row>
    <row r="24" spans="8:21" x14ac:dyDescent="0.2">
      <c r="R24" s="66" t="s">
        <v>2810</v>
      </c>
      <c r="S24" s="66"/>
      <c r="T24" s="66"/>
      <c r="U24" s="66"/>
    </row>
    <row r="25" spans="8:21" x14ac:dyDescent="0.2">
      <c r="R25" s="33" t="s">
        <v>7</v>
      </c>
      <c r="S25" s="33" t="s">
        <v>2807</v>
      </c>
      <c r="T25" s="33" t="s">
        <v>2808</v>
      </c>
      <c r="U25" s="33" t="s">
        <v>2809</v>
      </c>
    </row>
    <row r="26" spans="8:21" x14ac:dyDescent="0.2">
      <c r="H26" t="s">
        <v>3117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3118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3119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3121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3120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O28" sqref="O28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2761</v>
      </c>
      <c r="F4" t="s">
        <v>2762</v>
      </c>
    </row>
    <row r="5" spans="1:6" x14ac:dyDescent="0.2">
      <c r="A5" s="1">
        <v>44939</v>
      </c>
      <c r="B5" t="s">
        <v>892</v>
      </c>
      <c r="C5" s="8" t="s">
        <v>261</v>
      </c>
      <c r="D5" t="s">
        <v>453</v>
      </c>
      <c r="E5" s="7">
        <v>25000</v>
      </c>
      <c r="F5" s="7">
        <v>45000</v>
      </c>
    </row>
    <row r="6" spans="1:6" x14ac:dyDescent="0.2">
      <c r="A6" s="1">
        <v>44939</v>
      </c>
      <c r="B6" t="s">
        <v>892</v>
      </c>
      <c r="C6" s="8" t="s">
        <v>261</v>
      </c>
      <c r="D6" t="s">
        <v>391</v>
      </c>
      <c r="E6" s="7">
        <v>22000</v>
      </c>
      <c r="F6" s="7">
        <v>45000</v>
      </c>
    </row>
    <row r="7" spans="1:6" x14ac:dyDescent="0.2">
      <c r="A7" s="1">
        <v>44996</v>
      </c>
      <c r="B7" t="s">
        <v>892</v>
      </c>
      <c r="C7" s="8" t="s">
        <v>261</v>
      </c>
      <c r="D7" t="s">
        <v>2826</v>
      </c>
      <c r="E7" s="7">
        <v>35000</v>
      </c>
      <c r="F7" s="7">
        <v>55000</v>
      </c>
    </row>
    <row r="8" spans="1:6" x14ac:dyDescent="0.2">
      <c r="A8" s="1">
        <v>45054</v>
      </c>
      <c r="B8" t="s">
        <v>332</v>
      </c>
      <c r="C8" s="8" t="s">
        <v>260</v>
      </c>
      <c r="D8" t="s">
        <v>824</v>
      </c>
      <c r="E8" s="7">
        <v>20000</v>
      </c>
      <c r="F8" s="7">
        <v>45000</v>
      </c>
    </row>
    <row r="9" spans="1:6" x14ac:dyDescent="0.2">
      <c r="A9" s="1" t="s">
        <v>245</v>
      </c>
      <c r="E9" s="7">
        <v>25500</v>
      </c>
      <c r="F9" s="7">
        <v>47500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2761</v>
      </c>
      <c r="F4" t="s">
        <v>2762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2023-06-21T10:29:43Z</dcterms:modified>
</cp:coreProperties>
</file>