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6E46C30A-B0AA-CB46-BA5F-64E6B3D69425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482" r:id="rId13"/>
    <pivotCache cacheId="492" r:id="rId14"/>
    <pivotCache cacheId="496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1498" i="1" l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K40" i="7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41" i="7"/>
  <c r="K42" i="7"/>
  <c r="K43" i="7"/>
  <c r="K44" i="7"/>
  <c r="K45" i="7"/>
  <c r="K46" i="7"/>
  <c r="K47" i="7"/>
  <c r="K48" i="7"/>
  <c r="K49" i="7"/>
  <c r="K50" i="7"/>
  <c r="K51" i="7"/>
  <c r="K52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54" i="7"/>
  <c r="N35" i="4" l="1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K53" i="7"/>
  <c r="K55" i="7" s="1"/>
  <c r="N6" i="4"/>
  <c r="N4" i="4"/>
  <c r="U32" i="12"/>
  <c r="G9" i="13"/>
  <c r="AA4" i="7"/>
  <c r="N4" i="7"/>
  <c r="AA3" i="7"/>
  <c r="Y1" i="7"/>
  <c r="N2" i="7"/>
  <c r="Q7" i="7"/>
  <c r="Q5" i="7"/>
  <c r="V4" i="7" l="1"/>
  <c r="AD6" i="7"/>
  <c r="N3" i="7"/>
  <c r="AD8" i="7"/>
  <c r="AA5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<sst xmlns="http://schemas.openxmlformats.org/spreadsheetml/2006/main" count="60389" uniqueCount="3640">
  <si>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</si>
  <si>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</si>
  <si>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</si>
  <si>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</si>
  <si>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</si>
  <si>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</si>
  <si>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</si>
  <si>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</si>
  <si>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</si>
  <si>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</si>
  <si>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</si>
  <si>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</si>
  <si>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</si>
  <si>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</si>
  <si>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</si>
  <si>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</si>
  <si>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</si>
  <si>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</si>
  <si>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</si>
  <si>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</si>
  <si>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</si>
  <si>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</si>
  <si>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</si>
  <si>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</si>
  <si>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</si>
  <si>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</si>
  <si>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</si>
  <si>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</si>
  <si>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</si>
  <si>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</si>
  <si>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</si>
  <si>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</si>
  <si>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</si>
  <si>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</si>
  <si>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</si>
  <si>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</si>
  <si>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</si>
  <si>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</si>
  <si>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</si>
  <si>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</si>
  <si>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</si>
  <si>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</si>
  <si>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</si>
  <si>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</si>
  <si>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</si>
  <si>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</si>
  <si>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</si>
  <si>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</si>
  <si>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</si>
  <si>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</si>
  <si>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</si>
  <si>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</si>
  <si>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</si>
  <si>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</si>
  <si>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</si>
  <si>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</si>
  <si>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</si>
  <si>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</si>
  <si>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</si>
  <si>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</si>
  <si>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</si>
  <si>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</si>
  <si>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</si>
  <si>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</si>
  <si>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</si>
  <si>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</si>
  <si>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</si>
  <si>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</si>
  <si>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</si>
  <si>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</si>
  <si>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</si>
  <si>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</si>
  <si>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</si>
  <si>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</si>
  <si>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</si>
  <si>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</si>
  <si>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</si>
  <si>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</si>
  <si>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</si>
  <si>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</si>
  <si>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</si>
  <si>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</si>
  <si>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</si>
  <si>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</si>
  <si>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</si>
  <si>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</si>
  <si>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</si>
  <si>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</si>
  <si>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</si>
  <si>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</si>
  <si>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</si>
  <si>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</si>
  <si>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</si>
  <si>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</si>
  <si>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</si>
  <si>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</si>
  <si>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</si>
  <si>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</si>
  <si>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</si>
  <si>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</si>
  <si>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</si>
  <si>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</si>
  <si>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</si>
  <si>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</si>
  <si>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</si>
  <si>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</si>
  <si>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</si>
  <si>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</si>
  <si>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</si>
  <si>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</si>
  <si>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</si>
  <si>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</si>
  <si>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</si>
  <si>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</si>
  <si>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</si>
  <si>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</si>
  <si>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</si>
  <si>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</si>
  <si>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</si>
  <si>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</si>
  <si>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</si>
  <si>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</si>
  <si>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</si>
  <si>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</si>
  <si>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</si>
  <si>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</si>
  <si>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</si>
  <si>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</si>
  <si>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</si>
  <si>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</si>
  <si>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</si>
  <si>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</si>
  <si>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</si>
  <si>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</si>
  <si>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</si>
  <si>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</si>
  <si>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</si>
  <si>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</si>
  <si>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</si>
  <si>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</si>
  <si>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</si>
  <si>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</si>
  <si>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</si>
  <si>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</si>
  <si>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</si>
  <si>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</si>
  <si>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</si>
  <si>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</si>
  <si>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</si>
  <si>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</si>
  <si>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</si>
  <si>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</si>
  <si>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</si>
  <si>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</si>
  <si>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</si>
  <si>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</si>
  <si>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</si>
  <si>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</si>
  <si>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</si>
  <si>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</si>
  <si>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</si>
  <si>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</si>
  <si>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</si>
  <si>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</si>
  <si>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</si>
  <si>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</si>
  <si>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</si>
  <si>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</si>
  <si>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</si>
  <si>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</si>
  <si>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</si>
  <si>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</si>
  <si>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</si>
  <si>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</si>
  <si>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</si>
  <si>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</si>
  <si>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</si>
  <si>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</si>
  <si>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</si>
  <si>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</si>
  <si>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</si>
  <si>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</si>
  <si>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</si>
  <si>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</si>
  <si>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</si>
  <si>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</si>
  <si>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</si>
  <si>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</si>
  <si>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</si>
  <si>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</si>
  <si>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</si>
  <si>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</si>
  <si>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</si>
  <si>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</si>
  <si>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</si>
  <si>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</si>
  <si>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</si>
  <si>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</si>
  <si>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</si>
  <si>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</si>
  <si>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</si>
  <si>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</si>
  <si>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</si>
  <si>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</si>
  <si>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</si>
  <si>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</si>
  <si>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</si>
  <si>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</si>
  <si>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</si>
  <si>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</si>
  <si>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</si>
  <si>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</si>
  <si>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</si>
  <si>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</si>
  <si>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</si>
  <si>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</si>
  <si>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</si>
  <si>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</si>
  <si>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</si>
  <si>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</si>
  <si>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</si>
  <si>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</si>
  <si>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</si>
  <si>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</si>
  <si>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</si>
  <si>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</si>
  <si>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</si>
  <si>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</si>
  <si>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</si>
  <si>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</si>
  <si>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</si>
  <si>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</si>
  <si>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</si>
  <si>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</si>
  <si>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</si>
  <si>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</si>
  <si>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</si>
  <si>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</si>
  <si>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</si>
  <si>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</si>
  <si>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</si>
  <si>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</si>
  <si>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</si>
  <si>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</si>
  <si>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</si>
  <si>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</si>
  <si>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</si>
  <si>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</si>
  <si>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</si>
  <si>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</si>
  <si>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</si>
  <si>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</si>
  <si>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</si>
  <si>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</si>
  <si>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</si>
  <si>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</si>
  <si>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</si>
  <si>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</si>
  <si>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</si>
  <si>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</si>
  <si>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</si>
  <si>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</si>
  <si>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</si>
  <si>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</si>
  <si>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</si>
  <si>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</si>
  <si>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</si>
  <si>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</si>
  <si>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</si>
  <si>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</si>
  <si>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</si>
  <si>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</si>
  <si>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</si>
  <si>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</si>
  <si>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</si>
  <si>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</si>
  <si>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</si>
  <si>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</si>
  <si>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</si>
  <si>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</si>
  <si>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</si>
  <si>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</si>
  <si>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</si>
  <si>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</si>
  <si>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</si>
  <si>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</si>
  <si>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</si>
  <si>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</si>
  <si>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</si>
  <si>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</si>
  <si>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</si>
  <si>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</si>
  <si>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</si>
  <si>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</si>
  <si>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</si>
  <si>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</si>
  <si>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</si>
  <si>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</si>
  <si>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</si>
  <si>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</si>
  <si>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</si>
  <si>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</si>
  <si>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</si>
  <si>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</si>
  <si>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</si>
  <si>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</si>
  <si>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</si>
  <si>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</si>
  <si>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</si>
  <si>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</si>
  <si>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</si>
  <si>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</si>
  <si>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</si>
  <si>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</si>
  <si>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</si>
  <si>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</si>
  <si>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</si>
  <si>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</si>
  <si>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</si>
  <si>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</si>
  <si>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</si>
  <si>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</si>
  <si>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</si>
  <si>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</si>
  <si>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</si>
  <si>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</si>
  <si>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</si>
  <si>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</si>
  <si>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</si>
  <si>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</si>
  <si>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</si>
  <si>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</si>
  <si>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</si>
  <si>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</si>
  <si>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</si>
  <si>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</si>
  <si>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</si>
  <si>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</si>
  <si>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</si>
  <si>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</si>
  <si>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</si>
  <si>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</si>
  <si>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</si>
  <si>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</si>
  <si>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</si>
  <si>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</si>
  <si>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</si>
  <si>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</si>
  <si>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</si>
  <si>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</si>
  <si>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</si>
  <si>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</si>
  <si>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</si>
  <si>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</si>
  <si>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</si>
  <si>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</si>
  <si>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</si>
  <si>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</si>
  <si>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</si>
  <si>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</si>
  <si>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</si>
  <si>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</si>
  <si>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</si>
  <si>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</si>
  <si>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</si>
  <si>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</si>
  <si>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</si>
  <si>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</si>
  <si>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</si>
  <si>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</si>
  <si>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</si>
  <si>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</si>
  <si>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</si>
  <si>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</si>
  <si>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</si>
  <si>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</si>
  <si>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</si>
  <si>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</si>
  <si>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</si>
  <si>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</si>
  <si>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</si>
  <si>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</si>
  <si>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</si>
  <si>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</si>
  <si>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</si>
  <si>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</si>
  <si>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</si>
  <si>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</si>
  <si>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</si>
  <si>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</si>
  <si>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</si>
  <si>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</si>
  <si>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</si>
  <si>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</si>
  <si>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</si>
  <si>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</si>
  <si>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</si>
  <si>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</si>
  <si>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</si>
  <si>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</si>
  <si>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</si>
  <si>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</si>
  <si>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</si>
  <si>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</si>
  <si>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</si>
  <si>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</si>
  <si>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</si>
  <si>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</si>
  <si>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</si>
  <si>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</si>
  <si>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</si>
  <si>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</si>
  <si>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</si>
  <si>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</si>
  <si>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</si>
  <si>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</si>
  <si>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</si>
  <si>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</si>
  <si>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</si>
  <si>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</si>
  <si>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</si>
  <si>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</si>
  <si>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</si>
  <si>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</si>
  <si>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</si>
  <si>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</si>
  <si>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</si>
  <si>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</si>
  <si>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</si>
  <si>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</si>
  <si>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</si>
  <si>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</si>
  <si>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</si>
  <si>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</si>
  <si>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</si>
  <si>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</si>
  <si>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</si>
  <si>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</si>
  <si>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</si>
  <si>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</si>
  <si>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</si>
  <si>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</si>
  <si>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</si>
  <si>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</si>
  <si>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</si>
  <si>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</si>
  <si>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</si>
  <si>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</si>
  <si>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</si>
  <si>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</si>
  <si>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</si>
  <si>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</si>
  <si>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</si>
  <si>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</si>
  <si>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</si>
  <si>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</si>
  <si>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</si>
  <si>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</si>
  <si>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</si>
  <si>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</si>
  <si>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</si>
  <si>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</si>
  <si>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</si>
  <si>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</si>
  <si>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</si>
  <si>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</si>
  <si>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</si>
  <si>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</si>
  <si>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</si>
  <si>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</si>
  <si>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</si>
  <si>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</si>
  <si>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</si>
  <si>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</si>
  <si>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</si>
  <si>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</si>
  <si>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</si>
  <si>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</si>
  <si>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</si>
  <si>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</si>
  <si>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</si>
  <si>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</si>
  <si>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</si>
  <si>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</si>
  <si>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</si>
  <si>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</si>
  <si>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</si>
  <si>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</si>
  <si>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</si>
  <si>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</si>
  <si>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</si>
  <si>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</si>
  <si>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</si>
  <si>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</si>
  <si>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</si>
  <si>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</si>
  <si>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</si>
  <si>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</si>
  <si>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</si>
  <si>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</si>
  <si>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</si>
  <si>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</si>
  <si>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</si>
  <si>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</si>
  <si>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</si>
  <si>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</si>
  <si>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</si>
  <si>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</si>
  <si>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</si>
  <si>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</si>
  <si>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</si>
  <si>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</si>
  <si>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</si>
  <si>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</si>
  <si>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</si>
  <si>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</si>
  <si>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</si>
  <si>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</si>
  <si>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</si>
  <si>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</si>
  <si>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</si>
  <si>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</si>
  <si>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</si>
  <si>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</si>
  <si>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</si>
  <si>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</si>
  <si>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</si>
  <si>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</si>
  <si>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</si>
  <si>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</si>
  <si>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</si>
  <si>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</si>
  <si>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</si>
  <si>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</si>
  <si>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</si>
  <si>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</si>
  <si>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</si>
  <si>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</si>
  <si>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</si>
  <si>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</si>
  <si>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</si>
  <si>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</si>
  <si>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</si>
  <si>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</si>
  <si>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</si>
  <si>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</si>
  <si>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</si>
  <si>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</si>
  <si>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</si>
  <si>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</si>
  <si>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</si>
  <si>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</si>
  <si>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</si>
  <si>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</si>
  <si>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</si>
  <si>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</si>
  <si>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</si>
  <si>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</si>
  <si>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</si>
  <si>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</si>
  <si>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</si>
  <si>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</si>
  <si>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</si>
  <si>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</si>
  <si>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</si>
  <si>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</si>
  <si>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</si>
  <si>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</si>
  <si>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</si>
  <si>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</si>
  <si>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</si>
  <si>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</si>
  <si>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</si>
  <si>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</si>
  <si>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</si>
  <si>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</si>
  <si>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</si>
  <si>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</si>
  <si>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</si>
  <si>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</si>
  <si>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</si>
  <si>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</si>
  <si>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</si>
  <si>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</si>
  <si>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</si>
  <si>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</si>
  <si>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</si>
  <si>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</si>
  <si>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</si>
  <si>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</si>
  <si>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</si>
  <si>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</si>
  <si>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</si>
  <si>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</si>
  <si>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</si>
  <si>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</si>
  <si>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</si>
  <si>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</si>
  <si>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</si>
  <si>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</si>
  <si>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</si>
  <si>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</si>
  <si>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</si>
  <si>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</si>
  <si>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</si>
  <si>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</si>
  <si>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</si>
  <si>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</si>
  <si>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</si>
  <si>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</si>
  <si>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</si>
  <si>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</si>
  <si>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</si>
  <si>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</si>
  <si>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</si>
  <si>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</si>
  <si>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</si>
  <si>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</si>
  <si>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</si>
  <si>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</si>
  <si>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</si>
  <si>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</si>
  <si>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</si>
  <si>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</si>
  <si>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</si>
  <si>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</si>
  <si>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</si>
  <si>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</si>
  <si>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</si>
  <si>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</si>
  <si>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</si>
  <si>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</si>
  <si>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</si>
  <si>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</si>
  <si>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</si>
  <si>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</si>
  <si>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</si>
  <si>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</si>
  <si>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</si>
  <si>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</si>
  <si>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</si>
  <si>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</si>
  <si>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</si>
  <si>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</si>
  <si>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</si>
  <si>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</si>
  <si>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</si>
  <si>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</si>
  <si>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</si>
  <si>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</si>
  <si>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</si>
  <si>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</si>
  <si>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</si>
  <si>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</si>
  <si>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</si>
  <si>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</si>
  <si>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</si>
  <si>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</si>
  <si>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</si>
  <si>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</si>
  <si>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</si>
  <si>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</si>
  <si>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</si>
  <si>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</si>
  <si>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</si>
  <si>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</si>
  <si>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</si>
  <si>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</si>
  <si>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</si>
  <si>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</si>
  <si>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</si>
  <si>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</si>
  <si>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</si>
  <si>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</si>
  <si>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</si>
  <si>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</si>
  <si>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</si>
  <si>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</si>
  <si>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</si>
  <si>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</si>
  <si>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</si>
  <si>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</si>
  <si>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</si>
  <si>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</si>
  <si>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</si>
  <si>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</si>
  <si>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</si>
  <si>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</si>
  <si>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</si>
  <si>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</si>
  <si>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</si>
  <si>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</si>
  <si>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</si>
  <si>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</si>
  <si>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</si>
  <si>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</si>
  <si>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</si>
  <si>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</si>
  <si>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</si>
  <si>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</si>
  <si>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</si>
  <si>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</si>
  <si>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</si>
  <si>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</si>
  <si>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</si>
  <si>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</si>
  <si>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</si>
  <si>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</si>
  <si>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</si>
  <si>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</si>
  <si>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</si>
  <si>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</si>
  <si>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</si>
  <si>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</si>
  <si>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</si>
  <si>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</si>
  <si>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</si>
  <si>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</si>
  <si>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</si>
  <si>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</si>
  <si>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</si>
  <si>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</si>
  <si>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</si>
  <si>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</si>
  <si>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</si>
  <si>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</si>
  <si>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</si>
  <si>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</si>
  <si>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</si>
  <si>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</si>
  <si>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</si>
  <si>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</si>
  <si>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</si>
  <si>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</si>
  <si>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</si>
  <si>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</si>
  <si>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</si>
  <si>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</si>
  <si>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</si>
  <si>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</si>
  <si>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</si>
  <si>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</si>
  <si>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</si>
  <si>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</si>
  <si>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</si>
  <si>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</si>
  <si>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</si>
  <si>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</si>
  <si>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</si>
  <si>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</si>
  <si>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</si>
  <si>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</si>
  <si>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</si>
  <si>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</si>
  <si>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</si>
  <si>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</si>
  <si>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</si>
  <si>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</si>
  <si>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</si>
  <si>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</si>
  <si>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</si>
  <si>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</si>
  <si>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</si>
  <si>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</si>
  <si>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</si>
  <si>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</si>
  <si>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</si>
  <si>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</si>
  <si>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</si>
  <si>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</si>
  <si>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</si>
  <si>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</si>
  <si>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</si>
  <si>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</si>
  <si>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</si>
  <si>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</si>
  <si>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</si>
  <si>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</si>
  <si>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</si>
  <si>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</si>
  <si>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</si>
  <si>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</si>
  <si>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</si>
  <si>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</si>
  <si>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</si>
  <si>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</si>
  <si>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</si>
  <si>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</si>
  <si>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</si>
  <si>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</si>
  <si>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</si>
  <si>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</si>
  <si>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</si>
  <si>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</si>
  <si>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</si>
  <si>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</si>
  <si>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</si>
  <si>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</si>
  <si>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</si>
  <si>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</si>
  <si>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</si>
  <si>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</si>
  <si>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</si>
  <si>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</si>
  <si>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</si>
  <si>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</si>
  <si>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</si>
  <si>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</si>
  <si>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</si>
  <si>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</si>
  <si>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</si>
  <si>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</si>
  <si>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</si>
  <si>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</si>
  <si>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</si>
  <si>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</si>
  <si>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</si>
  <si>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</si>
  <si>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</si>
  <si>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</si>
  <si>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</si>
  <si>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</si>
  <si>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</si>
  <si>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</si>
  <si>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</si>
  <si>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</si>
  <si>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</si>
  <si>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</si>
  <si>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</si>
  <si>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</si>
  <si>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</si>
  <si>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</si>
  <si>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</si>
  <si>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</si>
  <si>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</si>
  <si>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</si>
  <si>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</si>
  <si>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</si>
  <si>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</si>
  <si>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</si>
  <si>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</si>
  <si>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</si>
  <si>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</si>
  <si>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</si>
  <si>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</si>
  <si>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</si>
  <si>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</si>
  <si>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</si>
  <si>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</si>
  <si>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</si>
  <si>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</si>
  <si>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</si>
  <si>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</si>
  <si>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</si>
  <si>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</si>
  <si>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</si>
  <si>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</si>
  <si>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</si>
  <si>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</si>
  <si>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</si>
  <si>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</si>
  <si>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</si>
  <si>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</si>
  <si>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</si>
  <si>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</si>
  <si>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</si>
  <si>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</si>
  <si>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</si>
  <si>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</si>
  <si>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</si>
  <si>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</si>
  <si>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</si>
  <si>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</si>
  <si>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</si>
  <si>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</si>
  <si>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</si>
  <si>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</si>
  <si>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</si>
  <si>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</si>
  <si>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</si>
  <si>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</si>
  <si>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</si>
  <si>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</si>
  <si>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</si>
  <si>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</si>
  <si>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</si>
  <si>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</si>
  <si>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</si>
  <si>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</si>
  <si>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</si>
  <si>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</si>
  <si>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</si>
  <si>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</si>
  <si>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</si>
  <si>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</si>
  <si>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</si>
  <si>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</si>
  <si>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</si>
  <si>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</si>
  <si>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</si>
  <si>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</si>
  <si>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</si>
  <si>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</si>
  <si>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</si>
  <si>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</si>
  <si>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</si>
  <si>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</si>
  <si>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</si>
  <si>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</si>
  <si>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</si>
  <si>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</si>
  <si>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</si>
  <si>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</si>
  <si>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</si>
  <si>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</si>
  <si>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</si>
  <si>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</si>
  <si>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</si>
  <si>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</si>
  <si>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</si>
  <si>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</si>
  <si>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</si>
  <si>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</si>
  <si>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</si>
  <si>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</si>
  <si>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</si>
  <si>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</si>
  <si>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</si>
  <si>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</si>
  <si>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</si>
  <si>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</si>
  <si>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</si>
  <si>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</si>
  <si>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</si>
  <si>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</si>
  <si>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</si>
  <si>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</si>
  <si>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</si>
  <si>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</si>
  <si>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</si>
  <si>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</si>
  <si>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</si>
  <si>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</si>
  <si>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</si>
  <si>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</si>
  <si>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</si>
  <si>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</si>
  <si>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</si>
  <si>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</si>
  <si>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</si>
  <si>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</si>
  <si>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</si>
  <si>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</si>
  <si>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</si>
  <si>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</si>
  <si>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</si>
  <si>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</si>
  <si>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</si>
  <si>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</si>
  <si>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</si>
  <si>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</si>
  <si>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</si>
  <si>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</si>
  <si>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</si>
  <si>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</si>
  <si>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</si>
  <si>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</si>
  <si>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</si>
  <si>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</si>
  <si>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</si>
  <si>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</si>
  <si>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</si>
  <si>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</si>
  <si>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</si>
  <si>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</si>
  <si>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</si>
  <si>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</si>
  <si>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</si>
  <si>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</si>
  <si>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</si>
  <si>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</si>
  <si>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</si>
  <si>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</si>
  <si>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</si>
  <si>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</si>
  <si>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</si>
  <si>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</si>
  <si>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</si>
  <si>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</si>
  <si>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</si>
  <si>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</si>
  <si>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</si>
  <si>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</si>
  <si>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</si>
  <si>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</si>
  <si>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</si>
  <si>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</si>
  <si>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</si>
  <si>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</si>
  <si>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</si>
  <si>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</si>
  <si>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</si>
  <si>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</si>
  <si>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</si>
  <si>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</si>
  <si>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</si>
  <si>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</si>
  <si>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</si>
  <si>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</si>
  <si>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</si>
  <si>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</si>
  <si>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</si>
  <si>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</si>
  <si>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</si>
  <si>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</si>
  <si>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</si>
  <si>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</si>
  <si>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</si>
  <si>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</si>
  <si>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</si>
  <si>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</si>
  <si>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</si>
  <si>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</si>
  <si>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</si>
  <si>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</si>
  <si>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</si>
  <si>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</si>
  <si>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</si>
  <si>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</si>
  <si>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</si>
  <si>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</si>
  <si>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</si>
  <si>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</si>
  <si>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</si>
  <si>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</si>
  <si>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</si>
  <si>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</si>
  <si>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</si>
  <si>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</si>
  <si>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</si>
  <si>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</si>
  <si>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</si>
  <si>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</si>
  <si>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</si>
  <si>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</si>
  <si>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</si>
  <si>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</si>
  <si>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</si>
  <si>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</si>
  <si>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</si>
  <si>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</si>
  <si>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</si>
  <si>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</si>
  <si>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</si>
  <si>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</si>
  <si>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</si>
  <si>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</si>
  <si>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</si>
  <si>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</si>
  <si>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</si>
  <si>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</si>
  <si>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</si>
  <si>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</si>
  <si>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</si>
  <si>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</si>
  <si>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</si>
  <si>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</si>
  <si>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</si>
  <si>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</si>
  <si>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</si>
  <si>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</si>
  <si>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</si>
  <si>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</si>
  <si>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</si>
  <si>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</si>
  <si>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</si>
  <si>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</si>
  <si>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</si>
  <si>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</si>
  <si>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</si>
  <si>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</si>
  <si>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</si>
  <si>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</si>
  <si>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</si>
  <si>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</si>
  <si>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</si>
  <si>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</si>
  <si>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</si>
  <si>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</si>
  <si>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</si>
  <si>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</si>
  <si>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</si>
  <si>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</si>
  <si>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</si>
  <si>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</si>
  <si>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</si>
  <si>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</si>
  <si>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</si>
  <si>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</si>
  <si>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</si>
  <si>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</si>
  <si>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</si>
  <si>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</si>
  <si>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</si>
  <si>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</si>
  <si>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</si>
  <si>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</si>
  <si>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</si>
  <si>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</si>
  <si>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</si>
  <si>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</si>
  <si>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</si>
  <si>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</si>
  <si>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</si>
  <si>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</si>
  <si>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</si>
  <si>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</si>
  <si>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</si>
  <si>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</si>
  <si>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</si>
  <si>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</si>
  <si>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</si>
  <si>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</si>
  <si>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</si>
  <si>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</si>
  <si>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</si>
  <si>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</si>
  <si>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</si>
  <si>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</si>
  <si>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</si>
  <si>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</si>
  <si>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</si>
  <si>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</si>
  <si>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</si>
  <si>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</si>
  <si>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</si>
  <si>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</si>
  <si>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</si>
  <si>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</si>
  <si>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</si>
  <si>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</si>
  <si>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</si>
  <si>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</si>
  <si>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</si>
  <si>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</si>
  <si>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</si>
  <si>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</si>
  <si>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</si>
  <si>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</si>
  <si>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</si>
  <si>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</si>
  <si>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</si>
  <si>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</si>
  <si>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</si>
  <si>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</si>
  <si>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</si>
  <si>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</si>
  <si>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</si>
  <si>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</si>
  <si>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</si>
  <si>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</si>
  <si>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</si>
  <si>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</si>
  <si>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</si>
  <si>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</si>
  <si>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</si>
  <si>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</si>
  <si>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</si>
  <si>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</si>
  <si>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</si>
  <si>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</si>
  <si>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</si>
  <si>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</si>
  <si>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</si>
  <si>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</si>
  <si>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</si>
  <si>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</si>
  <si>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</si>
  <si>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</si>
  <si>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</si>
  <si>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</si>
  <si>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</si>
  <si>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</si>
  <si>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</si>
  <si>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</si>
  <si>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</si>
  <si>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</si>
  <si>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</si>
  <si>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</si>
  <si>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</si>
  <si>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</si>
  <si>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</si>
  <si>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</si>
  <si>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</si>
  <si>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</si>
  <si>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</si>
  <si>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</si>
  <si>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</si>
  <si>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</si>
  <si>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</si>
  <si>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</si>
  <si>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</si>
  <si>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</si>
  <si>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</si>
  <si>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</si>
  <si>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</si>
  <si>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</si>
  <si>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</si>
  <si>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</si>
  <si>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</si>
  <si>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</si>
  <si>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</si>
  <si>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</si>
  <si>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</si>
  <si>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</si>
  <si>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</si>
  <si>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</si>
  <si>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</si>
  <si>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</si>
  <si>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</si>
  <si>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</si>
  <si>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</si>
  <si>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</si>
  <si>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</si>
  <si>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</si>
  <si>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</si>
  <si>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</si>
  <si>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</si>
  <si>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</si>
  <si>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</si>
  <si>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</si>
  <si>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</si>
  <si>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</si>
  <si>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</si>
  <si>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</si>
  <si>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</si>
  <si>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</si>
  <si>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</si>
  <si>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</si>
  <si>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</si>
  <si>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</si>
  <si>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</si>
  <si>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</si>
  <si>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</si>
  <si>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</si>
  <si>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</si>
  <si>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</si>
  <si>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</si>
  <si>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</si>
  <si>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</si>
  <si>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</si>
  <si>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</si>
  <si>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</si>
  <si>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</si>
  <si>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</si>
  <si>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</si>
  <si>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</si>
  <si>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</si>
  <si>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</si>
  <si>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</si>
  <si>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</si>
  <si>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</si>
  <si>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</si>
  <si>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</si>
  <si>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</si>
  <si>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</si>
  <si>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</si>
  <si>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</si>
  <si>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</si>
  <si>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</si>
  <si>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</si>
  <si>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</si>
  <si>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</si>
  <si>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</si>
  <si>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</si>
  <si>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</si>
  <si>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</si>
  <si>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</si>
  <si>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</si>
  <si>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</si>
  <si>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</si>
  <si>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</si>
  <si>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</si>
  <si>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</si>
  <si>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</si>
  <si>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</si>
  <si>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</si>
  <si>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</si>
  <si>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</si>
  <si>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</si>
  <si>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</si>
  <si>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</si>
  <si>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</si>
  <si>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</si>
  <si>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</si>
  <si>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</si>
  <si>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</si>
  <si>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</si>
  <si>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</si>
  <si>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</si>
  <si>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</si>
  <si>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</si>
  <si>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</si>
  <si>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</si>
  <si>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</si>
  <si>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</si>
  <si>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</si>
  <si>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</si>
  <si>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</si>
  <si>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</si>
  <si>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</si>
  <si>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</si>
  <si>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</si>
  <si>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</si>
  <si>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</si>
  <si>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</si>
  <si>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</si>
  <si>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</si>
  <si>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</si>
  <si>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</si>
  <si>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</si>
  <si>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</si>
  <si>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</si>
  <si>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</si>
  <si>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</si>
  <si>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</si>
  <si>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</si>
  <si>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</si>
  <si>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</si>
  <si>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</si>
  <si>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</si>
  <si>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</si>
  <si>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</si>
  <si>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</si>
  <si>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</si>
  <si>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</si>
  <si>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</si>
  <si>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</si>
  <si>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</si>
  <si>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</si>
  <si>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</si>
  <si>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</si>
  <si>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</si>
  <si>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</si>
  <si>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</si>
  <si>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</si>
  <si>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</si>
  <si>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</si>
  <si>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</si>
  <si>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</si>
  <si>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</si>
  <si>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</si>
  <si>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</si>
  <si>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</si>
  <si>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</si>
  <si>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</si>
  <si>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</si>
  <si>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</si>
  <si>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</si>
  <si>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</si>
  <si>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</si>
  <si>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</si>
  <si>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</si>
  <si>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</si>
  <si>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</si>
  <si>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</si>
  <si>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</si>
  <si>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</si>
  <si>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</si>
  <si>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</si>
  <si>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</si>
  <si>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</si>
  <si>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</si>
  <si>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</si>
  <si>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</si>
  <si>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</si>
  <si>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</si>
  <si>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</si>
  <si>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</si>
  <si>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</si>
  <si>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</si>
  <si>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</si>
  <si>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</si>
  <si>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</si>
  <si>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</si>
  <si>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</si>
  <si>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</si>
  <si>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</si>
  <si>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</si>
  <si>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</si>
  <si>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</si>
  <si>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</si>
  <si>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</si>
  <si>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</si>
  <si>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</si>
  <si>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</si>
  <si>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</si>
  <si>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</si>
  <si>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</si>
  <si>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</si>
  <si>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</si>
  <si>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</si>
  <si>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</si>
  <si>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</si>
  <si>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</si>
  <si>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</si>
  <si>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</si>
  <si>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</si>
  <si>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</si>
  <si>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</si>
  <si>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</si>
  <si>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</si>
  <si>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</si>
  <si>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</si>
  <si>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</si>
  <si>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</si>
  <si>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</si>
  <si>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</si>
  <si>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</si>
  <si>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</si>
  <si>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</si>
  <si>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</si>
  <si>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</si>
  <si>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</si>
  <si>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</si>
  <si>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</si>
  <si>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</si>
  <si>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</si>
  <si>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</si>
  <si>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</si>
  <si>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</si>
  <si>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</si>
  <si>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</si>
  <si>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</si>
  <si>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</si>
  <si>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</si>
  <si>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</si>
  <si>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</si>
  <si>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</si>
  <si>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</si>
  <si>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</si>
  <si>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</si>
  <si>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</si>
  <si>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</si>
  <si>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</si>
  <si>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</si>
  <si>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</si>
  <si>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</si>
  <si>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</si>
  <si>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</si>
  <si>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</si>
  <si>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</si>
  <si>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</si>
  <si>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</si>
  <si>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</si>
  <si>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</si>
  <si>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</si>
  <si>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</si>
  <si>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</si>
  <si>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</si>
  <si>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</si>
  <si>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</si>
  <si>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</si>
  <si>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</si>
  <si>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</si>
  <si>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</si>
  <si>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</si>
  <si>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</si>
  <si>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</si>
  <si>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</si>
  <si>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</si>
  <si>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</si>
  <si>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</si>
  <si>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</si>
  <si>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</si>
  <si>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</si>
  <si>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</si>
  <si>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</si>
  <si>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</si>
  <si>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</si>
  <si>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</si>
  <si>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</si>
  <si>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</si>
  <si>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</si>
  <si>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</si>
  <si>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</si>
  <si>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</si>
  <si>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</si>
  <si>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</si>
  <si>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</si>
  <si>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</si>
  <si>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</si>
  <si>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</si>
  <si>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</si>
  <si>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</si>
  <si>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</si>
  <si>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</si>
  <si>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</si>
  <si>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</si>
  <si>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</si>
  <si>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</si>
  <si>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</si>
  <si>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</si>
  <si>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</si>
  <si>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</si>
  <si>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</si>
  <si>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</si>
  <si>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</si>
  <si>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</si>
  <si>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</si>
  <si>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</si>
  <si>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</si>
  <si>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</si>
  <si>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</si>
  <si>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</si>
  <si>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</si>
  <si>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</si>
  <si>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</si>
  <si>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</si>
  <si>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</si>
  <si>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</si>
  <si>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</si>
  <si>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</si>
  <si>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</si>
  <si>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</si>
  <si>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</si>
  <si>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</si>
  <si>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</si>
  <si>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</si>
  <si>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</si>
  <si>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</si>
  <si>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</si>
  <si>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</si>
  <si>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</si>
  <si>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</si>
  <si>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</si>
  <si>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</si>
  <si>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</si>
  <si>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</si>
  <si>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</si>
  <si>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</si>
  <si>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</si>
  <si>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</si>
  <si>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</si>
  <si>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</si>
  <si>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</si>
  <si>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</si>
  <si>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</si>
  <si>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</si>
  <si>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</si>
  <si>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</si>
  <si>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</si>
  <si>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</si>
  <si>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</si>
  <si>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</si>
  <si>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</si>
  <si>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</si>
  <si>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</si>
  <si>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</si>
  <si>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</si>
  <si>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</si>
  <si>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</si>
  <si>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</si>
  <si>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</si>
  <si>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</si>
  <si>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</si>
  <si>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</si>
  <si>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</si>
  <si>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</si>
  <si>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</si>
  <si>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</si>
  <si>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</si>
  <si>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</si>
  <si>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</si>
  <si>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</si>
  <si>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</si>
  <si>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</si>
  <si>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</si>
  <si>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</si>
  <si>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</si>
  <si>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</si>
  <si>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</si>
  <si>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</si>
  <si>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</si>
  <si>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</si>
  <si>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</si>
  <si>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</si>
  <si>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</si>
  <si>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</si>
  <si>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</si>
  <si>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</si>
  <si>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</si>
  <si>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</si>
  <si>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</si>
  <si>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</si>
  <si>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</si>
  <si>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</si>
  <si>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</si>
  <si>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</si>
  <si>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</si>
  <si>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</si>
  <si>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</si>
  <si>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</si>
  <si>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</si>
  <si>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</si>
  <si>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</si>
  <si>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</si>
  <si>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</si>
  <si>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</si>
  <si>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</si>
  <si>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</si>
  <si>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</si>
  <si>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</si>
  <si>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</si>
  <si>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</si>
  <si>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</si>
  <si>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</si>
  <si>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</si>
  <si>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</si>
  <si>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</si>
  <si>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</si>
  <si>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</si>
  <si>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</si>
  <si>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</si>
  <si>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</si>
  <si>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</si>
  <si>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</si>
  <si>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</si>
  <si>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</si>
  <si>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</si>
  <si>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</si>
  <si>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</si>
  <si>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</si>
  <si>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</si>
  <si>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</si>
  <si>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</si>
  <si>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</si>
  <si>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</si>
  <si>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</si>
  <si>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</si>
  <si>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</si>
  <si>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</si>
  <si>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</si>
  <si>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</si>
  <si>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</si>
  <si>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</si>
  <si>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</si>
  <si>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</si>
  <si>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</si>
  <si>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</si>
  <si>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</si>
  <si>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</si>
  <si>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</si>
  <si>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</si>
  <si>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</si>
  <si>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</si>
  <si>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</si>
  <si>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</si>
  <si>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</si>
  <si>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</si>
  <si>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</si>
  <si>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</si>
  <si>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</si>
  <si>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</si>
  <si>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</si>
  <si>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</si>
  <si>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</si>
  <si>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</si>
  <si>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</si>
  <si>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</si>
  <si>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</si>
  <si>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</si>
  <si>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</si>
  <si>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</si>
  <si>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</si>
  <si>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</si>
  <si>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</si>
  <si>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</si>
  <si>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</si>
  <si>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</si>
  <si>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</si>
  <si>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</si>
  <si>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</si>
  <si>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</si>
  <si>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</si>
  <si>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</si>
  <si>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</si>
  <si>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</si>
  <si>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</si>
  <si>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</si>
  <si>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</si>
  <si>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</si>
  <si>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</si>
  <si>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</si>
  <si>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</si>
  <si>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</si>
  <si>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</si>
  <si>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</si>
  <si>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</si>
  <si>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</si>
  <si>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</si>
  <si>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</si>
  <si>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</si>
  <si>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</si>
  <si>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</si>
  <si>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</si>
  <si>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</si>
  <si>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</si>
  <si>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</si>
  <si>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</si>
  <si>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</si>
  <si>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</si>
  <si>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</si>
  <si>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</si>
  <si>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</si>
  <si>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</si>
  <si>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</si>
  <si>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</si>
  <si>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</si>
  <si>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</si>
  <si>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</si>
  <si>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</si>
  <si>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</si>
  <si>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</si>
  <si>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</si>
  <si>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</si>
  <si>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</si>
  <si>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</si>
  <si>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</si>
  <si>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</si>
  <si>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</si>
  <si>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</si>
  <si>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</si>
  <si>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</si>
  <si>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</si>
  <si>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</si>
  <si>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</si>
  <si>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</si>
  <si>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</si>
  <si>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</si>
  <si>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</si>
  <si>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</si>
  <si>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</si>
  <si>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</si>
  <si>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</si>
  <si>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</si>
  <si>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</si>
  <si>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</si>
  <si>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</si>
  <si>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</si>
  <si>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</si>
  <si>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</si>
  <si>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</si>
  <si>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</si>
  <si>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</si>
  <si>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</si>
  <si>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</si>
  <si>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</si>
  <si>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</si>
  <si>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</si>
  <si>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</si>
  <si>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</si>
  <si>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</si>
  <si>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</si>
  <si>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</si>
  <si>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</si>
  <si>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</si>
  <si>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</si>
  <si>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</si>
  <si>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</si>
  <si>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</si>
  <si>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</si>
  <si>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</si>
  <si>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</si>
  <si>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</si>
  <si>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</si>
  <si>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</si>
  <si>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</si>
  <si>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</si>
  <si>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</si>
  <si>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</si>
  <si>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</si>
  <si>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</si>
  <si>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</si>
  <si>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</si>
  <si>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</si>
  <si>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</si>
  <si>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</si>
  <si>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</si>
  <si>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</si>
  <si>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</si>
  <si>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</si>
  <si>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</si>
  <si>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</si>
  <si>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</si>
  <si>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</si>
  <si>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</si>
  <si>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</si>
  <si>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</si>
  <si>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</si>
  <si>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</si>
  <si>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</si>
  <si>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</si>
  <si>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</si>
  <si>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</si>
  <si>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</si>
  <si>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</si>
  <si>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</si>
  <si>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</si>
  <si>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</si>
  <si>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</si>
  <si>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</si>
  <si>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</si>
  <si>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</si>
  <si>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</si>
  <si>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</si>
  <si>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</si>
  <si>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</si>
  <si>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</si>
  <si>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</si>
  <si>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</si>
  <si>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</si>
  <si>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</si>
  <si>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</si>
  <si>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</si>
  <si>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</si>
  <si>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</si>
  <si>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</si>
  <si>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</si>
  <si>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</si>
  <si>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</si>
  <si>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</si>
  <si>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</si>
  <si>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</si>
  <si>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</si>
  <si>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</si>
  <si>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</si>
  <si>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</si>
  <si>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</si>
  <si>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</si>
  <si>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</si>
  <si>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</si>
  <si>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</si>
  <si>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</si>
  <si>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</si>
  <si>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</si>
  <si>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</si>
  <si>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</si>
  <si>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</si>
  <si>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</si>
  <si>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</si>
  <si>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</si>
  <si>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</si>
  <si>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</si>
  <si>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</si>
  <si>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</si>
  <si>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</si>
  <si>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</si>
  <si>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</si>
  <si>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</si>
  <si>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</si>
  <si>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</si>
  <si>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</si>
  <si>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</si>
  <si>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</si>
  <si>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</si>
  <si>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</si>
  <si>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</si>
  <si>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</si>
  <si>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</si>
  <si>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</si>
  <si>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</si>
  <si>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</si>
  <si>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</si>
  <si>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</si>
  <si>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</si>
  <si>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</si>
  <si>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</si>
  <si>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</si>
  <si>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</si>
  <si>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</si>
  <si>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</si>
  <si>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</si>
  <si>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</si>
  <si>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</si>
  <si>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</si>
  <si>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</si>
  <si>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</si>
  <si>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</si>
  <si>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</si>
  <si>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</si>
  <si>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</si>
  <si>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</si>
  <si>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</si>
  <si>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</si>
  <si>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</si>
  <si>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</si>
  <si>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</si>
  <si>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</si>
  <si>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</si>
  <si>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</si>
  <si>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</si>
  <si>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</si>
  <si>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</si>
  <si>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</si>
  <si>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</si>
  <si>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</si>
  <si>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</si>
  <si>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</si>
  <si>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</si>
  <si>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</si>
  <si>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</si>
  <si>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</si>
  <si>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</si>
  <si>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</si>
  <si>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</si>
  <si>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</si>
  <si>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</si>
  <si>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</si>
  <si>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</si>
  <si>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</si>
  <si>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</si>
  <si>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</si>
  <si>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</si>
  <si>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</si>
  <si>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</si>
  <si>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</si>
  <si>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</si>
  <si>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</si>
  <si>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</si>
  <si>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</si>
  <si>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</si>
  <si>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</si>
  <si>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</si>
  <si>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</si>
  <si>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</si>
  <si>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</si>
  <si>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</si>
  <si>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</si>
  <si>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</si>
  <si>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</si>
  <si>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</si>
  <si>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</si>
  <si>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</si>
  <si>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</si>
  <si>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</si>
  <si>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</si>
  <si>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</si>
  <si>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</si>
  <si>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</si>
  <si>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</si>
  <si>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</si>
  <si>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</si>
  <si>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</si>
  <si>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</si>
  <si>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</si>
  <si>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</si>
  <si>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</si>
  <si>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</si>
  <si>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</si>
  <si>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</si>
  <si>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</si>
  <si>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</si>
  <si>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</si>
  <si>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</si>
  <si>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</si>
  <si>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</si>
  <si>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</si>
  <si>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</si>
  <si>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</si>
  <si>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</si>
  <si>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</si>
  <si>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</si>
  <si>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</si>
  <si>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</si>
  <si>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</si>
  <si>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</si>
  <si>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</si>
  <si>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</si>
  <si>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</si>
  <si>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</si>
  <si>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</si>
  <si>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</si>
  <si>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</si>
  <si>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</si>
  <si>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</si>
  <si>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</si>
  <si>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</si>
  <si>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</si>
  <si>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</si>
  <si>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</si>
  <si>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</si>
  <si>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</si>
  <si>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</si>
  <si>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</si>
  <si>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</si>
  <si>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</si>
  <si>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</si>
  <si>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</si>
  <si>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</si>
  <si>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</si>
  <si>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</si>
  <si>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</si>
  <si>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</si>
  <si>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</si>
  <si>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</si>
  <si>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</si>
  <si>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</si>
  <si>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</si>
  <si>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</si>
  <si>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</si>
  <si>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</si>
  <si>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</si>
  <si>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</si>
  <si>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</si>
  <si>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</si>
  <si>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</si>
  <si>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</si>
  <si>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</si>
  <si>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</si>
  <si>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</si>
  <si>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</si>
  <si>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</si>
  <si>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</si>
  <si>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</si>
  <si>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</si>
  <si>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</si>
  <si>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</si>
  <si>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</si>
  <si>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</si>
  <si>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</si>
  <si>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</si>
  <si>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</si>
  <si>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</si>
  <si>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</si>
  <si>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</si>
  <si>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</si>
  <si>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</si>
  <si>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</si>
  <si>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</si>
  <si>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</si>
  <si>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</si>
  <si>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</si>
  <si>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</si>
  <si>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</si>
  <si>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</si>
  <si>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</si>
  <si>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</si>
  <si>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</si>
  <si>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</si>
  <si>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</si>
  <si>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</si>
  <si>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</si>
  <si>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</si>
  <si>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</si>
  <si>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</si>
  <si>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</si>
  <si>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</si>
  <si>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</si>
  <si>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</si>
  <si>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</si>
  <si>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</si>
  <si>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</si>
  <si>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</si>
  <si>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</si>
  <si>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</si>
  <si>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</si>
  <si>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</si>
  <si>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</si>
  <si>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</si>
  <si>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</si>
  <si>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</si>
  <si>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</si>
  <si>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</si>
  <si>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</si>
  <si>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</si>
  <si>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</si>
  <si>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</si>
  <si>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</si>
  <si>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</si>
  <si>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</si>
  <si>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</si>
  <si>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</si>
  <si>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</si>
  <si>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</si>
  <si>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</si>
  <si>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</si>
  <si>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</si>
  <si>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</si>
  <si>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</si>
  <si>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</si>
  <si>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</si>
  <si>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</si>
  <si>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</si>
  <si>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</si>
  <si>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</si>
  <si>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</si>
  <si>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</si>
  <si>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</si>
  <si>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</si>
  <si>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</si>
  <si>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</si>
  <si>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</si>
  <si>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</si>
  <si>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</si>
  <si>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</si>
  <si>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</si>
  <si>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</si>
  <si>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</si>
  <si>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</si>
  <si>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</si>
  <si>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</si>
  <si>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</si>
  <si>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</si>
  <si>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</si>
  <si>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</si>
  <si>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</si>
  <si>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</si>
  <si>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</si>
  <si>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</si>
  <si>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</si>
  <si>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</si>
  <si>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</si>
  <si>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</si>
  <si>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</si>
  <si>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</si>
  <si>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</si>
  <si>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</si>
  <si>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</si>
  <si>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</si>
  <si>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</si>
  <si>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</si>
  <si>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</si>
  <si>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</si>
  <si>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</si>
  <si>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</si>
  <si>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</si>
  <si>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</si>
  <si>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</si>
  <si>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</si>
  <si>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</si>
  <si>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</si>
  <si>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</si>
  <si>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</si>
  <si>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</si>
  <si>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</si>
  <si>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</si>
  <si>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</si>
  <si>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</si>
  <si>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</si>
  <si>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</si>
  <si>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</si>
  <si>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</si>
  <si>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</si>
  <si>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</si>
  <si>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</si>
  <si>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</si>
  <si>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</si>
  <si>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</si>
  <si>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</si>
  <si>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</si>
  <si>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</si>
  <si>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</si>
  <si>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</si>
  <si>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</si>
  <si>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</si>
  <si>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</si>
  <si>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</si>
  <si>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</si>
  <si>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</si>
  <si>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</si>
  <si>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</si>
  <si>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</si>
  <si>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</si>
  <si>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</si>
  <si>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</si>
  <si>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</si>
  <si>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</si>
  <si>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</si>
  <si>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</si>
  <si>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</si>
  <si>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</si>
  <si>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</si>
  <si>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</si>
  <si>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</si>
  <si>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</si>
  <si>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</si>
  <si>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</si>
  <si>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</si>
  <si>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</si>
  <si>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</si>
  <si>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</si>
  <si>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</si>
  <si>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</si>
  <si>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</si>
  <si>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</si>
  <si>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</si>
  <si>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</si>
  <si>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</si>
  <si>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</si>
  <si>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</si>
  <si>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</si>
  <si>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</si>
  <si>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</si>
  <si>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</si>
  <si>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</si>
  <si>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</si>
  <si>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</si>
  <si>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</si>
  <si>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</si>
  <si>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</si>
  <si>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</si>
  <si>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</si>
  <si>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</si>
  <si>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</si>
  <si>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</si>
  <si>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</si>
  <si>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</si>
  <si>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</si>
  <si>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</si>
  <si>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</si>
  <si>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</si>
  <si>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</si>
  <si>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</si>
  <si>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</si>
  <si>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</si>
  <si>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</si>
  <si>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</si>
  <si>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</si>
  <si>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</si>
  <si>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</si>
  <si>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</si>
  <si>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</si>
  <si>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</si>
  <si>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</si>
  <si>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</si>
  <si>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</si>
  <si>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</si>
  <si>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</si>
  <si>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</si>
  <si>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</si>
  <si>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</si>
  <si>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</si>
  <si>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</si>
  <si>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</si>
  <si>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</si>
  <si>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</si>
  <si>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</si>
  <si>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</si>
  <si>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</si>
  <si>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</si>
  <si>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</si>
  <si>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</si>
  <si>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</si>
  <si>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</si>
  <si>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</si>
  <si>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</si>
  <si>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</si>
  <si>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</si>
  <si>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</si>
  <si>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</si>
  <si>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</si>
  <si>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Speak Colores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</si>
  <si>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</si>
  <si>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</si>
  <si>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</si>
  <si>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</si>
  <si>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</si>
  <si>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</si>
  <si>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</si>
  <si>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</si>
  <si>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</si>
  <si>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</si>
  <si>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</si>
  <si>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</si>
  <si>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</si>
  <si>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</si>
  <si>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</si>
  <si>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</si>
  <si>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</si>
  <si>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</si>
  <si>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</si>
  <si>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</si>
  <si>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</si>
  <si>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</si>
  <si>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</si>
  <si>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</si>
  <si>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</si>
  <si>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</si>
  <si>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</si>
  <si>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</si>
  <si>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</si>
  <si>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</si>
  <si>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</si>
  <si>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</si>
  <si>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</si>
  <si>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</si>
  <si>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</si>
  <si>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</si>
  <si>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</si>
  <si>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</si>
  <si>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</si>
  <si>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</si>
  <si>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</si>
  <si>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</si>
  <si>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</si>
  <si>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</si>
  <si>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</si>
  <si>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</si>
  <si>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</si>
  <si>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</si>
  <si>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</si>
  <si>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</si>
  <si>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</si>
  <si>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</si>
  <si>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</si>
  <si>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</si>
  <si>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</si>
  <si>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</si>
  <si>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</si>
  <si>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</si>
  <si>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</si>
  <si>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Parlante Fun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</si>
  <si>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</si>
  <si>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</si>
  <si>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</si>
  <si>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</si>
  <si>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</si>
  <si>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</si>
  <si>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</si>
  <si>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</si>
  <si>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</si>
  <si>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</si>
  <si>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</si>
  <si>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</si>
  <si>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</si>
  <si>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</si>
  <si>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</si>
  <si>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</si>
  <si>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</si>
  <si>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</si>
  <si>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</si>
  <si>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</si>
  <si>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</si>
  <si>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</si>
  <si>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</si>
  <si>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</si>
  <si>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</si>
  <si>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</si>
  <si>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</si>
  <si>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</si>
  <si>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</si>
  <si>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</si>
  <si>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</si>
  <si>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</si>
  <si>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</si>
  <si>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</si>
  <si>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</si>
  <si>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</si>
  <si>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</si>
  <si>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</si>
  <si>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</si>
  <si>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</si>
  <si>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</si>
  <si>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</si>
  <si>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</si>
  <si>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</si>
  <si>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</si>
  <si>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</si>
  <si>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</si>
  <si>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</si>
  <si>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</si>
  <si>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</si>
  <si>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</si>
  <si>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</si>
  <si>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</si>
  <si>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</si>
  <si>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</si>
  <si>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</si>
  <si>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</si>
  <si>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</si>
  <si>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</si>
  <si>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</si>
  <si>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</si>
  <si>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</si>
  <si>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</si>
  <si>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</si>
  <si>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</si>
  <si>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</si>
  <si>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</si>
  <si>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</si>
  <si>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</si>
  <si>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</si>
  <si>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</si>
  <si>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</si>
  <si>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</si>
  <si>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</si>
  <si>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</si>
  <si>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</si>
  <si>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</si>
  <si>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</si>
  <si>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</si>
  <si>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</si>
  <si>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</si>
  <si>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</si>
  <si>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</si>
  <si>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</si>
  <si>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</si>
  <si>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</si>
  <si>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</si>
  <si>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</si>
  <si>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</si>
  <si>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</si>
  <si>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</si>
  <si>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</si>
  <si>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</si>
  <si>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</si>
  <si>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</si>
  <si>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</si>
  <si>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</si>
  <si>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</si>
  <si>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</si>
  <si>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</si>
  <si>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</si>
  <si>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</si>
  <si>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</si>
  <si>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</si>
  <si>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</si>
  <si>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</si>
  <si>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</si>
  <si>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</si>
  <si>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</si>
  <si>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</si>
  <si>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</si>
  <si>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</si>
  <si>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</si>
  <si>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</si>
  <si>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</si>
  <si>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</si>
  <si>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</si>
  <si>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</si>
  <si>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</si>
  <si>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</si>
  <si>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</si>
  <si>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</si>
  <si>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</si>
  <si>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</si>
  <si>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</si>
  <si>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</si>
  <si>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</si>
  <si>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</si>
  <si>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</si>
  <si>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</si>
  <si>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</si>
  <si>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</si>
  <si>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</si>
  <si>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</si>
  <si>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</si>
  <si>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</si>
  <si>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</si>
  <si>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</si>
  <si>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</si>
  <si>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</si>
  <si>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</si>
  <si>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</si>
  <si>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</si>
  <si>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</si>
  <si>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</si>
  <si>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</si>
  <si>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</si>
  <si>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</si>
  <si>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</si>
  <si>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</si>
  <si>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</si>
  <si>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</si>
  <si>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</si>
  <si>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</si>
  <si>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</si>
  <si>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</si>
  <si>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</si>
  <si>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</si>
  <si>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</si>
  <si>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</si>
  <si>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</si>
  <si>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</si>
  <si>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</si>
  <si>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</si>
  <si>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</si>
  <si>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</si>
  <si>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</si>
  <si>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</si>
  <si>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</si>
  <si>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</si>
  <si>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</si>
  <si>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</si>
  <si>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</si>
  <si>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</si>
  <si>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</si>
  <si>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</si>
  <si>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</si>
  <si>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</si>
  <si>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</si>
  <si>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</si>
  <si>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</si>
  <si>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</si>
  <si>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</si>
  <si>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</si>
  <si>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</si>
  <si>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</si>
  <si>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</si>
  <si>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</si>
  <si>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</si>
  <si>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</si>
  <si>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</si>
  <si>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</si>
  <si>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</si>
  <si>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</si>
  <si>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</si>
  <si>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</si>
  <si>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</si>
  <si>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</si>
  <si>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</si>
  <si>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</si>
  <si>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</si>
  <si>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</si>
  <si>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</si>
  <si>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</si>
  <si>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</si>
  <si>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</si>
  <si>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</si>
  <si>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</si>
  <si>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</si>
  <si>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</si>
  <si>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</si>
  <si>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</si>
  <si>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</si>
  <si>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</si>
  <si>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</si>
  <si>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</si>
  <si>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</si>
  <si>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</si>
  <si>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</si>
  <si>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</si>
  <si>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</si>
  <si>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</si>
  <si>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</si>
  <si>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</si>
  <si>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</si>
  <si>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</si>
  <si>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</si>
  <si>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</si>
  <si>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</si>
  <si>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</si>
  <si>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</si>
  <si>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</si>
  <si>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</si>
  <si>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</si>
  <si>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</si>
  <si>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</si>
  <si>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</si>
  <si>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</si>
  <si>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</si>
  <si>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</si>
  <si>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</si>
  <si>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</si>
  <si>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</si>
  <si>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</si>
  <si>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</si>
  <si>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</si>
  <si>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</si>
  <si>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</si>
  <si>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</si>
  <si>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</si>
  <si>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</si>
  <si>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</si>
  <si>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</si>
  <si>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</si>
  <si>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</si>
  <si>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</si>
  <si>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</si>
  <si>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</si>
  <si>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</si>
  <si>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</si>
  <si>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</si>
  <si>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</si>
  <si>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</si>
  <si>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</si>
  <si>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</si>
  <si>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</si>
  <si>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</si>
  <si>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</si>
  <si>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</si>
  <si>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</si>
  <si>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</si>
  <si>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</si>
  <si>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</si>
  <si>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</si>
  <si>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</si>
  <si>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</si>
  <si>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</si>
  <si>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</si>
  <si>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</si>
  <si>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</si>
  <si>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</si>
  <si>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</si>
  <si>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</si>
  <si>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</si>
  <si>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</si>
  <si>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</si>
  <si>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</si>
  <si>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</si>
  <si>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</si>
  <si>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</si>
  <si>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</si>
  <si>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</si>
  <si>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</si>
  <si>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</si>
  <si>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</si>
  <si>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</si>
  <si>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</si>
  <si>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</si>
  <si>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</si>
  <si>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</si>
  <si>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</si>
  <si>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</si>
  <si>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</si>
  <si>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</si>
  <si>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</si>
  <si>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</si>
  <si>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</si>
  <si>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</si>
  <si>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</si>
  <si>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</si>
  <si>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</si>
  <si>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</si>
  <si>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</si>
  <si>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</si>
  <si>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</si>
  <si>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</si>
  <si>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</si>
  <si>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</si>
  <si>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</si>
  <si>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</si>
  <si>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</si>
  <si>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</si>
  <si>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</si>
  <si>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</si>
  <si>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</si>
  <si>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</si>
  <si>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</si>
  <si>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</si>
  <si>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</si>
  <si>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</si>
  <si>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</si>
  <si>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</si>
  <si>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</si>
  <si>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</si>
  <si>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</si>
  <si>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</si>
  <si>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</si>
  <si>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</si>
  <si>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</si>
  <si>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</si>
  <si>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</si>
  <si>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</si>
  <si>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</si>
  <si>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</si>
  <si>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</si>
  <si>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</si>
  <si>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</si>
  <si>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</si>
  <si>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</si>
  <si>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</si>
  <si>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</si>
  <si>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</si>
  <si>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</si>
  <si>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</si>
  <si>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</si>
  <si>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</si>
  <si>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</si>
  <si>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</si>
  <si>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</si>
  <si>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</si>
  <si>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</si>
  <si>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</si>
  <si>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</si>
  <si>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</si>
  <si>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</si>
  <si>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</si>
  <si>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</si>
  <si>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</si>
  <si>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</si>
  <si>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</si>
  <si>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</si>
  <si>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</si>
  <si>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</si>
  <si>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</si>
  <si>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</si>
  <si>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</si>
  <si>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</si>
  <si>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</si>
  <si>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</si>
  <si>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</si>
  <si>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</si>
  <si>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</si>
  <si>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</si>
  <si>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</si>
  <si>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</si>
  <si>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</si>
  <si>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</si>
  <si>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</si>
  <si>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</si>
  <si>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</si>
  <si>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</si>
  <si>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</si>
  <si>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</si>
  <si>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</si>
  <si>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</si>
  <si>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</si>
  <si>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</si>
  <si>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</si>
  <si>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</si>
  <si>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</si>
  <si>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</si>
  <si>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</si>
  <si>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</si>
  <si>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</si>
  <si>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</si>
  <si>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</si>
  <si>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</si>
  <si>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</si>
  <si>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</si>
  <si>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</si>
  <si>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</si>
  <si>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</si>
  <si>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</si>
  <si>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</si>
  <si>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</si>
  <si>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</si>
  <si>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</si>
  <si>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</si>
  <si>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</si>
  <si>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</si>
  <si>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</si>
  <si>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</si>
  <si>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</si>
  <si>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</si>
  <si>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</si>
  <si>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</si>
  <si>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</si>
  <si>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</si>
  <si>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</si>
  <si>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</si>
  <si>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</si>
  <si>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</si>
  <si>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</si>
  <si>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</si>
  <si>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</si>
  <si>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</si>
  <si>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</si>
  <si>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</si>
  <si>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</si>
  <si>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</si>
  <si>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</si>
  <si>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</si>
  <si>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</si>
  <si>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</si>
  <si>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</si>
  <si>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</si>
  <si>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</si>
  <si>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</si>
  <si>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</si>
  <si>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</si>
  <si>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</si>
  <si>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</si>
  <si>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</si>
  <si>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</si>
  <si>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</si>
  <si>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</si>
  <si>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</si>
  <si>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</si>
  <si>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</si>
  <si>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</si>
  <si>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</si>
  <si>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</si>
  <si>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</si>
  <si>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</si>
  <si>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</si>
  <si>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</si>
  <si>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</si>
  <si>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</si>
  <si>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</si>
  <si>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</si>
  <si>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</si>
  <si>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</si>
  <si>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</si>
  <si>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</si>
  <si>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</si>
  <si>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</si>
  <si>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</si>
  <si>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</si>
  <si>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</si>
  <si>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</si>
  <si>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</si>
  <si>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</si>
  <si>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</si>
  <si>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</si>
  <si>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</si>
  <si>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</si>
  <si>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</si>
  <si>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</si>
  <si>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</si>
  <si>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</si>
  <si>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</si>
  <si>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</si>
  <si>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</si>
  <si>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</si>
  <si>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</si>
  <si>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</si>
  <si>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</si>
  <si>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</si>
  <si>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</si>
  <si>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</si>
  <si>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</si>
  <si>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</si>
  <si>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</si>
  <si>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</si>
  <si>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</si>
  <si>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</si>
  <si>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</si>
  <si>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</si>
  <si>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</si>
  <si>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</si>
  <si>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</si>
  <si>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</si>
  <si>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</si>
  <si>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</si>
  <si>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</si>
  <si>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</si>
  <si>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</si>
  <si>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</si>
  <si>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</si>
  <si>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</si>
  <si>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</si>
  <si>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</si>
  <si>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</si>
  <si>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</si>
  <si>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</si>
  <si>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</si>
  <si>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</si>
  <si>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</si>
  <si>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</si>
  <si>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</si>
  <si>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</si>
  <si>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</si>
  <si>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</si>
  <si>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</si>
  <si>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</si>
  <si>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</si>
  <si>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</si>
  <si>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</si>
  <si>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</si>
  <si>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</si>
  <si>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</si>
  <si>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</si>
  <si>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</si>
  <si>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</si>
  <si>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</si>
  <si>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</si>
  <si>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</si>
  <si>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</si>
  <si>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</si>
  <si>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</si>
  <si>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</si>
  <si>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</si>
  <si>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</si>
  <si>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</si>
  <si>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</si>
  <si>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</si>
  <si>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</si>
  <si>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</si>
  <si>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</si>
  <si>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</si>
  <si>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</si>
  <si>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</si>
  <si>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</si>
  <si>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</si>
  <si>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</si>
  <si>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</si>
  <si>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</si>
  <si>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</si>
  <si>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</si>
  <si>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</si>
  <si>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</si>
  <si>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</si>
  <si>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</si>
  <si>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</si>
  <si>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</si>
  <si>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</si>
  <si>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</si>
  <si>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</si>
  <si>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</si>
  <si>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</si>
  <si>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</si>
  <si>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</si>
  <si>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</si>
  <si>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</si>
  <si>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</si>
  <si>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</si>
  <si>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</si>
  <si>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</si>
  <si>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</si>
  <si>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</si>
  <si>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</si>
  <si>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</si>
  <si>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</si>
  <si>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</si>
  <si>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</si>
  <si>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</si>
  <si>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</si>
  <si>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</si>
  <si>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</si>
  <si>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</si>
  <si>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</si>
  <si>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</si>
  <si>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</si>
  <si>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</si>
  <si>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</si>
  <si>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</si>
  <si>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</si>
  <si>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</si>
  <si>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</si>
  <si>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</si>
  <si>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</si>
  <si>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</si>
  <si>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</si>
  <si>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</si>
  <si>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</si>
  <si>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</si>
  <si>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</si>
  <si>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</si>
  <si>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</si>
  <si>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</si>
  <si>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</si>
  <si>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</si>
  <si>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</si>
  <si>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</si>
  <si>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</si>
  <si>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</si>
  <si>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</si>
  <si>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</si>
  <si>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</si>
  <si>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</si>
  <si>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</si>
  <si>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</si>
  <si>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</si>
  <si>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</si>
  <si>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</si>
  <si>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</si>
  <si>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</si>
  <si>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</si>
  <si>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</si>
  <si>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</si>
  <si>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</si>
  <si>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</si>
  <si>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</si>
  <si>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</si>
  <si>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</si>
  <si>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</si>
  <si>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</si>
  <si>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</si>
  <si>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</si>
  <si>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</si>
  <si>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</si>
  <si>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</si>
  <si>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</si>
  <si>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</si>
  <si>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</si>
  <si>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</si>
  <si>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</si>
  <si>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</si>
  <si>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</si>
  <si>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</si>
  <si>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</si>
  <si>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</si>
  <si>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</si>
  <si>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</si>
  <si>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</si>
  <si>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</si>
  <si>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</si>
  <si>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</si>
  <si>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</si>
  <si>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</si>
  <si>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</si>
  <si>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</si>
  <si>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</si>
  <si>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</si>
  <si>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</si>
  <si>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</si>
  <si>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</si>
  <si>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</si>
  <si>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</si>
  <si>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</si>
  <si>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</si>
  <si>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</si>
  <si>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</si>
  <si>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</si>
  <si>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</si>
  <si>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</si>
  <si>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</si>
  <si>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</si>
  <si>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</si>
  <si>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</si>
  <si>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</si>
  <si>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</si>
  <si>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</si>
  <si>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</si>
  <si>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</si>
  <si>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Monedas</t>
  </si>
  <si>
    <t>8 memorias</t>
  </si>
  <si>
    <t>Cada Referido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</si>
  <si>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</si>
  <si>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</si>
  <si>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</si>
  <si>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</si>
  <si>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</si>
  <si>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</si>
  <si>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</si>
  <si>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</si>
  <si>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</si>
  <si>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</si>
  <si>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</si>
  <si>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</si>
  <si>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</si>
  <si>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</si>
  <si>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</si>
  <si>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</si>
  <si>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</si>
  <si>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</si>
  <si>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</si>
  <si>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</si>
  <si>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</si>
  <si>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</si>
  <si>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</si>
  <si>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</si>
  <si>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</si>
  <si>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</si>
  <si>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</si>
  <si>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</si>
  <si>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</si>
  <si>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</si>
  <si>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</si>
  <si>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</si>
  <si>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</si>
  <si>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</si>
  <si>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</si>
  <si>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</si>
  <si>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</si>
  <si>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</si>
  <si>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</si>
  <si>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</si>
  <si>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</si>
  <si>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</si>
  <si>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</si>
  <si>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</si>
  <si>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</si>
  <si>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</si>
  <si>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</si>
  <si>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</si>
  <si>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</si>
  <si>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</si>
  <si>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</si>
  <si>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</si>
  <si>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</si>
  <si>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</si>
  <si>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</si>
  <si>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</si>
  <si>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</si>
  <si>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</si>
  <si>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</si>
  <si>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</si>
  <si>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</si>
  <si>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</si>
  <si>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</si>
  <si>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</si>
  <si>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</si>
  <si>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</si>
  <si>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</si>
  <si>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</si>
  <si>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</si>
  <si>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</si>
  <si>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</si>
  <si>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</si>
  <si>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</si>
  <si>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</si>
  <si>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</si>
  <si>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</si>
  <si>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</si>
  <si>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</si>
  <si>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</si>
  <si>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</si>
  <si>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</si>
  <si>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</si>
  <si>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</si>
  <si>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</si>
  <si>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</si>
  <si>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</si>
  <si>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</si>
  <si>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</si>
  <si>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</si>
  <si>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</si>
  <si>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</si>
  <si>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</si>
  <si>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</si>
  <si>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</si>
  <si>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</si>
  <si>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</si>
  <si>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</si>
  <si>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</si>
  <si>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</si>
  <si>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</si>
  <si>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</si>
  <si>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</si>
  <si>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</si>
  <si>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</si>
  <si>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</si>
  <si>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</si>
  <si>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860752047196337</t>
  </si>
  <si>
    <t>860752049696334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</si>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</sst>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0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67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0" fontId="0" fillId="0" borderId="17" xfId="0" applyBorder="1" applyAlignment="1">
      <alignment horizontal="right"/>
    </xf>
    <xf numFmtId="3" fontId="0" fillId="0" borderId="0" xfId="0" applyNumberFormat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166914</xdr:rowOff>
    </xdr:from>
    <xdr:to>
      <xdr:col>4</xdr:col>
      <xdr:colOff>337457</xdr:colOff>
      <xdr:row>77</xdr:row>
      <xdr:rowOff>130628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512628"/>
              <a:ext cx="5381171" cy="56242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05.904525810183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05.904526388891" createdVersion="8" refreshedVersion="8" minRefreshableVersion="3" recordCount="11497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1445"/>
    </cacheField>
    <cacheField name="Date" numFmtId="16">
      <sharedItems containsSemiMixedTypes="0" containsNonDate="0" containsDate="1" containsString="0" minDate="2022-03-16T00:00:00" maxDate="2023-06-29T00:00:00" count="398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81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2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7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</sharedItems>
    </cacheField>
    <cacheField name="Ref" numFmtId="0">
      <sharedItems containsBlank="1" containsMixedTypes="1" containsNumber="1" containsInteger="1" minValue="257" maxValue="321" count="2414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e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Parlante Fun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Speak Colors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m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n v="321" u="1"/>
        <n v="257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 containsMixedTypes="1" containsNumber="1" containsInteger="1" minValue="60000" maxValue="60000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05.90453576389" createdVersion="8" refreshedVersion="8" minRefreshableVersion="3" recordCount="73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6-23T00:00:00" count="28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</sharedItems>
    </cacheField>
    <cacheField name="Movimiento" numFmtId="16">
      <sharedItems/>
    </cacheField>
    <cacheField name="Producto" numFmtId="0">
      <sharedItems count="32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97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m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m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m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m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m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m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m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m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m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m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m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m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m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m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m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m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m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m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m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m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m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m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m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m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m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m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m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m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m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m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m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m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m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m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m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m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m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m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m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m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m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m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m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m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m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m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m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40"/>
    <m/>
    <m/>
    <m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4"/>
    <m/>
    <m/>
    <m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4"/>
    <m/>
    <m/>
    <m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8"/>
    <m/>
    <m/>
    <m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9"/>
    <m/>
    <m/>
    <m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m/>
    <m/>
    <n v="0"/>
    <n v="25000"/>
    <n v="25000"/>
    <n v="-1"/>
    <n v="5"/>
    <x v="6"/>
    <x v="0"/>
  </r>
  <r>
    <n v="4132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6"/>
    <m/>
    <m/>
    <m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3"/>
    <m/>
    <m/>
    <m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m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m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m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m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8"/>
    <m/>
    <m/>
    <m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2"/>
    <m/>
    <m/>
    <m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6"/>
    <m/>
    <m/>
    <m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1"/>
    <m/>
    <m/>
    <m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3"/>
    <m/>
    <m/>
    <m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2"/>
    <m/>
    <m/>
    <m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6"/>
    <m/>
    <m/>
    <m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m/>
    <m/>
    <n v="0"/>
    <n v="25000"/>
    <n v="25000"/>
    <n v="-1"/>
    <n v="3"/>
    <x v="7"/>
    <x v="0"/>
  </r>
  <r>
    <n v="5280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m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m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4"/>
    <m/>
    <m/>
    <m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5"/>
    <m/>
    <m/>
    <n v="60000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m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8"/>
    <m/>
    <m/>
    <m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m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5"/>
    <m/>
    <m/>
    <m/>
    <m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4"/>
    <m/>
    <m/>
    <m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2"/>
    <m/>
    <m/>
    <m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80"/>
    <m/>
    <m/>
    <m/>
    <m/>
    <n v="0"/>
    <n v="15000"/>
    <n v="15000"/>
    <n v="-1"/>
    <n v="3"/>
    <x v="8"/>
    <x v="1"/>
  </r>
  <r>
    <n v="5884"/>
    <x v="220"/>
    <x v="1"/>
    <x v="8"/>
    <n v="1"/>
    <x v="33"/>
    <x v="1"/>
    <x v="1286"/>
    <m/>
    <m/>
    <m/>
    <m/>
    <n v="0"/>
    <n v="10000"/>
    <n v="10000"/>
    <n v="-1"/>
    <n v="3"/>
    <x v="8"/>
    <x v="1"/>
  </r>
  <r>
    <n v="5885"/>
    <x v="220"/>
    <x v="1"/>
    <x v="8"/>
    <n v="1"/>
    <x v="33"/>
    <x v="1"/>
    <x v="1481"/>
    <m/>
    <m/>
    <m/>
    <m/>
    <n v="0"/>
    <n v="10000"/>
    <n v="10000"/>
    <n v="-1"/>
    <n v="3"/>
    <x v="8"/>
    <x v="1"/>
  </r>
  <r>
    <n v="5886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3"/>
    <m/>
    <m/>
    <m/>
    <m/>
    <n v="0"/>
    <n v="25000"/>
    <n v="25000"/>
    <n v="-1"/>
    <n v="4"/>
    <x v="8"/>
    <x v="1"/>
  </r>
  <r>
    <n v="589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3"/>
    <m/>
    <m/>
    <m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6"/>
    <m/>
    <m/>
    <m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7"/>
    <m/>
    <m/>
    <m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8"/>
    <m/>
    <m/>
    <m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3"/>
    <m/>
    <m/>
    <m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2"/>
    <m/>
    <m/>
    <m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6"/>
    <m/>
    <m/>
    <m/>
    <m/>
    <n v="0"/>
    <n v="25000"/>
    <n v="25000"/>
    <n v="-1"/>
    <n v="15"/>
    <x v="8"/>
    <x v="1"/>
  </r>
  <r>
    <n v="6146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1523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4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5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6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7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4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8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9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30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1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2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3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4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5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6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7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8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9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40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8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1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2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3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4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5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6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7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8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9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50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1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2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3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4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5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7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8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6"/>
    <m/>
    <m/>
    <m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9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60"/>
    <m/>
    <m/>
    <m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1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50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2"/>
    <m/>
    <m/>
    <m/>
    <m/>
    <n v="0"/>
    <n v="27000"/>
    <n v="27000"/>
    <n v="-1"/>
    <n v="20"/>
    <x v="8"/>
    <x v="1"/>
  </r>
  <r>
    <n v="6345"/>
    <x v="237"/>
    <x v="1"/>
    <x v="8"/>
    <n v="1"/>
    <x v="33"/>
    <x v="6"/>
    <x v="1563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4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5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m/>
    <m/>
    <n v="0"/>
    <n v="25000"/>
    <n v="25000"/>
    <n v="-1"/>
    <n v="20"/>
    <x v="8"/>
    <x v="1"/>
  </r>
  <r>
    <n v="6362"/>
    <x v="237"/>
    <x v="1"/>
    <x v="8"/>
    <n v="1"/>
    <x v="33"/>
    <x v="52"/>
    <x v="1566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7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8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9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70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1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2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9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3"/>
    <m/>
    <m/>
    <m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2"/>
    <m/>
    <m/>
    <m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3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1574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5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5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7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6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7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8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9"/>
    <m/>
    <m/>
    <m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80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81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2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3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4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5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6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7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1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5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8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8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9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7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90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70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91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74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5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2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3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4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5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6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7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8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9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600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1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5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2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3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3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4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7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5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4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6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4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7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7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6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2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8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9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10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5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1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1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2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3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4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4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5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6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600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7"/>
    <m/>
    <m/>
    <m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8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20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1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2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3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4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5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6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6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7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8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9"/>
    <m/>
    <m/>
    <m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1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2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3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4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5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6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7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8"/>
    <m/>
    <m/>
    <m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9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40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40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2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1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2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3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7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4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5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91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6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7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8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9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50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1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2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3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4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5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6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7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8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9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60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1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2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3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4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5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6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7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8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9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70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7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1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7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2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3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4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5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6"/>
    <m/>
    <m/>
    <m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7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70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8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2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9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5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80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1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2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3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6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81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5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3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4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5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7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6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5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7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8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9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90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2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1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9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5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2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3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4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5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6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80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7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8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1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9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700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1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2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2"/>
    <m/>
    <m/>
    <m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3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4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5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6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7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8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8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9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10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1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2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81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3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9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4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574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9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5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6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9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7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4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4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7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7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5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9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8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9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20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574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1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5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2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3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4"/>
    <m/>
    <m/>
    <m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5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1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9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9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6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7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3"/>
    <m/>
    <m/>
    <m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8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9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30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1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2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3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4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5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6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81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8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7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8"/>
    <m/>
    <m/>
    <m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9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80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40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1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4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2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3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4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5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6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6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7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8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9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4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50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1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2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3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4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7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5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6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7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8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9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60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1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2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3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4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3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5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6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7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8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9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70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1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2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3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4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5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1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50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91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2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6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6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7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6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8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9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2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80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1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1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4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2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3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4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5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6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4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7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8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9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90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7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1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2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2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3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2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80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8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4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5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6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7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5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7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8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9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800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1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2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8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3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8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8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8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5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1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6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6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7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5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1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9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5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8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9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7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3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10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2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1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2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3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4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5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5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6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7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8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7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7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9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10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9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2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20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8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1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90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2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7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9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8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1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3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9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7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4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3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5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9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6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91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3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7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3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6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4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7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91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7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8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8"/>
    <m/>
    <m/>
    <m/>
    <m/>
    <n v="0"/>
    <n v="25000"/>
    <n v="25000"/>
    <n v="-1"/>
    <n v="7"/>
    <x v="10"/>
    <x v="1"/>
  </r>
  <r>
    <n v="7817"/>
    <x v="283"/>
    <x v="1"/>
    <x v="8"/>
    <n v="1"/>
    <x v="33"/>
    <x v="28"/>
    <x v="1829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5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30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1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2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3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70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80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4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5"/>
    <m/>
    <m/>
    <m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9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5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3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4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6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7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7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8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9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m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40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1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2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8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3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4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5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81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6"/>
    <m/>
    <m/>
    <m/>
    <m/>
    <n v="8000"/>
    <n v="50000"/>
    <n v="-16000"/>
    <n v="2"/>
    <n v="11"/>
    <x v="10"/>
    <x v="1"/>
  </r>
  <r>
    <n v="7930"/>
    <x v="287"/>
    <x v="0"/>
    <x v="145"/>
    <n v="3"/>
    <x v="0"/>
    <x v="6"/>
    <x v="1681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9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7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8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70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9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50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1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2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3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1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9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7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7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30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600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4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5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6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6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8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9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7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8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1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2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30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3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4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5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6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60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7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7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8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9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4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70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8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1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2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7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3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70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4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4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4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3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5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9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6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7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9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8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9"/>
    <m/>
    <m/>
    <m/>
    <m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80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1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5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6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2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3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6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m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4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5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6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1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9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30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7"/>
    <m/>
    <m/>
    <m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9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4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8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9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9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90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891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4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2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3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4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5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6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7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8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8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7"/>
    <m/>
    <m/>
    <m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5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9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900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6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901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8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3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2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7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3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4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5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7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6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7"/>
    <m/>
    <m/>
    <m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8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9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6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9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10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11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4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2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3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4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4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5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8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4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6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1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7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9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8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8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9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90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3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20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21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2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3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4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5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2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6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7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9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8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8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9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3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30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30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60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9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31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2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3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4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5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6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3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7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90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2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9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8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8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6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9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9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40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41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3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2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3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4"/>
    <m/>
    <m/>
    <m/>
    <m/>
    <n v="0"/>
    <n v="20000"/>
    <n v="20000"/>
    <n v="-1"/>
    <n v="31"/>
    <x v="10"/>
    <x v="1"/>
  </r>
  <r>
    <n v="8533"/>
    <x v="307"/>
    <x v="1"/>
    <x v="8"/>
    <n v="1"/>
    <x v="33"/>
    <x v="1"/>
    <x v="1945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2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6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11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6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7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7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5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8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9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50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50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7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1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51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2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3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3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6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3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4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3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8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5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6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7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7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8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7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9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9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5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6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6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6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60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50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61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2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3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3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4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5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5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574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6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7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5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9"/>
    <m/>
    <m/>
    <m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6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8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69"/>
    <m/>
    <m/>
    <m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70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71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2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3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4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5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8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6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7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8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79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80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51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81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5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6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2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3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4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7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5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6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7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8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89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90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91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91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2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9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2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3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4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5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9"/>
    <m/>
    <m/>
    <m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6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5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7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7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8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901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4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6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1999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2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1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5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1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2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2000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5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891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6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2001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2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2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1699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3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4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7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5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6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6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7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08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09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10"/>
    <m/>
    <m/>
    <m/>
    <m/>
    <n v="5000"/>
    <n v="12000"/>
    <n v="-15000"/>
    <n v="3"/>
    <n v="12"/>
    <x v="11"/>
    <x v="1"/>
  </r>
  <r>
    <n v="8985"/>
    <x v="319"/>
    <x v="0"/>
    <x v="127"/>
    <n v="1"/>
    <x v="11"/>
    <x v="134"/>
    <x v="1845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11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2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3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8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4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4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51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574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5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1"/>
    <m/>
    <m/>
    <m/>
    <m/>
    <n v="0"/>
    <n v="25000"/>
    <n v="25000"/>
    <n v="-1"/>
    <n v="14"/>
    <x v="11"/>
    <x v="1"/>
  </r>
  <r>
    <n v="9011"/>
    <x v="321"/>
    <x v="1"/>
    <x v="8"/>
    <n v="1"/>
    <x v="2"/>
    <x v="4"/>
    <x v="1664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6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5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7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5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9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9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891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18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7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891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7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19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20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4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60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2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4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1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9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21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6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2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61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7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4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4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5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3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4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5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7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6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7"/>
    <x v="189"/>
    <x v="2027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28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8"/>
    <x v="6"/>
    <x v="2029"/>
    <m/>
    <m/>
    <m/>
    <m/>
    <n v="55000"/>
    <n v="70000"/>
    <n v="15000"/>
    <n v="-1"/>
    <n v="18"/>
    <x v="11"/>
    <x v="1"/>
  </r>
  <r>
    <n v="9172"/>
    <x v="325"/>
    <x v="0"/>
    <x v="127"/>
    <n v="1"/>
    <x v="248"/>
    <x v="6"/>
    <x v="2029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2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30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10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31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4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51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2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3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7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4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7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5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7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9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9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1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6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6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6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3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7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6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3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9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7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6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38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9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39"/>
    <m/>
    <m/>
    <m/>
    <m/>
    <n v="0"/>
    <n v="10000"/>
    <n v="10000"/>
    <n v="-1"/>
    <n v="21"/>
    <x v="11"/>
    <x v="1"/>
  </r>
  <r>
    <n v="9263"/>
    <x v="328"/>
    <x v="1"/>
    <x v="166"/>
    <n v="1"/>
    <x v="33"/>
    <x v="28"/>
    <x v="2040"/>
    <m/>
    <m/>
    <m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m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6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41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2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3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3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4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5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49"/>
    <x v="6"/>
    <x v="2046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7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48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49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50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51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2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3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4"/>
    <m/>
    <m/>
    <m/>
    <m/>
    <n v="0"/>
    <n v="20000"/>
    <n v="20000"/>
    <n v="-1"/>
    <n v="22"/>
    <x v="11"/>
    <x v="1"/>
  </r>
  <r>
    <n v="9322"/>
    <x v="329"/>
    <x v="1"/>
    <x v="8"/>
    <n v="1"/>
    <x v="84"/>
    <x v="1"/>
    <x v="1644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5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9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6"/>
    <m/>
    <m/>
    <m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7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3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58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59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5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6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3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10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2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60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61"/>
    <m/>
    <m/>
    <m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1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2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3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4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1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4"/>
    <m/>
    <m/>
    <m/>
    <m/>
    <n v="11000"/>
    <n v="24000"/>
    <n v="13000"/>
    <n v="-1"/>
    <n v="25"/>
    <x v="11"/>
    <x v="1"/>
  </r>
  <r>
    <n v="9386"/>
    <x v="332"/>
    <x v="1"/>
    <x v="8"/>
    <n v="1"/>
    <x v="250"/>
    <x v="25"/>
    <x v="2065"/>
    <m/>
    <m/>
    <m/>
    <m/>
    <n v="1200"/>
    <n v="4000"/>
    <n v="2800"/>
    <n v="-1"/>
    <n v="25"/>
    <x v="11"/>
    <x v="1"/>
  </r>
  <r>
    <n v="9387"/>
    <x v="332"/>
    <x v="1"/>
    <x v="8"/>
    <n v="1"/>
    <x v="250"/>
    <x v="25"/>
    <x v="2066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574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891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7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8"/>
    <x v="6"/>
    <x v="2068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6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69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70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71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9"/>
    <m/>
    <m/>
    <m/>
    <m/>
    <n v="57000"/>
    <n v="90000"/>
    <n v="33000"/>
    <n v="-1"/>
    <n v="27"/>
    <x v="11"/>
    <x v="1"/>
  </r>
  <r>
    <n v="9422"/>
    <x v="334"/>
    <x v="2"/>
    <x v="169"/>
    <n v="1"/>
    <x v="251"/>
    <x v="6"/>
    <x v="2072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3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4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6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5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6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71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7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78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5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51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79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51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80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2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81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3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2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2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5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3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4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10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51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51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5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6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7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5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88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574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4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5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10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51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89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90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91"/>
    <m/>
    <m/>
    <m/>
    <m/>
    <n v="25000"/>
    <n v="59000"/>
    <n v="-25000"/>
    <n v="1"/>
    <n v="26"/>
    <x v="10"/>
    <x v="1"/>
  </r>
  <r>
    <n v="9558"/>
    <x v="333"/>
    <x v="0"/>
    <x v="127"/>
    <n v="1"/>
    <x v="248"/>
    <x v="6"/>
    <x v="2068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3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6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5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2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11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2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3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51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4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5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6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6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7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098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50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099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7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6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2"/>
    <x v="121"/>
    <x v="2100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2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3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10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1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4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5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1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6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7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7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1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1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08"/>
    <m/>
    <m/>
    <m/>
    <m/>
    <n v="35000"/>
    <n v="79000"/>
    <n v="-35000"/>
    <n v="1"/>
    <n v="4"/>
    <x v="0"/>
    <x v="1"/>
  </r>
  <r>
    <n v="9671"/>
    <x v="341"/>
    <x v="0"/>
    <x v="127"/>
    <n v="1"/>
    <x v="253"/>
    <x v="6"/>
    <x v="2109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3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10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11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098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2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2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5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6"/>
    <m/>
    <m/>
    <m/>
    <m/>
    <n v="58000"/>
    <n v="110000"/>
    <n v="-116000"/>
    <n v="2"/>
    <n v="29"/>
    <x v="11"/>
    <x v="1"/>
  </r>
  <r>
    <n v="9692"/>
    <x v="336"/>
    <x v="0"/>
    <x v="127"/>
    <n v="1"/>
    <x v="248"/>
    <x v="6"/>
    <x v="2068"/>
    <m/>
    <m/>
    <m/>
    <m/>
    <n v="58000"/>
    <n v="110000"/>
    <n v="-58000"/>
    <n v="1"/>
    <n v="29"/>
    <x v="11"/>
    <x v="1"/>
  </r>
  <r>
    <n v="9693"/>
    <x v="336"/>
    <x v="0"/>
    <x v="127"/>
    <n v="1"/>
    <x v="254"/>
    <x v="6"/>
    <x v="2113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4"/>
    <m/>
    <m/>
    <m/>
    <m/>
    <n v="8000"/>
    <n v="22000"/>
    <n v="-16000"/>
    <n v="2"/>
    <n v="29"/>
    <x v="11"/>
    <x v="1"/>
  </r>
  <r>
    <n v="9695"/>
    <x v="336"/>
    <x v="0"/>
    <x v="127"/>
    <n v="1"/>
    <x v="255"/>
    <x v="173"/>
    <x v="2115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6"/>
    <m/>
    <m/>
    <m/>
    <m/>
    <n v="10000"/>
    <n v="22000"/>
    <n v="-10000"/>
    <n v="1"/>
    <n v="29"/>
    <x v="11"/>
    <x v="1"/>
  </r>
  <r>
    <n v="9697"/>
    <x v="336"/>
    <x v="0"/>
    <x v="127"/>
    <n v="1"/>
    <x v="256"/>
    <x v="6"/>
    <x v="2117"/>
    <m/>
    <m/>
    <m/>
    <m/>
    <n v="13000"/>
    <n v="25000"/>
    <n v="-13000"/>
    <n v="1"/>
    <n v="29"/>
    <x v="11"/>
    <x v="1"/>
  </r>
  <r>
    <n v="9698"/>
    <x v="336"/>
    <x v="0"/>
    <x v="127"/>
    <n v="1"/>
    <x v="257"/>
    <x v="6"/>
    <x v="2118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19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1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20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21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2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3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4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5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49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10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10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90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6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7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28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6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4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3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8"/>
    <x v="6"/>
    <x v="2129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30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31"/>
    <m/>
    <m/>
    <m/>
    <m/>
    <n v="8000"/>
    <n v="15000"/>
    <n v="-8000"/>
    <n v="1"/>
    <n v="2"/>
    <x v="0"/>
    <x v="1"/>
  </r>
  <r>
    <n v="9743"/>
    <x v="339"/>
    <x v="0"/>
    <x v="170"/>
    <n v="1"/>
    <x v="259"/>
    <x v="52"/>
    <x v="2132"/>
    <m/>
    <m/>
    <m/>
    <m/>
    <n v="5000"/>
    <n v="15000"/>
    <n v="-5000"/>
    <n v="1"/>
    <n v="2"/>
    <x v="0"/>
    <x v="1"/>
  </r>
  <r>
    <n v="9744"/>
    <x v="339"/>
    <x v="0"/>
    <x v="170"/>
    <n v="1"/>
    <x v="260"/>
    <x v="6"/>
    <x v="2133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4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7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5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50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6"/>
    <m/>
    <m/>
    <m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7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3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38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4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39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8"/>
    <x v="6"/>
    <x v="2129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5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1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40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6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41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2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1"/>
    <x v="6"/>
    <x v="2143"/>
    <m/>
    <m/>
    <m/>
    <m/>
    <n v="14000"/>
    <n v="30000"/>
    <n v="-14000"/>
    <n v="1"/>
    <n v="8"/>
    <x v="0"/>
    <x v="1"/>
  </r>
  <r>
    <n v="9810"/>
    <x v="345"/>
    <x v="0"/>
    <x v="127"/>
    <n v="1"/>
    <x v="261"/>
    <x v="6"/>
    <x v="2144"/>
    <m/>
    <m/>
    <m/>
    <m/>
    <n v="25000"/>
    <n v="49000"/>
    <n v="-25000"/>
    <n v="1"/>
    <n v="8"/>
    <x v="0"/>
    <x v="1"/>
  </r>
  <r>
    <n v="9811"/>
    <x v="345"/>
    <x v="0"/>
    <x v="127"/>
    <n v="1"/>
    <x v="261"/>
    <x v="6"/>
    <x v="2145"/>
    <m/>
    <m/>
    <m/>
    <m/>
    <n v="30000"/>
    <n v="55000"/>
    <n v="-30000"/>
    <n v="1"/>
    <n v="8"/>
    <x v="0"/>
    <x v="1"/>
  </r>
  <r>
    <n v="9812"/>
    <x v="345"/>
    <x v="0"/>
    <x v="127"/>
    <n v="1"/>
    <x v="248"/>
    <x v="6"/>
    <x v="2146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16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3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47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8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48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49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50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51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2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4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3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30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4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1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5"/>
    <m/>
    <m/>
    <m/>
    <m/>
    <n v="0"/>
    <n v="10000"/>
    <n v="10000"/>
    <n v="-1"/>
    <n v="10"/>
    <x v="0"/>
    <x v="1"/>
  </r>
  <r>
    <n v="9857"/>
    <x v="347"/>
    <x v="1"/>
    <x v="166"/>
    <n v="1"/>
    <x v="33"/>
    <x v="1"/>
    <x v="2156"/>
    <m/>
    <m/>
    <m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5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57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5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8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7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1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1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58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59"/>
    <m/>
    <m/>
    <m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1"/>
    <m/>
    <m/>
    <m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60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1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61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2"/>
    <m/>
    <m/>
    <m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8"/>
    <m/>
    <m/>
    <m/>
    <m/>
    <n v="0"/>
    <n v="25000"/>
    <n v="25000"/>
    <n v="-1"/>
    <n v="14"/>
    <x v="0"/>
    <x v="1"/>
  </r>
  <r>
    <n v="9927"/>
    <x v="351"/>
    <x v="1"/>
    <x v="8"/>
    <n v="1"/>
    <x v="41"/>
    <x v="6"/>
    <x v="2163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4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5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m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6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67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30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68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69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69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5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70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5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6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6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2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70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71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2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3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3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3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1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2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4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5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7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6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77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78"/>
    <m/>
    <m/>
    <m/>
    <m/>
    <n v="0"/>
    <n v="10000"/>
    <n v="10000"/>
    <n v="-1"/>
    <n v="16"/>
    <x v="0"/>
    <x v="1"/>
  </r>
  <r>
    <n v="10006"/>
    <x v="353"/>
    <x v="1"/>
    <x v="166"/>
    <n v="1"/>
    <x v="33"/>
    <x v="52"/>
    <x v="2179"/>
    <m/>
    <m/>
    <m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80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81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2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6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3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69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69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4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4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8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6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5"/>
    <m/>
    <m/>
    <m/>
    <m/>
    <n v="0"/>
    <n v="25000"/>
    <n v="25000"/>
    <n v="-1"/>
    <n v="18"/>
    <x v="0"/>
    <x v="1"/>
  </r>
  <r>
    <n v="10049"/>
    <x v="355"/>
    <x v="1"/>
    <x v="8"/>
    <n v="1"/>
    <x v="27"/>
    <x v="29"/>
    <x v="2186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5"/>
    <m/>
    <m/>
    <m/>
    <m/>
    <n v="210000"/>
    <n v="295000"/>
    <n v="85000"/>
    <n v="-1"/>
    <n v="19"/>
    <x v="0"/>
    <x v="1"/>
  </r>
  <r>
    <n v="10060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3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87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4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39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88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88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51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89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7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90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38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91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2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3"/>
    <m/>
    <m/>
    <m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4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5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3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m/>
    <m/>
    <n v="0"/>
    <n v="25000"/>
    <n v="25000"/>
    <n v="-1"/>
    <n v="22"/>
    <x v="0"/>
    <x v="1"/>
  </r>
  <r>
    <n v="10143"/>
    <x v="359"/>
    <x v="1"/>
    <x v="8"/>
    <n v="1"/>
    <x v="9"/>
    <x v="6"/>
    <x v="1532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3"/>
    <x v="6"/>
    <x v="1593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6"/>
    <m/>
    <m/>
    <m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1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4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3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197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5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3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198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6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5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4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199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2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200"/>
    <m/>
    <m/>
    <m/>
    <m/>
    <n v="7000"/>
    <n v="25000"/>
    <n v="-7000"/>
    <n v="1"/>
    <n v="13"/>
    <x v="0"/>
    <x v="1"/>
  </r>
  <r>
    <n v="10187"/>
    <x v="353"/>
    <x v="0"/>
    <x v="154"/>
    <n v="1"/>
    <x v="264"/>
    <x v="6"/>
    <x v="2201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3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4"/>
    <x v="173"/>
    <x v="2202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3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4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5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6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07"/>
    <m/>
    <m/>
    <m/>
    <m/>
    <n v="15000"/>
    <n v="29000"/>
    <n v="-15000"/>
    <n v="1"/>
    <n v="16"/>
    <x v="0"/>
    <x v="1"/>
  </r>
  <r>
    <n v="10199"/>
    <x v="353"/>
    <x v="0"/>
    <x v="127"/>
    <n v="1"/>
    <x v="265"/>
    <x v="6"/>
    <x v="2208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6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4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5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5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09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10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11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4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87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87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2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3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4"/>
    <m/>
    <m/>
    <m/>
    <m/>
    <n v="42000"/>
    <n v="79000"/>
    <n v="-42000"/>
    <n v="1"/>
    <n v="19"/>
    <x v="0"/>
    <x v="1"/>
  </r>
  <r>
    <n v="10216"/>
    <x v="356"/>
    <x v="0"/>
    <x v="127"/>
    <n v="1"/>
    <x v="266"/>
    <x v="6"/>
    <x v="2215"/>
    <m/>
    <m/>
    <m/>
    <m/>
    <n v="25000"/>
    <n v="49000"/>
    <n v="-25000"/>
    <n v="1"/>
    <n v="19"/>
    <x v="0"/>
    <x v="1"/>
  </r>
  <r>
    <n v="10217"/>
    <x v="356"/>
    <x v="0"/>
    <x v="127"/>
    <n v="1"/>
    <x v="267"/>
    <x v="6"/>
    <x v="2216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4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17"/>
    <m/>
    <m/>
    <m/>
    <m/>
    <n v="28000"/>
    <n v="55000"/>
    <n v="-28000"/>
    <n v="1"/>
    <n v="19"/>
    <x v="0"/>
    <x v="1"/>
  </r>
  <r>
    <n v="10220"/>
    <x v="356"/>
    <x v="0"/>
    <x v="127"/>
    <n v="1"/>
    <x v="268"/>
    <x v="6"/>
    <x v="2218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19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4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87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51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20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21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60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2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3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4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5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6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27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3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28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6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6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6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2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6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29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29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30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2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6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1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31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2"/>
    <m/>
    <m/>
    <m/>
    <m/>
    <n v="45000"/>
    <n v="70000"/>
    <n v="-45000"/>
    <n v="1"/>
    <n v="24"/>
    <x v="0"/>
    <x v="1"/>
  </r>
  <r>
    <n v="10308"/>
    <x v="361"/>
    <x v="0"/>
    <x v="127"/>
    <n v="1"/>
    <x v="271"/>
    <x v="6"/>
    <x v="2233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4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4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5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6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37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38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39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40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41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3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2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9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6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2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m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30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2"/>
    <x v="6"/>
    <x v="2243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8"/>
    <m/>
    <m/>
    <m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4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4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4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2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2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2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1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5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6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6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389"/>
    <x v="364"/>
    <x v="0"/>
    <x v="171"/>
    <n v="1"/>
    <x v="272"/>
    <x v="201"/>
    <x v="2243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1699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6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3"/>
    <x v="202"/>
    <x v="2247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2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48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2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88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49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50"/>
    <m/>
    <m/>
    <m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3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51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2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3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3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4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4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5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3"/>
    <m/>
    <m/>
    <m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m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6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57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9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58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77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3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4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6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6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59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60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51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3"/>
    <m/>
    <m/>
    <m/>
    <m/>
    <n v="9000"/>
    <n v="29000"/>
    <n v="20000"/>
    <n v="-1"/>
    <n v="31"/>
    <x v="0"/>
    <x v="1"/>
  </r>
  <r>
    <n v="10490"/>
    <x v="368"/>
    <x v="1"/>
    <x v="8"/>
    <n v="1"/>
    <x v="272"/>
    <x v="6"/>
    <x v="2261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3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2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3"/>
    <m/>
    <m/>
    <m/>
    <m/>
    <n v="7000"/>
    <n v="18000"/>
    <n v="11000"/>
    <n v="-1"/>
    <n v="1"/>
    <x v="1"/>
    <x v="1"/>
  </r>
  <r>
    <n v="10500"/>
    <x v="369"/>
    <x v="1"/>
    <x v="8"/>
    <n v="1"/>
    <x v="275"/>
    <x v="6"/>
    <x v="2264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5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5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2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6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67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4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7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7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7"/>
    <m/>
    <m/>
    <m/>
    <m/>
    <n v="0"/>
    <n v="25000"/>
    <n v="25000"/>
    <n v="-1"/>
    <n v="1"/>
    <x v="1"/>
    <x v="1"/>
  </r>
  <r>
    <n v="10535"/>
    <x v="369"/>
    <x v="1"/>
    <x v="8"/>
    <n v="1"/>
    <x v="33"/>
    <x v="41"/>
    <x v="2255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68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69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70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70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2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71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27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3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7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2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3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1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4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59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1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3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1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6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3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3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5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07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6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891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3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6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77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16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88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78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79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80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81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2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3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4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1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5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6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87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88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89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90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5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4"/>
    <m/>
    <m/>
    <m/>
    <m/>
    <n v="65000"/>
    <n v="125000"/>
    <n v="-65000"/>
    <n v="1"/>
    <n v="1"/>
    <x v="1"/>
    <x v="1"/>
  </r>
  <r>
    <n v="10652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91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70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2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2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5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6"/>
    <m/>
    <s v="Rojo"/>
    <m/>
    <m/>
    <n v="6500"/>
    <n v="15000"/>
    <n v="-6500"/>
    <n v="1"/>
    <n v="3"/>
    <x v="1"/>
    <x v="1"/>
  </r>
  <r>
    <n v="10663"/>
    <x v="371"/>
    <x v="0"/>
    <x v="5"/>
    <n v="5"/>
    <x v="278"/>
    <x v="6"/>
    <x v="2293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4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5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4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77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4"/>
    <x v="6"/>
    <x v="2113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6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297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74"/>
    <x v="12"/>
    <x v="1182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298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2297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799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4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4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299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4"/>
    <x v="6"/>
    <x v="2300"/>
    <m/>
    <m/>
    <m/>
    <m/>
    <n v="29000"/>
    <n v="65000"/>
    <n v="-29000"/>
    <n v="1"/>
    <n v="6"/>
    <x v="1"/>
    <x v="1"/>
  </r>
  <r>
    <n v="10700"/>
    <x v="374"/>
    <x v="0"/>
    <x v="127"/>
    <n v="1"/>
    <x v="254"/>
    <x v="6"/>
    <x v="2301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2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4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88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3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4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60"/>
    <m/>
    <s v="Lila"/>
    <m/>
    <m/>
    <n v="10000"/>
    <n v="20000"/>
    <n v="10000"/>
    <n v="-1"/>
    <n v="6"/>
    <x v="1"/>
    <x v="1"/>
  </r>
  <r>
    <n v="10720"/>
    <x v="374"/>
    <x v="1"/>
    <x v="8"/>
    <n v="1"/>
    <x v="248"/>
    <x v="6"/>
    <x v="2068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5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8"/>
    <m/>
    <m/>
    <m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6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5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08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3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07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4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5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08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09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10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6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9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768"/>
    <x v="376"/>
    <x v="1"/>
    <x v="8"/>
    <n v="1"/>
    <x v="250"/>
    <x v="25"/>
    <x v="2312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3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4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5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88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09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3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60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9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8"/>
    <x v="6"/>
    <x v="2293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7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6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4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6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17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18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3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19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21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4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6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4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20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21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1736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2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2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3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09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4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5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25"/>
    <m/>
    <m/>
    <m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26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3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2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0"/>
    <x v="1"/>
    <x v="2327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5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4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6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9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28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3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29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30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31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2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3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4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0"/>
    <x v="1"/>
    <x v="2327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6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7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4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39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91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31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81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50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3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3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3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6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4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3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88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35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36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37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1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1667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39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38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39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2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6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40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41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2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4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1667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3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44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45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46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47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6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48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2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5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49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50"/>
    <m/>
    <m/>
    <m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3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81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2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39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51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7"/>
    <m/>
    <m/>
    <m/>
    <m/>
    <n v="3500"/>
    <n v="10000"/>
    <n v="6500"/>
    <n v="-1"/>
    <n v="19"/>
    <x v="1"/>
    <x v="1"/>
  </r>
  <r>
    <n v="11096"/>
    <x v="387"/>
    <x v="1"/>
    <x v="8"/>
    <n v="1"/>
    <x v="11"/>
    <x v="134"/>
    <x v="2352"/>
    <m/>
    <m/>
    <m/>
    <m/>
    <n v="110000"/>
    <n v="160000"/>
    <n v="50000"/>
    <n v="-1"/>
    <n v="19"/>
    <x v="1"/>
    <x v="1"/>
  </r>
  <r>
    <n v="11097"/>
    <x v="387"/>
    <x v="1"/>
    <x v="8"/>
    <n v="1"/>
    <x v="33"/>
    <x v="1"/>
    <x v="2353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4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49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2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4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7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2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17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18"/>
    <x v="388"/>
    <x v="1"/>
    <x v="8"/>
    <n v="1"/>
    <x v="104"/>
    <x v="28"/>
    <x v="2320"/>
    <m/>
    <m/>
    <m/>
    <m/>
    <n v="5000"/>
    <n v="20000"/>
    <n v="15000"/>
    <n v="-1"/>
    <n v="20"/>
    <x v="1"/>
    <x v="1"/>
  </r>
  <r>
    <n v="11119"/>
    <x v="388"/>
    <x v="1"/>
    <x v="8"/>
    <n v="1"/>
    <x v="175"/>
    <x v="28"/>
    <x v="2320"/>
    <m/>
    <m/>
    <m/>
    <m/>
    <n v="10000"/>
    <n v="20000"/>
    <n v="10000"/>
    <n v="-1"/>
    <n v="20"/>
    <x v="1"/>
    <x v="1"/>
  </r>
  <r>
    <n v="11120"/>
    <x v="388"/>
    <x v="1"/>
    <x v="8"/>
    <n v="1"/>
    <x v="247"/>
    <x v="110"/>
    <x v="2354"/>
    <m/>
    <m/>
    <m/>
    <m/>
    <n v="5000"/>
    <n v="18000"/>
    <n v="13000"/>
    <n v="-1"/>
    <n v="20"/>
    <x v="1"/>
    <x v="1"/>
  </r>
  <r>
    <n v="1112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3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4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2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6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7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28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29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30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31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32"/>
    <x v="388"/>
    <x v="0"/>
    <x v="28"/>
    <n v="1"/>
    <x v="142"/>
    <x v="6"/>
    <x v="2355"/>
    <m/>
    <m/>
    <m/>
    <m/>
    <n v="20000"/>
    <n v="0"/>
    <n v="-20000"/>
    <n v="1"/>
    <n v="20"/>
    <x v="1"/>
    <x v="1"/>
  </r>
  <r>
    <n v="11133"/>
    <x v="388"/>
    <x v="0"/>
    <x v="72"/>
    <n v="1"/>
    <x v="4"/>
    <x v="131"/>
    <x v="1864"/>
    <m/>
    <m/>
    <m/>
    <m/>
    <n v="50000"/>
    <n v="80000"/>
    <n v="-50000"/>
    <n v="1"/>
    <n v="20"/>
    <x v="1"/>
    <x v="1"/>
  </r>
  <r>
    <n v="11134"/>
    <x v="388"/>
    <x v="0"/>
    <x v="72"/>
    <n v="1"/>
    <x v="62"/>
    <x v="6"/>
    <x v="2356"/>
    <m/>
    <m/>
    <m/>
    <m/>
    <n v="17000"/>
    <n v="35000"/>
    <n v="-17000"/>
    <n v="1"/>
    <n v="20"/>
    <x v="1"/>
    <x v="1"/>
  </r>
  <r>
    <n v="11135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36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37"/>
    <x v="388"/>
    <x v="1"/>
    <x v="8"/>
    <n v="1"/>
    <x v="26"/>
    <x v="28"/>
    <x v="2357"/>
    <m/>
    <s v="Negro"/>
    <m/>
    <m/>
    <n v="8000"/>
    <n v="20000"/>
    <n v="12000"/>
    <n v="-1"/>
    <n v="20"/>
    <x v="1"/>
    <x v="1"/>
  </r>
  <r>
    <n v="11138"/>
    <x v="388"/>
    <x v="1"/>
    <x v="8"/>
    <n v="1"/>
    <x v="247"/>
    <x v="28"/>
    <x v="2357"/>
    <m/>
    <m/>
    <m/>
    <m/>
    <n v="5000"/>
    <n v="18000"/>
    <n v="13000"/>
    <n v="-1"/>
    <n v="20"/>
    <x v="1"/>
    <x v="1"/>
  </r>
  <r>
    <n v="11139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40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41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42"/>
    <x v="388"/>
    <x v="1"/>
    <x v="8"/>
    <n v="1"/>
    <x v="2"/>
    <x v="1"/>
    <x v="2107"/>
    <m/>
    <m/>
    <m/>
    <m/>
    <n v="25000"/>
    <n v="59000"/>
    <n v="34000"/>
    <n v="-1"/>
    <n v="20"/>
    <x v="1"/>
    <x v="1"/>
  </r>
  <r>
    <n v="11143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44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45"/>
    <x v="388"/>
    <x v="0"/>
    <x v="127"/>
    <n v="1"/>
    <x v="92"/>
    <x v="173"/>
    <x v="1766"/>
    <m/>
    <m/>
    <m/>
    <m/>
    <n v="55000"/>
    <n v="115000"/>
    <n v="-55000"/>
    <n v="1"/>
    <n v="20"/>
    <x v="1"/>
    <x v="1"/>
  </r>
  <r>
    <n v="11146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47"/>
    <x v="388"/>
    <x v="0"/>
    <x v="127"/>
    <n v="1"/>
    <x v="220"/>
    <x v="173"/>
    <x v="2358"/>
    <m/>
    <m/>
    <m/>
    <m/>
    <n v="25000"/>
    <n v="59000"/>
    <n v="-25000"/>
    <n v="1"/>
    <n v="20"/>
    <x v="1"/>
    <x v="1"/>
  </r>
  <r>
    <n v="11148"/>
    <x v="388"/>
    <x v="0"/>
    <x v="127"/>
    <n v="1"/>
    <x v="11"/>
    <x v="134"/>
    <x v="2352"/>
    <m/>
    <m/>
    <m/>
    <m/>
    <n v="110000"/>
    <n v="160000"/>
    <n v="-110000"/>
    <n v="1"/>
    <n v="20"/>
    <x v="1"/>
    <x v="1"/>
  </r>
  <r>
    <n v="11149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50"/>
    <x v="388"/>
    <x v="0"/>
    <x v="64"/>
    <n v="1"/>
    <x v="84"/>
    <x v="29"/>
    <x v="2359"/>
    <m/>
    <m/>
    <m/>
    <m/>
    <n v="140000"/>
    <n v="190000"/>
    <n v="-140000"/>
    <n v="1"/>
    <n v="20"/>
    <x v="1"/>
    <x v="1"/>
  </r>
  <r>
    <n v="11151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152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153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154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155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156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157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158"/>
    <x v="389"/>
    <x v="1"/>
    <x v="8"/>
    <n v="1"/>
    <x v="84"/>
    <x v="29"/>
    <x v="2359"/>
    <m/>
    <m/>
    <m/>
    <m/>
    <n v="140000"/>
    <n v="180000"/>
    <n v="40000"/>
    <n v="-1"/>
    <n v="21"/>
    <x v="1"/>
    <x v="1"/>
  </r>
  <r>
    <n v="1115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0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1"/>
    <x v="389"/>
    <x v="1"/>
    <x v="8"/>
    <n v="1"/>
    <x v="1"/>
    <x v="28"/>
    <x v="1667"/>
    <m/>
    <m/>
    <m/>
    <m/>
    <n v="5500"/>
    <n v="20000"/>
    <n v="14500"/>
    <n v="-1"/>
    <n v="21"/>
    <x v="1"/>
    <x v="1"/>
  </r>
  <r>
    <n v="1116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3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4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165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166"/>
    <x v="389"/>
    <x v="1"/>
    <x v="8"/>
    <n v="1"/>
    <x v="27"/>
    <x v="110"/>
    <x v="2360"/>
    <m/>
    <m/>
    <m/>
    <m/>
    <n v="1100"/>
    <n v="10000"/>
    <n v="8900"/>
    <n v="-1"/>
    <n v="21"/>
    <x v="1"/>
    <x v="1"/>
  </r>
  <r>
    <n v="11167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8"/>
    <x v="389"/>
    <x v="1"/>
    <x v="8"/>
    <n v="1"/>
    <x v="247"/>
    <x v="29"/>
    <x v="2361"/>
    <m/>
    <m/>
    <m/>
    <m/>
    <n v="5000"/>
    <n v="20000"/>
    <n v="15000"/>
    <n v="-1"/>
    <n v="21"/>
    <x v="1"/>
    <x v="1"/>
  </r>
  <r>
    <n v="11169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170"/>
    <x v="389"/>
    <x v="1"/>
    <x v="69"/>
    <n v="1"/>
    <x v="41"/>
    <x v="6"/>
    <x v="2163"/>
    <m/>
    <m/>
    <m/>
    <m/>
    <n v="6000"/>
    <n v="10000"/>
    <n v="4000"/>
    <n v="-1"/>
    <n v="21"/>
    <x v="1"/>
    <x v="1"/>
  </r>
  <r>
    <n v="11171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172"/>
    <x v="389"/>
    <x v="1"/>
    <x v="8"/>
    <n v="1"/>
    <x v="81"/>
    <x v="41"/>
    <x v="1525"/>
    <m/>
    <m/>
    <m/>
    <m/>
    <n v="3500"/>
    <n v="10000"/>
    <n v="6500"/>
    <n v="-1"/>
    <n v="21"/>
    <x v="1"/>
    <x v="1"/>
  </r>
  <r>
    <n v="11173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174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175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76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177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178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179"/>
    <x v="389"/>
    <x v="1"/>
    <x v="8"/>
    <n v="1"/>
    <x v="60"/>
    <x v="6"/>
    <x v="2345"/>
    <m/>
    <s v="Negro"/>
    <m/>
    <m/>
    <n v="75000"/>
    <n v="120000"/>
    <n v="45000"/>
    <n v="-1"/>
    <n v="21"/>
    <x v="1"/>
    <x v="1"/>
  </r>
  <r>
    <n v="11180"/>
    <x v="390"/>
    <x v="1"/>
    <x v="175"/>
    <n v="1"/>
    <x v="83"/>
    <x v="6"/>
    <x v="1594"/>
    <m/>
    <m/>
    <m/>
    <m/>
    <n v="11000"/>
    <n v="20000"/>
    <n v="9000"/>
    <n v="-1"/>
    <n v="22"/>
    <x v="1"/>
    <x v="1"/>
  </r>
  <r>
    <n v="11181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182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183"/>
    <x v="390"/>
    <x v="1"/>
    <x v="8"/>
    <n v="1"/>
    <x v="33"/>
    <x v="159"/>
    <x v="2362"/>
    <m/>
    <m/>
    <m/>
    <m/>
    <n v="0"/>
    <n v="3000"/>
    <n v="3000"/>
    <n v="-1"/>
    <n v="22"/>
    <x v="1"/>
    <x v="1"/>
  </r>
  <r>
    <n v="11184"/>
    <x v="390"/>
    <x v="1"/>
    <x v="8"/>
    <n v="1"/>
    <x v="125"/>
    <x v="4"/>
    <x v="2363"/>
    <m/>
    <m/>
    <m/>
    <m/>
    <n v="9000"/>
    <n v="20000"/>
    <n v="11000"/>
    <n v="-1"/>
    <n v="22"/>
    <x v="1"/>
    <x v="1"/>
  </r>
  <r>
    <n v="11185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186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187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188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189"/>
    <x v="390"/>
    <x v="1"/>
    <x v="8"/>
    <n v="1"/>
    <x v="84"/>
    <x v="1"/>
    <x v="1574"/>
    <m/>
    <m/>
    <m/>
    <m/>
    <n v="78000"/>
    <n v="135000"/>
    <n v="57000"/>
    <n v="-1"/>
    <n v="22"/>
    <x v="1"/>
    <x v="1"/>
  </r>
  <r>
    <n v="11190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191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192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193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194"/>
    <x v="388"/>
    <x v="0"/>
    <x v="5"/>
    <n v="17"/>
    <x v="26"/>
    <x v="1"/>
    <x v="2364"/>
    <m/>
    <m/>
    <m/>
    <m/>
    <n v="12500"/>
    <n v="24000"/>
    <n v="-212500"/>
    <n v="17"/>
    <n v="20"/>
    <x v="1"/>
    <x v="1"/>
  </r>
  <r>
    <n v="11195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196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197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198"/>
    <x v="388"/>
    <x v="0"/>
    <x v="5"/>
    <n v="5"/>
    <x v="125"/>
    <x v="4"/>
    <x v="2365"/>
    <m/>
    <m/>
    <m/>
    <m/>
    <n v="9000"/>
    <n v="20000"/>
    <n v="-45000"/>
    <n v="5"/>
    <n v="20"/>
    <x v="1"/>
    <x v="1"/>
  </r>
  <r>
    <n v="11199"/>
    <x v="388"/>
    <x v="0"/>
    <x v="162"/>
    <n v="1"/>
    <x v="150"/>
    <x v="6"/>
    <x v="2366"/>
    <m/>
    <m/>
    <m/>
    <m/>
    <n v="12000"/>
    <n v="0"/>
    <n v="-12000"/>
    <n v="1"/>
    <n v="20"/>
    <x v="1"/>
    <x v="1"/>
  </r>
  <r>
    <n v="11200"/>
    <x v="388"/>
    <x v="0"/>
    <x v="162"/>
    <n v="1"/>
    <x v="150"/>
    <x v="6"/>
    <x v="2367"/>
    <m/>
    <m/>
    <m/>
    <m/>
    <n v="8000"/>
    <n v="0"/>
    <n v="-8000"/>
    <n v="1"/>
    <n v="20"/>
    <x v="1"/>
    <x v="1"/>
  </r>
  <r>
    <n v="11201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02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03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04"/>
    <x v="388"/>
    <x v="0"/>
    <x v="174"/>
    <n v="2"/>
    <x v="25"/>
    <x v="6"/>
    <x v="2368"/>
    <m/>
    <m/>
    <m/>
    <m/>
    <n v="7500"/>
    <n v="20000"/>
    <n v="-15000"/>
    <n v="2"/>
    <n v="20"/>
    <x v="1"/>
    <x v="1"/>
  </r>
  <r>
    <n v="11205"/>
    <x v="388"/>
    <x v="0"/>
    <x v="174"/>
    <n v="2"/>
    <x v="25"/>
    <x v="6"/>
    <x v="2369"/>
    <m/>
    <m/>
    <m/>
    <m/>
    <n v="7500"/>
    <n v="18000"/>
    <n v="-15000"/>
    <n v="2"/>
    <n v="20"/>
    <x v="1"/>
    <x v="1"/>
  </r>
  <r>
    <n v="11206"/>
    <x v="388"/>
    <x v="0"/>
    <x v="174"/>
    <n v="1"/>
    <x v="4"/>
    <x v="6"/>
    <x v="2288"/>
    <m/>
    <m/>
    <m/>
    <m/>
    <n v="25000"/>
    <n v="50000"/>
    <n v="-25000"/>
    <n v="1"/>
    <n v="20"/>
    <x v="1"/>
    <x v="1"/>
  </r>
  <r>
    <n v="11207"/>
    <x v="388"/>
    <x v="0"/>
    <x v="174"/>
    <n v="1"/>
    <x v="4"/>
    <x v="6"/>
    <x v="2370"/>
    <m/>
    <m/>
    <m/>
    <m/>
    <n v="25000"/>
    <n v="50000"/>
    <n v="-25000"/>
    <n v="1"/>
    <n v="20"/>
    <x v="1"/>
    <x v="1"/>
  </r>
  <r>
    <n v="11208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09"/>
    <x v="388"/>
    <x v="0"/>
    <x v="174"/>
    <n v="6"/>
    <x v="26"/>
    <x v="29"/>
    <x v="2371"/>
    <m/>
    <m/>
    <m/>
    <m/>
    <n v="8000"/>
    <n v="20000"/>
    <n v="-48000"/>
    <n v="6"/>
    <n v="20"/>
    <x v="1"/>
    <x v="1"/>
  </r>
  <r>
    <n v="11210"/>
    <x v="389"/>
    <x v="0"/>
    <x v="64"/>
    <n v="1"/>
    <x v="84"/>
    <x v="1"/>
    <x v="1644"/>
    <m/>
    <m/>
    <m/>
    <m/>
    <n v="60000"/>
    <n v="125000"/>
    <n v="-60000"/>
    <n v="1"/>
    <n v="21"/>
    <x v="1"/>
    <x v="1"/>
  </r>
  <r>
    <n v="11211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12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13"/>
    <x v="389"/>
    <x v="0"/>
    <x v="176"/>
    <n v="1"/>
    <x v="8"/>
    <x v="68"/>
    <x v="2372"/>
    <m/>
    <m/>
    <m/>
    <m/>
    <n v="32000"/>
    <n v="65000"/>
    <n v="-32000"/>
    <n v="1"/>
    <n v="21"/>
    <x v="1"/>
    <x v="1"/>
  </r>
  <r>
    <n v="11214"/>
    <x v="389"/>
    <x v="0"/>
    <x v="145"/>
    <n v="1"/>
    <x v="4"/>
    <x v="6"/>
    <x v="2373"/>
    <m/>
    <m/>
    <m/>
    <m/>
    <n v="22000"/>
    <n v="50000"/>
    <n v="-22000"/>
    <n v="1"/>
    <n v="21"/>
    <x v="1"/>
    <x v="1"/>
  </r>
  <r>
    <n v="11215"/>
    <x v="389"/>
    <x v="0"/>
    <x v="145"/>
    <n v="2"/>
    <x v="0"/>
    <x v="25"/>
    <x v="2374"/>
    <m/>
    <m/>
    <m/>
    <m/>
    <n v="4000"/>
    <n v="14000"/>
    <n v="-8000"/>
    <n v="2"/>
    <n v="21"/>
    <x v="1"/>
    <x v="1"/>
  </r>
  <r>
    <n v="11216"/>
    <x v="389"/>
    <x v="0"/>
    <x v="145"/>
    <n v="3"/>
    <x v="13"/>
    <x v="6"/>
    <x v="2282"/>
    <m/>
    <m/>
    <m/>
    <m/>
    <n v="2000"/>
    <n v="5000"/>
    <n v="-6000"/>
    <n v="3"/>
    <n v="21"/>
    <x v="1"/>
    <x v="1"/>
  </r>
  <r>
    <n v="11217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18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19"/>
    <x v="389"/>
    <x v="0"/>
    <x v="114"/>
    <n v="4"/>
    <x v="41"/>
    <x v="6"/>
    <x v="2163"/>
    <m/>
    <m/>
    <m/>
    <m/>
    <n v="6000"/>
    <n v="12000"/>
    <n v="-24000"/>
    <n v="4"/>
    <n v="21"/>
    <x v="1"/>
    <x v="1"/>
  </r>
  <r>
    <n v="11220"/>
    <x v="389"/>
    <x v="0"/>
    <x v="114"/>
    <n v="1"/>
    <x v="38"/>
    <x v="4"/>
    <x v="2375"/>
    <m/>
    <m/>
    <m/>
    <m/>
    <n v="43000"/>
    <n v="79000"/>
    <n v="-43000"/>
    <n v="1"/>
    <n v="21"/>
    <x v="1"/>
    <x v="1"/>
  </r>
  <r>
    <n v="11221"/>
    <x v="389"/>
    <x v="0"/>
    <x v="114"/>
    <n v="2"/>
    <x v="1"/>
    <x v="4"/>
    <x v="2376"/>
    <m/>
    <m/>
    <m/>
    <m/>
    <n v="9000"/>
    <n v="24000"/>
    <n v="-18000"/>
    <n v="2"/>
    <n v="21"/>
    <x v="1"/>
    <x v="1"/>
  </r>
  <r>
    <n v="11222"/>
    <x v="389"/>
    <x v="0"/>
    <x v="114"/>
    <n v="2"/>
    <x v="22"/>
    <x v="25"/>
    <x v="2374"/>
    <m/>
    <m/>
    <m/>
    <m/>
    <n v="15000"/>
    <n v="29000"/>
    <n v="-30000"/>
    <n v="2"/>
    <n v="21"/>
    <x v="1"/>
    <x v="1"/>
  </r>
  <r>
    <n v="11223"/>
    <x v="389"/>
    <x v="0"/>
    <x v="114"/>
    <n v="1"/>
    <x v="2"/>
    <x v="1"/>
    <x v="2107"/>
    <m/>
    <m/>
    <m/>
    <m/>
    <n v="24000"/>
    <n v="59000"/>
    <n v="-24000"/>
    <n v="1"/>
    <n v="21"/>
    <x v="1"/>
    <x v="1"/>
  </r>
  <r>
    <n v="11224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25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26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27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28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2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0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1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32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33"/>
    <x v="390"/>
    <x v="1"/>
    <x v="69"/>
    <n v="1"/>
    <x v="219"/>
    <x v="175"/>
    <x v="2116"/>
    <m/>
    <m/>
    <m/>
    <m/>
    <n v="10000"/>
    <n v="18000"/>
    <n v="8000"/>
    <n v="-1"/>
    <n v="22"/>
    <x v="1"/>
    <x v="1"/>
  </r>
  <r>
    <n v="11234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35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36"/>
    <x v="391"/>
    <x v="1"/>
    <x v="8"/>
    <n v="1"/>
    <x v="247"/>
    <x v="29"/>
    <x v="2361"/>
    <m/>
    <m/>
    <m/>
    <m/>
    <n v="5000"/>
    <n v="20000"/>
    <n v="15000"/>
    <n v="-1"/>
    <n v="23"/>
    <x v="1"/>
    <x v="1"/>
  </r>
  <r>
    <n v="11237"/>
    <x v="391"/>
    <x v="1"/>
    <x v="8"/>
    <n v="1"/>
    <x v="247"/>
    <x v="63"/>
    <x v="2377"/>
    <m/>
    <m/>
    <m/>
    <m/>
    <n v="5000"/>
    <n v="20000"/>
    <n v="15000"/>
    <n v="-1"/>
    <n v="23"/>
    <x v="1"/>
    <x v="1"/>
  </r>
  <r>
    <n v="11238"/>
    <x v="391"/>
    <x v="1"/>
    <x v="8"/>
    <n v="1"/>
    <x v="26"/>
    <x v="1"/>
    <x v="2106"/>
    <m/>
    <m/>
    <m/>
    <m/>
    <n v="12500"/>
    <n v="22000"/>
    <n v="9500"/>
    <n v="-1"/>
    <n v="23"/>
    <x v="1"/>
    <x v="1"/>
  </r>
  <r>
    <n v="11239"/>
    <x v="391"/>
    <x v="0"/>
    <x v="162"/>
    <n v="1"/>
    <x v="150"/>
    <x v="6"/>
    <x v="2378"/>
    <m/>
    <m/>
    <m/>
    <m/>
    <n v="25000"/>
    <n v="40000"/>
    <n v="-25000"/>
    <n v="1"/>
    <n v="23"/>
    <x v="1"/>
    <x v="1"/>
  </r>
  <r>
    <n v="11240"/>
    <x v="391"/>
    <x v="0"/>
    <x v="6"/>
    <n v="3"/>
    <x v="0"/>
    <x v="6"/>
    <x v="2235"/>
    <m/>
    <m/>
    <m/>
    <m/>
    <n v="6500"/>
    <n v="15000"/>
    <n v="-19500"/>
    <n v="3"/>
    <n v="23"/>
    <x v="1"/>
    <x v="1"/>
  </r>
  <r>
    <n v="11241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42"/>
    <x v="391"/>
    <x v="0"/>
    <x v="127"/>
    <n v="1"/>
    <x v="220"/>
    <x v="173"/>
    <x v="2379"/>
    <m/>
    <m/>
    <m/>
    <m/>
    <n v="39000"/>
    <n v="89000"/>
    <n v="-39000"/>
    <n v="1"/>
    <n v="23"/>
    <x v="1"/>
    <x v="1"/>
  </r>
  <r>
    <n v="11243"/>
    <x v="391"/>
    <x v="0"/>
    <x v="127"/>
    <n v="1"/>
    <x v="220"/>
    <x v="173"/>
    <x v="2292"/>
    <m/>
    <m/>
    <m/>
    <m/>
    <n v="20000"/>
    <n v="59000"/>
    <n v="-20000"/>
    <n v="1"/>
    <n v="23"/>
    <x v="1"/>
    <x v="1"/>
  </r>
  <r>
    <n v="11244"/>
    <x v="391"/>
    <x v="0"/>
    <x v="127"/>
    <n v="2"/>
    <x v="232"/>
    <x v="216"/>
    <x v="2380"/>
    <m/>
    <m/>
    <m/>
    <m/>
    <n v="10000"/>
    <n v="20000"/>
    <n v="-20000"/>
    <n v="2"/>
    <n v="23"/>
    <x v="1"/>
    <x v="1"/>
  </r>
  <r>
    <n v="11245"/>
    <x v="391"/>
    <x v="0"/>
    <x v="127"/>
    <n v="1"/>
    <x v="11"/>
    <x v="134"/>
    <x v="2352"/>
    <m/>
    <m/>
    <m/>
    <m/>
    <n v="110000"/>
    <n v="160000"/>
    <n v="-110000"/>
    <n v="1"/>
    <n v="23"/>
    <x v="1"/>
    <x v="1"/>
  </r>
  <r>
    <n v="11246"/>
    <x v="391"/>
    <x v="1"/>
    <x v="8"/>
    <n v="1"/>
    <x v="182"/>
    <x v="6"/>
    <x v="2381"/>
    <m/>
    <m/>
    <m/>
    <m/>
    <n v="6000"/>
    <n v="12000"/>
    <n v="6000"/>
    <n v="-1"/>
    <n v="23"/>
    <x v="1"/>
    <x v="1"/>
  </r>
  <r>
    <n v="11247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48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49"/>
    <x v="391"/>
    <x v="1"/>
    <x v="8"/>
    <n v="1"/>
    <x v="0"/>
    <x v="1"/>
    <x v="1871"/>
    <m/>
    <m/>
    <m/>
    <m/>
    <n v="1000"/>
    <n v="7000"/>
    <n v="6000"/>
    <n v="-1"/>
    <n v="23"/>
    <x v="1"/>
    <x v="1"/>
  </r>
  <r>
    <n v="11250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251"/>
    <x v="391"/>
    <x v="0"/>
    <x v="107"/>
    <n v="5"/>
    <x v="283"/>
    <x v="6"/>
    <x v="2382"/>
    <m/>
    <m/>
    <m/>
    <m/>
    <n v="400"/>
    <n v="20000"/>
    <n v="-2000"/>
    <n v="5"/>
    <n v="23"/>
    <x v="1"/>
    <x v="1"/>
  </r>
  <r>
    <n v="11252"/>
    <x v="391"/>
    <x v="1"/>
    <x v="8"/>
    <n v="1"/>
    <x v="84"/>
    <x v="2"/>
    <x v="2383"/>
    <m/>
    <m/>
    <m/>
    <m/>
    <n v="55000"/>
    <n v="120000"/>
    <n v="65000"/>
    <n v="-1"/>
    <n v="23"/>
    <x v="1"/>
    <x v="1"/>
  </r>
  <r>
    <n v="11253"/>
    <x v="391"/>
    <x v="1"/>
    <x v="8"/>
    <n v="1"/>
    <x v="247"/>
    <x v="2"/>
    <x v="2383"/>
    <m/>
    <m/>
    <m/>
    <s v="por pacha"/>
    <n v="5000"/>
    <n v="10000"/>
    <n v="5000"/>
    <n v="-1"/>
    <n v="23"/>
    <x v="1"/>
    <x v="1"/>
  </r>
  <r>
    <n v="11254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255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256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257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258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259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260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261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26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3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4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265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266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267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268"/>
    <x v="391"/>
    <x v="1"/>
    <x v="8"/>
    <n v="1"/>
    <x v="41"/>
    <x v="6"/>
    <x v="2163"/>
    <m/>
    <s v="Morado"/>
    <m/>
    <m/>
    <n v="6000"/>
    <n v="10000"/>
    <n v="4000"/>
    <n v="-1"/>
    <n v="23"/>
    <x v="1"/>
    <x v="1"/>
  </r>
  <r>
    <n v="11269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0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271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272"/>
    <x v="391"/>
    <x v="1"/>
    <x v="8"/>
    <n v="1"/>
    <x v="2"/>
    <x v="4"/>
    <x v="1778"/>
    <m/>
    <m/>
    <m/>
    <m/>
    <n v="25000"/>
    <n v="55000"/>
    <n v="30000"/>
    <n v="-1"/>
    <n v="23"/>
    <x v="1"/>
    <x v="1"/>
  </r>
  <r>
    <n v="11273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274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275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276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277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27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9"/>
    <x v="392"/>
    <x v="1"/>
    <x v="8"/>
    <n v="1"/>
    <x v="232"/>
    <x v="177"/>
    <x v="2384"/>
    <m/>
    <m/>
    <m/>
    <m/>
    <n v="32000"/>
    <n v="52000"/>
    <n v="20000"/>
    <n v="-1"/>
    <n v="24"/>
    <x v="1"/>
    <x v="1"/>
  </r>
  <r>
    <n v="11280"/>
    <x v="392"/>
    <x v="1"/>
    <x v="8"/>
    <n v="1"/>
    <x v="143"/>
    <x v="6"/>
    <x v="1652"/>
    <m/>
    <m/>
    <m/>
    <m/>
    <n v="18000"/>
    <n v="39000"/>
    <n v="21000"/>
    <n v="-1"/>
    <n v="24"/>
    <x v="1"/>
    <x v="1"/>
  </r>
  <r>
    <n v="11281"/>
    <x v="392"/>
    <x v="1"/>
    <x v="8"/>
    <n v="1"/>
    <x v="2"/>
    <x v="132"/>
    <x v="1921"/>
    <m/>
    <m/>
    <m/>
    <m/>
    <n v="28000"/>
    <n v="55000"/>
    <n v="27000"/>
    <n v="-1"/>
    <n v="24"/>
    <x v="1"/>
    <x v="1"/>
  </r>
  <r>
    <n v="11282"/>
    <x v="392"/>
    <x v="1"/>
    <x v="8"/>
    <n v="1"/>
    <x v="199"/>
    <x v="6"/>
    <x v="2385"/>
    <m/>
    <m/>
    <m/>
    <m/>
    <n v="3500"/>
    <n v="10000"/>
    <n v="6500"/>
    <n v="-1"/>
    <n v="24"/>
    <x v="1"/>
    <x v="1"/>
  </r>
  <r>
    <n v="11283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284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285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286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287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288"/>
    <x v="392"/>
    <x v="1"/>
    <x v="8"/>
    <n v="1"/>
    <x v="60"/>
    <x v="6"/>
    <x v="1570"/>
    <m/>
    <m/>
    <m/>
    <m/>
    <n v="100000"/>
    <n v="130000"/>
    <n v="30000"/>
    <n v="-1"/>
    <n v="24"/>
    <x v="1"/>
    <x v="1"/>
  </r>
  <r>
    <n v="11289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290"/>
    <x v="391"/>
    <x v="0"/>
    <x v="176"/>
    <n v="1"/>
    <x v="232"/>
    <x v="177"/>
    <x v="2384"/>
    <m/>
    <m/>
    <m/>
    <m/>
    <n v="32000"/>
    <n v="55000"/>
    <n v="-32000"/>
    <n v="1"/>
    <n v="23"/>
    <x v="1"/>
    <x v="1"/>
  </r>
  <r>
    <n v="11291"/>
    <x v="391"/>
    <x v="0"/>
    <x v="72"/>
    <n v="1"/>
    <x v="60"/>
    <x v="6"/>
    <x v="2386"/>
    <m/>
    <m/>
    <m/>
    <m/>
    <n v="75000"/>
    <n v="125000"/>
    <n v="-75000"/>
    <n v="1"/>
    <n v="23"/>
    <x v="1"/>
    <x v="1"/>
  </r>
  <r>
    <n v="11292"/>
    <x v="391"/>
    <x v="0"/>
    <x v="72"/>
    <n v="3"/>
    <x v="1"/>
    <x v="28"/>
    <x v="2387"/>
    <m/>
    <m/>
    <m/>
    <m/>
    <n v="5500"/>
    <n v="20000"/>
    <n v="-16500"/>
    <n v="3"/>
    <n v="23"/>
    <x v="1"/>
    <x v="1"/>
  </r>
  <r>
    <n v="11293"/>
    <x v="391"/>
    <x v="0"/>
    <x v="64"/>
    <n v="1"/>
    <x v="84"/>
    <x v="2"/>
    <x v="2383"/>
    <m/>
    <m/>
    <m/>
    <m/>
    <n v="60000"/>
    <n v="120000"/>
    <n v="-60000"/>
    <n v="1"/>
    <n v="23"/>
    <x v="1"/>
    <x v="1"/>
  </r>
  <r>
    <n v="11294"/>
    <x v="391"/>
    <x v="0"/>
    <x v="64"/>
    <n v="1"/>
    <x v="84"/>
    <x v="1"/>
    <x v="1574"/>
    <m/>
    <m/>
    <m/>
    <m/>
    <n v="70000"/>
    <n v="135000"/>
    <n v="-70000"/>
    <n v="1"/>
    <n v="23"/>
    <x v="1"/>
    <x v="1"/>
  </r>
  <r>
    <n v="11295"/>
    <x v="391"/>
    <x v="0"/>
    <x v="64"/>
    <n v="1"/>
    <x v="84"/>
    <x v="1"/>
    <x v="2388"/>
    <m/>
    <m/>
    <m/>
    <m/>
    <n v="55000"/>
    <n v="120000"/>
    <n v="-55000"/>
    <n v="1"/>
    <n v="23"/>
    <x v="1"/>
    <x v="1"/>
  </r>
  <r>
    <n v="11296"/>
    <x v="391"/>
    <x v="0"/>
    <x v="64"/>
    <n v="1"/>
    <x v="84"/>
    <x v="28"/>
    <x v="1950"/>
    <m/>
    <m/>
    <m/>
    <m/>
    <n v="65000"/>
    <n v="125000"/>
    <n v="-65000"/>
    <n v="1"/>
    <n v="23"/>
    <x v="1"/>
    <x v="1"/>
  </r>
  <r>
    <n v="11297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298"/>
    <x v="391"/>
    <x v="0"/>
    <x v="174"/>
    <n v="1"/>
    <x v="55"/>
    <x v="28"/>
    <x v="2371"/>
    <m/>
    <m/>
    <m/>
    <m/>
    <n v="5000"/>
    <n v="20000"/>
    <n v="-5000"/>
    <n v="1"/>
    <n v="23"/>
    <x v="1"/>
    <x v="1"/>
  </r>
  <r>
    <n v="11299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00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01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02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03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04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05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06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07"/>
    <x v="391"/>
    <x v="0"/>
    <x v="5"/>
    <n v="2"/>
    <x v="125"/>
    <x v="4"/>
    <x v="2365"/>
    <m/>
    <m/>
    <m/>
    <m/>
    <n v="8500"/>
    <n v="20000"/>
    <n v="-17000"/>
    <n v="2"/>
    <n v="23"/>
    <x v="1"/>
    <x v="1"/>
  </r>
  <r>
    <n v="11308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09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10"/>
    <x v="392"/>
    <x v="1"/>
    <x v="8"/>
    <n v="1"/>
    <x v="26"/>
    <x v="28"/>
    <x v="2348"/>
    <m/>
    <m/>
    <m/>
    <m/>
    <n v="12500"/>
    <n v="24000"/>
    <n v="11500"/>
    <n v="-1"/>
    <n v="24"/>
    <x v="1"/>
    <x v="1"/>
  </r>
  <r>
    <n v="11311"/>
    <x v="392"/>
    <x v="1"/>
    <x v="8"/>
    <n v="1"/>
    <x v="247"/>
    <x v="28"/>
    <x v="2348"/>
    <m/>
    <m/>
    <m/>
    <m/>
    <n v="5000"/>
    <n v="20000"/>
    <n v="15000"/>
    <n v="-1"/>
    <n v="24"/>
    <x v="1"/>
    <x v="1"/>
  </r>
  <r>
    <n v="11312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13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14"/>
    <x v="392"/>
    <x v="1"/>
    <x v="8"/>
    <n v="1"/>
    <x v="33"/>
    <x v="6"/>
    <x v="2389"/>
    <m/>
    <m/>
    <m/>
    <m/>
    <n v="0"/>
    <n v="5000"/>
    <n v="5000"/>
    <n v="-1"/>
    <n v="24"/>
    <x v="1"/>
    <x v="1"/>
  </r>
  <r>
    <n v="11315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1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17"/>
    <x v="392"/>
    <x v="1"/>
    <x v="114"/>
    <n v="1"/>
    <x v="9"/>
    <x v="190"/>
    <x v="2033"/>
    <m/>
    <m/>
    <m/>
    <m/>
    <n v="11000"/>
    <n v="20000"/>
    <n v="9000"/>
    <n v="-1"/>
    <n v="24"/>
    <x v="1"/>
    <x v="1"/>
  </r>
  <r>
    <n v="11318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19"/>
    <x v="392"/>
    <x v="1"/>
    <x v="8"/>
    <n v="1"/>
    <x v="22"/>
    <x v="6"/>
    <x v="2177"/>
    <m/>
    <m/>
    <m/>
    <m/>
    <n v="8000"/>
    <n v="20000"/>
    <n v="12000"/>
    <n v="-1"/>
    <n v="24"/>
    <x v="1"/>
    <x v="1"/>
  </r>
  <r>
    <n v="11320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21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22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23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24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25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26"/>
    <x v="393"/>
    <x v="1"/>
    <x v="8"/>
    <n v="1"/>
    <x v="11"/>
    <x v="6"/>
    <x v="2122"/>
    <m/>
    <m/>
    <m/>
    <m/>
    <n v="40000"/>
    <n v="90000"/>
    <n v="50000"/>
    <n v="-1"/>
    <n v="25"/>
    <x v="1"/>
    <x v="1"/>
  </r>
  <r>
    <n v="11327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2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27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27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28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29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30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31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32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33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34"/>
    <x v="393"/>
    <x v="1"/>
    <x v="8"/>
    <n v="1"/>
    <x v="41"/>
    <x v="6"/>
    <x v="2324"/>
    <m/>
    <m/>
    <m/>
    <m/>
    <n v="3500"/>
    <n v="9000"/>
    <n v="5500"/>
    <n v="-1"/>
    <n v="25"/>
    <x v="1"/>
    <x v="1"/>
  </r>
  <r>
    <n v="11335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36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37"/>
    <x v="393"/>
    <x v="1"/>
    <x v="8"/>
    <n v="1"/>
    <x v="26"/>
    <x v="28"/>
    <x v="1951"/>
    <m/>
    <m/>
    <m/>
    <m/>
    <n v="10500"/>
    <n v="22000"/>
    <n v="11500"/>
    <n v="-1"/>
    <n v="25"/>
    <x v="1"/>
    <x v="1"/>
  </r>
  <r>
    <n v="11338"/>
    <x v="393"/>
    <x v="1"/>
    <x v="8"/>
    <n v="1"/>
    <x v="27"/>
    <x v="28"/>
    <x v="2390"/>
    <m/>
    <m/>
    <m/>
    <m/>
    <n v="2000"/>
    <n v="10000"/>
    <n v="8000"/>
    <n v="-1"/>
    <n v="25"/>
    <x v="1"/>
    <x v="1"/>
  </r>
  <r>
    <n v="11339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40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41"/>
    <x v="393"/>
    <x v="1"/>
    <x v="8"/>
    <n v="1"/>
    <x v="35"/>
    <x v="89"/>
    <x v="2093"/>
    <m/>
    <m/>
    <m/>
    <m/>
    <n v="4000"/>
    <n v="10000"/>
    <n v="6000"/>
    <n v="-1"/>
    <n v="25"/>
    <x v="1"/>
    <x v="1"/>
  </r>
  <r>
    <n v="11342"/>
    <x v="393"/>
    <x v="1"/>
    <x v="8"/>
    <n v="1"/>
    <x v="35"/>
    <x v="89"/>
    <x v="2391"/>
    <m/>
    <m/>
    <m/>
    <m/>
    <n v="4000"/>
    <n v="10000"/>
    <n v="6000"/>
    <n v="-1"/>
    <n v="25"/>
    <x v="1"/>
    <x v="1"/>
  </r>
  <r>
    <n v="11343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4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45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46"/>
    <x v="393"/>
    <x v="1"/>
    <x v="8"/>
    <n v="1"/>
    <x v="33"/>
    <x v="28"/>
    <x v="2392"/>
    <m/>
    <m/>
    <m/>
    <m/>
    <n v="0"/>
    <n v="30000"/>
    <n v="30000"/>
    <n v="-1"/>
    <n v="25"/>
    <x v="1"/>
    <x v="1"/>
  </r>
  <r>
    <n v="11347"/>
    <x v="393"/>
    <x v="1"/>
    <x v="8"/>
    <n v="1"/>
    <x v="33"/>
    <x v="1"/>
    <x v="662"/>
    <m/>
    <m/>
    <m/>
    <m/>
    <n v="0"/>
    <n v="29000"/>
    <n v="29000"/>
    <n v="-1"/>
    <n v="25"/>
    <x v="1"/>
    <x v="1"/>
  </r>
  <r>
    <n v="11348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9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50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351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2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4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355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6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7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358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359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360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1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36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3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364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365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366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367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368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36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0"/>
    <x v="394"/>
    <x v="1"/>
    <x v="8"/>
    <n v="1"/>
    <x v="33"/>
    <x v="1"/>
    <x v="2393"/>
    <m/>
    <m/>
    <m/>
    <m/>
    <n v="0"/>
    <n v="3000"/>
    <n v="3000"/>
    <n v="-1"/>
    <n v="26"/>
    <x v="1"/>
    <x v="1"/>
  </r>
  <r>
    <n v="11371"/>
    <x v="394"/>
    <x v="1"/>
    <x v="8"/>
    <n v="1"/>
    <x v="2"/>
    <x v="6"/>
    <x v="1736"/>
    <m/>
    <m/>
    <m/>
    <m/>
    <n v="23000"/>
    <n v="50000"/>
    <n v="27000"/>
    <n v="-1"/>
    <n v="26"/>
    <x v="1"/>
    <x v="1"/>
  </r>
  <r>
    <n v="11372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373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374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375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376"/>
    <x v="394"/>
    <x v="1"/>
    <x v="8"/>
    <n v="1"/>
    <x v="41"/>
    <x v="6"/>
    <x v="2394"/>
    <m/>
    <m/>
    <m/>
    <m/>
    <n v="1800"/>
    <n v="7000"/>
    <n v="5200"/>
    <n v="-1"/>
    <n v="26"/>
    <x v="1"/>
    <x v="1"/>
  </r>
  <r>
    <n v="11377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8"/>
    <x v="394"/>
    <x v="1"/>
    <x v="8"/>
    <n v="1"/>
    <x v="284"/>
    <x v="6"/>
    <x v="2395"/>
    <m/>
    <m/>
    <m/>
    <m/>
    <n v="0"/>
    <n v="500"/>
    <n v="500"/>
    <n v="-1"/>
    <n v="26"/>
    <x v="1"/>
    <x v="1"/>
  </r>
  <r>
    <n v="11379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380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381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382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83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384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385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6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7"/>
    <x v="395"/>
    <x v="1"/>
    <x v="166"/>
    <n v="1"/>
    <x v="33"/>
    <x v="1"/>
    <x v="669"/>
    <m/>
    <m/>
    <m/>
    <s v="Lote"/>
    <n v="0"/>
    <n v="10000"/>
    <n v="10000"/>
    <n v="-1"/>
    <n v="27"/>
    <x v="1"/>
    <x v="1"/>
  </r>
  <r>
    <n v="11388"/>
    <x v="395"/>
    <x v="1"/>
    <x v="81"/>
    <n v="1"/>
    <x v="284"/>
    <x v="6"/>
    <x v="2396"/>
    <m/>
    <m/>
    <m/>
    <m/>
    <n v="0"/>
    <n v="7000"/>
    <n v="7000"/>
    <n v="-1"/>
    <n v="27"/>
    <x v="1"/>
    <x v="1"/>
  </r>
  <r>
    <n v="11389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90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391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392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393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394"/>
    <x v="394"/>
    <x v="0"/>
    <x v="87"/>
    <n v="1"/>
    <x v="35"/>
    <x v="89"/>
    <x v="2093"/>
    <m/>
    <m/>
    <m/>
    <m/>
    <n v="3700"/>
    <n v="10000"/>
    <n v="-3700"/>
    <n v="1"/>
    <n v="26"/>
    <x v="1"/>
    <x v="1"/>
  </r>
  <r>
    <n v="11395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396"/>
    <x v="394"/>
    <x v="0"/>
    <x v="174"/>
    <n v="4"/>
    <x v="26"/>
    <x v="29"/>
    <x v="2397"/>
    <m/>
    <m/>
    <m/>
    <m/>
    <n v="8000"/>
    <n v="20000"/>
    <n v="-32000"/>
    <n v="4"/>
    <n v="26"/>
    <x v="1"/>
    <x v="1"/>
  </r>
  <r>
    <n v="11397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398"/>
    <x v="394"/>
    <x v="0"/>
    <x v="174"/>
    <n v="4"/>
    <x v="100"/>
    <x v="28"/>
    <x v="2398"/>
    <m/>
    <m/>
    <m/>
    <m/>
    <n v="4000"/>
    <n v="15000"/>
    <n v="-16000"/>
    <n v="4"/>
    <n v="26"/>
    <x v="1"/>
    <x v="1"/>
  </r>
  <r>
    <n v="11399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00"/>
    <x v="394"/>
    <x v="0"/>
    <x v="174"/>
    <n v="3"/>
    <x v="100"/>
    <x v="6"/>
    <x v="2399"/>
    <m/>
    <m/>
    <m/>
    <m/>
    <n v="7500"/>
    <n v="15000"/>
    <n v="-22500"/>
    <n v="3"/>
    <n v="26"/>
    <x v="1"/>
    <x v="1"/>
  </r>
  <r>
    <n v="11401"/>
    <x v="394"/>
    <x v="0"/>
    <x v="174"/>
    <n v="1"/>
    <x v="143"/>
    <x v="6"/>
    <x v="2400"/>
    <m/>
    <m/>
    <m/>
    <m/>
    <n v="13500"/>
    <n v="29000"/>
    <n v="-13500"/>
    <n v="1"/>
    <n v="26"/>
    <x v="1"/>
    <x v="1"/>
  </r>
  <r>
    <n v="11402"/>
    <x v="394"/>
    <x v="0"/>
    <x v="5"/>
    <n v="3"/>
    <x v="26"/>
    <x v="28"/>
    <x v="1951"/>
    <m/>
    <m/>
    <m/>
    <m/>
    <n v="12000"/>
    <n v="22000"/>
    <n v="-36000"/>
    <n v="3"/>
    <n v="26"/>
    <x v="1"/>
    <x v="1"/>
  </r>
  <r>
    <n v="11403"/>
    <x v="394"/>
    <x v="0"/>
    <x v="5"/>
    <n v="2"/>
    <x v="2"/>
    <x v="4"/>
    <x v="1778"/>
    <m/>
    <m/>
    <m/>
    <m/>
    <n v="25000"/>
    <n v="59000"/>
    <n v="-50000"/>
    <n v="2"/>
    <n v="26"/>
    <x v="1"/>
    <x v="1"/>
  </r>
  <r>
    <n v="11404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05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06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07"/>
    <x v="394"/>
    <x v="0"/>
    <x v="145"/>
    <n v="1"/>
    <x v="11"/>
    <x v="6"/>
    <x v="2122"/>
    <m/>
    <m/>
    <m/>
    <m/>
    <n v="40000"/>
    <n v="90000"/>
    <n v="-40000"/>
    <n v="1"/>
    <n v="26"/>
    <x v="1"/>
    <x v="1"/>
  </r>
  <r>
    <n v="11408"/>
    <x v="394"/>
    <x v="0"/>
    <x v="145"/>
    <n v="2"/>
    <x v="0"/>
    <x v="6"/>
    <x v="2401"/>
    <m/>
    <m/>
    <m/>
    <m/>
    <n v="2500"/>
    <n v="7000"/>
    <n v="-5000"/>
    <n v="2"/>
    <n v="26"/>
    <x v="1"/>
    <x v="1"/>
  </r>
  <r>
    <n v="11409"/>
    <x v="394"/>
    <x v="0"/>
    <x v="145"/>
    <n v="2"/>
    <x v="0"/>
    <x v="6"/>
    <x v="2402"/>
    <m/>
    <m/>
    <m/>
    <m/>
    <n v="3500"/>
    <n v="10000"/>
    <n v="-7000"/>
    <n v="2"/>
    <n v="26"/>
    <x v="1"/>
    <x v="1"/>
  </r>
  <r>
    <n v="11410"/>
    <x v="394"/>
    <x v="0"/>
    <x v="145"/>
    <n v="1"/>
    <x v="2"/>
    <x v="6"/>
    <x v="2403"/>
    <m/>
    <m/>
    <m/>
    <m/>
    <n v="28000"/>
    <n v="55000"/>
    <n v="-28000"/>
    <n v="1"/>
    <n v="26"/>
    <x v="1"/>
    <x v="1"/>
  </r>
  <r>
    <n v="11411"/>
    <x v="394"/>
    <x v="0"/>
    <x v="145"/>
    <n v="1"/>
    <x v="11"/>
    <x v="6"/>
    <x v="2404"/>
    <m/>
    <m/>
    <m/>
    <m/>
    <n v="8500"/>
    <n v="20000"/>
    <n v="-8500"/>
    <n v="1"/>
    <n v="26"/>
    <x v="1"/>
    <x v="1"/>
  </r>
  <r>
    <n v="11412"/>
    <x v="394"/>
    <x v="0"/>
    <x v="145"/>
    <n v="1"/>
    <x v="143"/>
    <x v="6"/>
    <x v="2405"/>
    <m/>
    <m/>
    <m/>
    <m/>
    <n v="18000"/>
    <n v="39000"/>
    <n v="-18000"/>
    <n v="1"/>
    <n v="26"/>
    <x v="1"/>
    <x v="1"/>
  </r>
  <r>
    <n v="11413"/>
    <x v="394"/>
    <x v="0"/>
    <x v="145"/>
    <n v="3"/>
    <x v="23"/>
    <x v="6"/>
    <x v="2406"/>
    <m/>
    <m/>
    <m/>
    <m/>
    <n v="2500"/>
    <n v="10000"/>
    <n v="-7500"/>
    <n v="3"/>
    <n v="26"/>
    <x v="1"/>
    <x v="1"/>
  </r>
  <r>
    <n v="11414"/>
    <x v="394"/>
    <x v="0"/>
    <x v="145"/>
    <n v="2"/>
    <x v="68"/>
    <x v="6"/>
    <x v="2407"/>
    <m/>
    <m/>
    <m/>
    <m/>
    <n v="5000"/>
    <n v="10000"/>
    <n v="-10000"/>
    <n v="2"/>
    <n v="26"/>
    <x v="1"/>
    <x v="1"/>
  </r>
  <r>
    <n v="11415"/>
    <x v="394"/>
    <x v="0"/>
    <x v="145"/>
    <n v="1"/>
    <x v="68"/>
    <x v="6"/>
    <x v="2408"/>
    <m/>
    <m/>
    <m/>
    <m/>
    <n v="3000"/>
    <n v="8000"/>
    <n v="-3000"/>
    <n v="1"/>
    <n v="26"/>
    <x v="1"/>
    <x v="1"/>
  </r>
  <r>
    <n v="11416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17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18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19"/>
    <x v="394"/>
    <x v="0"/>
    <x v="176"/>
    <n v="1"/>
    <x v="6"/>
    <x v="24"/>
    <x v="2409"/>
    <m/>
    <m/>
    <m/>
    <m/>
    <n v="30000"/>
    <n v="69000"/>
    <n v="-30000"/>
    <n v="1"/>
    <n v="26"/>
    <x v="1"/>
    <x v="1"/>
  </r>
  <r>
    <n v="11420"/>
    <x v="394"/>
    <x v="0"/>
    <x v="161"/>
    <n v="50"/>
    <x v="247"/>
    <x v="189"/>
    <x v="2258"/>
    <m/>
    <m/>
    <m/>
    <m/>
    <n v="5000"/>
    <n v="20000"/>
    <n v="-250000"/>
    <n v="50"/>
    <n v="26"/>
    <x v="1"/>
    <x v="1"/>
  </r>
  <r>
    <n v="11421"/>
    <x v="394"/>
    <x v="0"/>
    <x v="161"/>
    <n v="50"/>
    <x v="247"/>
    <x v="189"/>
    <x v="2410"/>
    <m/>
    <m/>
    <m/>
    <m/>
    <n v="5000"/>
    <n v="25000"/>
    <n v="-250000"/>
    <n v="50"/>
    <n v="26"/>
    <x v="1"/>
    <x v="1"/>
  </r>
  <r>
    <n v="11422"/>
    <x v="394"/>
    <x v="0"/>
    <x v="64"/>
    <n v="1"/>
    <x v="84"/>
    <x v="1"/>
    <x v="2411"/>
    <m/>
    <m/>
    <m/>
    <m/>
    <n v="65000"/>
    <n v="125000"/>
    <n v="-65000"/>
    <n v="1"/>
    <n v="26"/>
    <x v="1"/>
    <x v="1"/>
  </r>
  <r>
    <n v="11423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24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25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26"/>
    <x v="395"/>
    <x v="1"/>
    <x v="8"/>
    <n v="1"/>
    <x v="2"/>
    <x v="27"/>
    <x v="2007"/>
    <m/>
    <m/>
    <m/>
    <m/>
    <n v="16000"/>
    <n v="29000"/>
    <n v="13000"/>
    <n v="-1"/>
    <n v="27"/>
    <x v="1"/>
    <x v="1"/>
  </r>
  <r>
    <n v="11427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28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29"/>
    <x v="395"/>
    <x v="1"/>
    <x v="8"/>
    <n v="1"/>
    <x v="4"/>
    <x v="6"/>
    <x v="2373"/>
    <m/>
    <m/>
    <m/>
    <m/>
    <n v="22000"/>
    <n v="55000"/>
    <n v="33000"/>
    <n v="-1"/>
    <n v="27"/>
    <x v="1"/>
    <x v="1"/>
  </r>
  <r>
    <n v="11430"/>
    <x v="396"/>
    <x v="1"/>
    <x v="8"/>
    <n v="1"/>
    <x v="33"/>
    <x v="1"/>
    <x v="1617"/>
    <m/>
    <m/>
    <m/>
    <m/>
    <n v="0"/>
    <n v="29000"/>
    <n v="29000"/>
    <n v="-1"/>
    <n v="28"/>
    <x v="1"/>
    <x v="1"/>
  </r>
  <r>
    <n v="11431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32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33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34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35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36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37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38"/>
    <x v="396"/>
    <x v="1"/>
    <x v="8"/>
    <n v="1"/>
    <x v="150"/>
    <x v="212"/>
    <x v="2378"/>
    <m/>
    <m/>
    <m/>
    <m/>
    <n v="25000"/>
    <n v="45000"/>
    <n v="20000"/>
    <n v="-1"/>
    <n v="28"/>
    <x v="1"/>
    <x v="1"/>
  </r>
  <r>
    <n v="11439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40"/>
    <x v="396"/>
    <x v="1"/>
    <x v="8"/>
    <n v="1"/>
    <x v="84"/>
    <x v="1"/>
    <x v="2411"/>
    <m/>
    <m/>
    <m/>
    <m/>
    <n v="65000"/>
    <n v="145000"/>
    <n v="80000"/>
    <n v="-1"/>
    <n v="28"/>
    <x v="1"/>
    <x v="1"/>
  </r>
  <r>
    <n v="11441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42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43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44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45"/>
    <x v="396"/>
    <x v="1"/>
    <x v="8"/>
    <n v="1"/>
    <x v="29"/>
    <x v="37"/>
    <x v="233"/>
    <m/>
    <m/>
    <m/>
    <m/>
    <n v="7008"/>
    <n v="7500"/>
    <n v="492"/>
    <n v="-1"/>
    <n v="28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49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64" firstHeaderRow="1" firstDataRow="1" firstDataCol="2"/>
  <pivotFields count="4">
    <pivotField axis="axisRow" compact="0" numFmtId="16" outline="0" showAll="0" sortType="ascending" defaultSubtotal="0">
      <items count="28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2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1"/>
        <item x="20"/>
        <item x="21"/>
        <item x="22"/>
        <item x="23"/>
        <item x="24"/>
        <item x="25"/>
        <item x="26"/>
        <item x="27"/>
        <item x="28"/>
        <item x="29"/>
        <item x="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63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49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3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2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1"/>
        <item x="20"/>
        <item x="21"/>
        <item x="22"/>
        <item x="23"/>
        <item x="24"/>
        <item x="25"/>
        <item x="26"/>
        <item x="27"/>
        <item x="28"/>
        <item x="29"/>
        <item x="3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2">
    <i>
      <x v="16"/>
    </i>
    <i>
      <x v="27"/>
    </i>
    <i>
      <x v="22"/>
    </i>
    <i>
      <x v="1"/>
    </i>
    <i>
      <x v="14"/>
    </i>
    <i>
      <x v="2"/>
    </i>
    <i>
      <x v="19"/>
    </i>
    <i>
      <x v="3"/>
    </i>
    <i>
      <x v="25"/>
    </i>
    <i>
      <x v="4"/>
    </i>
    <i>
      <x v="13"/>
    </i>
    <i>
      <x v="5"/>
    </i>
    <i>
      <x/>
    </i>
    <i>
      <x v="6"/>
    </i>
    <i>
      <x v="17"/>
    </i>
    <i>
      <x v="7"/>
    </i>
    <i>
      <x v="21"/>
    </i>
    <i>
      <x v="8"/>
    </i>
    <i>
      <x v="24"/>
    </i>
    <i>
      <x v="10"/>
    </i>
    <i>
      <x v="26"/>
    </i>
    <i>
      <x v="11"/>
    </i>
    <i>
      <x v="12"/>
    </i>
    <i>
      <x v="15"/>
    </i>
    <i>
      <x v="30"/>
    </i>
    <i>
      <x v="29"/>
    </i>
    <i>
      <x v="23"/>
    </i>
    <i>
      <x v="9"/>
    </i>
    <i>
      <x v="31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492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41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8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397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2">
        <item m="1" x="293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5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87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1"/>
        <item m="1" x="288"/>
        <item x="1"/>
        <item x="116"/>
        <item x="35"/>
        <item x="61"/>
        <item m="1" x="299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296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0"/>
        <item x="100"/>
        <item x="111"/>
        <item x="29"/>
        <item x="20"/>
        <item x="53"/>
        <item x="19"/>
        <item x="85"/>
        <item x="114"/>
        <item x="33"/>
        <item m="1" x="289"/>
        <item x="66"/>
        <item x="26"/>
        <item x="37"/>
        <item x="137"/>
        <item x="73"/>
        <item x="59"/>
        <item x="60"/>
        <item x="34"/>
        <item x="45"/>
        <item x="62"/>
        <item m="1" x="290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86"/>
        <item x="148"/>
        <item x="149"/>
        <item x="150"/>
        <item x="151"/>
        <item m="1" x="298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5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4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7"/>
        <item x="272"/>
        <item x="273"/>
        <item x="274"/>
        <item x="275"/>
        <item x="276"/>
        <item x="277"/>
        <item m="1" x="291"/>
        <item x="278"/>
        <item x="279"/>
        <item x="281"/>
        <item x="282"/>
        <item m="1" x="292"/>
        <item x="284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h="1"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38">
    <i>
      <x v="85"/>
    </i>
    <i>
      <x v="120"/>
    </i>
    <i>
      <x v="123"/>
    </i>
    <i>
      <x v="6"/>
    </i>
    <i>
      <x v="22"/>
    </i>
    <i>
      <x v="156"/>
    </i>
    <i>
      <x v="92"/>
    </i>
    <i>
      <x v="25"/>
    </i>
    <i>
      <x v="73"/>
    </i>
    <i>
      <x v="16"/>
    </i>
    <i>
      <x v="64"/>
    </i>
    <i>
      <x v="152"/>
    </i>
    <i>
      <x v="49"/>
    </i>
    <i>
      <x v="52"/>
    </i>
    <i>
      <x v="107"/>
    </i>
    <i>
      <x v="124"/>
    </i>
    <i>
      <x v="30"/>
    </i>
    <i>
      <x v="128"/>
    </i>
    <i>
      <x v="114"/>
    </i>
    <i>
      <x v="75"/>
    </i>
    <i>
      <x v="140"/>
    </i>
    <i>
      <x v="9"/>
    </i>
    <i>
      <x v="5"/>
    </i>
    <i>
      <x v="10"/>
    </i>
    <i>
      <x v="250"/>
    </i>
    <i>
      <x v="131"/>
    </i>
    <i>
      <x v="1"/>
    </i>
    <i>
      <x v="184"/>
    </i>
    <i>
      <x v="245"/>
    </i>
    <i>
      <x v="108"/>
    </i>
    <i>
      <x v="70"/>
    </i>
    <i>
      <x v="116"/>
    </i>
    <i>
      <x v="28"/>
    </i>
    <i>
      <x v="80"/>
    </i>
    <i>
      <x v="54"/>
    </i>
    <i>
      <x v="145"/>
    </i>
    <i>
      <x v="264"/>
    </i>
    <i>
      <x v="246"/>
    </i>
    <i>
      <x v="4"/>
    </i>
    <i>
      <x v="234"/>
    </i>
    <i>
      <x v="185"/>
    </i>
    <i>
      <x v="158"/>
    </i>
    <i>
      <x v="110"/>
    </i>
    <i>
      <x v="235"/>
    </i>
    <i>
      <x v="60"/>
    </i>
    <i>
      <x v="151"/>
    </i>
    <i>
      <x v="103"/>
    </i>
    <i>
      <x v="278"/>
    </i>
    <i>
      <x v="214"/>
    </i>
    <i>
      <x v="247"/>
    </i>
    <i>
      <x v="189"/>
    </i>
    <i>
      <x v="138"/>
    </i>
    <i>
      <x v="231"/>
    </i>
    <i>
      <x v="174"/>
    </i>
    <i>
      <x v="136"/>
    </i>
    <i>
      <x v="101"/>
    </i>
    <i>
      <x v="102"/>
    </i>
    <i>
      <x v="188"/>
    </i>
    <i>
      <x v="154"/>
    </i>
    <i>
      <x v="222"/>
    </i>
    <i>
      <x v="221"/>
    </i>
    <i>
      <x v="257"/>
    </i>
    <i>
      <x v="126"/>
    </i>
    <i>
      <x v="13"/>
    </i>
    <i>
      <x v="227"/>
    </i>
    <i>
      <x v="196"/>
    </i>
    <i>
      <x v="76"/>
    </i>
    <i>
      <x v="43"/>
    </i>
    <i>
      <x v="115"/>
    </i>
    <i>
      <x v="34"/>
    </i>
    <i>
      <x v="252"/>
    </i>
    <i>
      <x v="139"/>
    </i>
    <i>
      <x v="238"/>
    </i>
    <i>
      <x v="133"/>
    </i>
    <i>
      <x v="249"/>
    </i>
    <i>
      <x v="251"/>
    </i>
    <i>
      <x v="241"/>
    </i>
    <i>
      <x v="96"/>
    </i>
    <i>
      <x v="98"/>
    </i>
    <i>
      <x v="32"/>
    </i>
    <i>
      <x v="86"/>
    </i>
    <i>
      <x v="183"/>
    </i>
    <i>
      <x v="289"/>
    </i>
    <i>
      <x v="270"/>
    </i>
    <i>
      <x v="11"/>
    </i>
    <i>
      <x v="266"/>
    </i>
    <i>
      <x v="97"/>
    </i>
    <i>
      <x v="147"/>
    </i>
    <i>
      <x v="170"/>
    </i>
    <i>
      <x v="89"/>
    </i>
    <i>
      <x v="163"/>
    </i>
    <i>
      <x v="274"/>
    </i>
    <i>
      <x v="8"/>
    </i>
    <i>
      <x v="248"/>
    </i>
    <i>
      <x v="62"/>
    </i>
    <i>
      <x v="29"/>
    </i>
    <i>
      <x v="88"/>
    </i>
    <i>
      <x v="41"/>
    </i>
    <i>
      <x v="155"/>
    </i>
    <i>
      <x v="225"/>
    </i>
    <i>
      <x v="223"/>
    </i>
    <i>
      <x v="280"/>
    </i>
    <i>
      <x v="3"/>
    </i>
    <i>
      <x v="79"/>
    </i>
    <i>
      <x v="141"/>
    </i>
    <i>
      <x v="268"/>
    </i>
    <i>
      <x v="171"/>
    </i>
    <i>
      <x v="173"/>
    </i>
    <i>
      <x v="262"/>
    </i>
    <i>
      <x v="299"/>
    </i>
    <i>
      <x v="153"/>
    </i>
    <i>
      <x v="226"/>
    </i>
    <i>
      <x v="230"/>
    </i>
    <i>
      <x v="81"/>
    </i>
    <i>
      <x v="172"/>
    </i>
    <i>
      <x v="236"/>
    </i>
    <i>
      <x v="200"/>
    </i>
    <i>
      <x v="45"/>
    </i>
    <i>
      <x v="279"/>
    </i>
    <i>
      <x v="161"/>
    </i>
    <i>
      <x v="59"/>
    </i>
    <i>
      <x v="291"/>
    </i>
    <i>
      <x v="35"/>
    </i>
    <i>
      <x v="205"/>
    </i>
    <i>
      <x v="37"/>
    </i>
    <i>
      <x v="296"/>
    </i>
    <i>
      <x v="168"/>
    </i>
    <i>
      <x v="129"/>
    </i>
    <i>
      <x v="301"/>
    </i>
    <i>
      <x v="112"/>
    </i>
    <i>
      <x v="204"/>
    </i>
    <i>
      <x v="292"/>
    </i>
    <i>
      <x v="53"/>
    </i>
    <i>
      <x v="134"/>
    </i>
    <i>
      <x v="143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49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7" firstHeaderRow="1" firstDataRow="1" firstDataCol="1" rowPageCount="3" colPageCount="1"/>
  <pivotFields count="19">
    <pivotField showAll="0"/>
    <pivotField axis="axisRow" showAll="0">
      <items count="399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397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x="1"/>
        <item h="1"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2">
    <i>
      <x v="371"/>
    </i>
    <i>
      <x v="373"/>
    </i>
    <i>
      <x v="376"/>
    </i>
    <i>
      <x v="377"/>
    </i>
    <i>
      <x v="380"/>
    </i>
    <i>
      <x v="384"/>
    </i>
    <i>
      <x v="387"/>
    </i>
    <i>
      <x v="390"/>
    </i>
    <i>
      <x v="391"/>
    </i>
    <i>
      <x v="393"/>
    </i>
    <i>
      <x v="396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492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19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98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397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2">
        <item m="1" x="293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5"/>
        <item x="2"/>
        <item x="253"/>
        <item x="56"/>
        <item m="1" x="297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4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298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44"/>
        <item x="185"/>
        <item x="90"/>
        <item m="1" x="287"/>
        <item x="54"/>
        <item x="23"/>
        <item x="150"/>
        <item x="213"/>
        <item x="243"/>
        <item x="63"/>
        <item x="10"/>
        <item x="146"/>
        <item x="171"/>
        <item x="247"/>
        <item m="1" x="292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1"/>
        <item m="1" x="288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299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1"/>
        <item x="179"/>
        <item x="141"/>
        <item x="97"/>
        <item x="88"/>
        <item x="70"/>
        <item x="69"/>
        <item m="1" x="296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0"/>
        <item x="159"/>
        <item x="227"/>
        <item x="100"/>
        <item x="111"/>
        <item x="205"/>
        <item x="273"/>
        <item m="1" x="285"/>
        <item x="29"/>
        <item x="20"/>
        <item x="255"/>
        <item x="53"/>
        <item x="19"/>
        <item x="220"/>
        <item x="85"/>
        <item x="114"/>
        <item x="33"/>
        <item m="1" x="289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0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8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14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50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2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5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366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3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478"/>
        <item x="1543"/>
        <item x="1544"/>
        <item x="1545"/>
        <item x="1546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5"/>
        <item x="1576"/>
        <item x="1578"/>
        <item x="1579"/>
        <item x="1580"/>
        <item x="1577"/>
        <item x="1581"/>
        <item x="1582"/>
        <item x="1583"/>
        <item x="1584"/>
        <item x="1585"/>
        <item x="1586"/>
        <item x="1587"/>
        <item x="1588"/>
        <item x="1589"/>
        <item x="1590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591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72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10"/>
        <item x="1711"/>
        <item x="1712"/>
        <item x="1713"/>
        <item x="1714"/>
        <item x="1698"/>
        <item x="1715"/>
        <item x="1716"/>
        <item x="1524"/>
        <item x="1717"/>
        <item x="1718"/>
        <item x="1719"/>
        <item x="1720"/>
        <item x="1721"/>
        <item x="1723"/>
        <item x="1724"/>
        <item x="1725"/>
        <item x="1709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102"/>
        <item x="1763"/>
        <item x="1764"/>
        <item x="1766"/>
        <item x="1767"/>
        <item x="1911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340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2"/>
        <item x="1833"/>
        <item x="1834"/>
        <item x="1835"/>
        <item x="1836"/>
        <item x="1837"/>
        <item x="961"/>
        <item x="1838"/>
        <item x="1660"/>
        <item x="929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51"/>
        <item x="307"/>
        <item x="326"/>
        <item x="327"/>
        <item x="395"/>
        <item x="453"/>
        <item x="664"/>
        <item x="704"/>
        <item x="1632"/>
        <item x="1831"/>
        <item x="1875"/>
        <item x="1876"/>
        <item x="1877"/>
        <item x="1878"/>
        <item x="1879"/>
        <item x="1880"/>
        <item x="1881"/>
        <item x="1882"/>
        <item x="1883"/>
        <item x="1884"/>
        <item x="1175"/>
        <item x="1526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2"/>
        <item x="1913"/>
        <item x="1914"/>
        <item x="1916"/>
        <item x="1917"/>
        <item x="1918"/>
        <item x="295"/>
        <item x="454"/>
        <item x="909"/>
        <item x="1919"/>
        <item x="1920"/>
        <item x="1921"/>
        <item x="1922"/>
        <item x="1923"/>
        <item m="1" x="2412"/>
        <item m="1" x="2413"/>
        <item x="1926"/>
        <item x="1927"/>
        <item x="1928"/>
        <item x="1929"/>
        <item x="1930"/>
        <item x="1924"/>
        <item x="192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574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6"/>
        <item x="2017"/>
        <item x="2018"/>
        <item x="2019"/>
        <item x="2020"/>
        <item x="2021"/>
        <item x="2022"/>
        <item x="2015"/>
        <item x="2023"/>
        <item x="2024"/>
        <item x="2025"/>
        <item x="2026"/>
        <item x="2028"/>
        <item x="2029"/>
        <item x="2030"/>
        <item x="1382"/>
        <item x="2031"/>
        <item x="2032"/>
        <item x="2033"/>
        <item x="2034"/>
        <item x="2035"/>
        <item x="2036"/>
        <item x="2037"/>
        <item x="2038"/>
        <item x="2041"/>
        <item x="2042"/>
        <item x="2039"/>
        <item x="2040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9"/>
        <item x="2090"/>
        <item x="2091"/>
        <item x="1765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993"/>
        <item x="2106"/>
        <item x="2107"/>
        <item x="2108"/>
        <item x="2109"/>
        <item x="2110"/>
        <item x="2111"/>
        <item x="2112"/>
        <item x="2113"/>
        <item x="2114"/>
        <item x="2115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1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8"/>
        <item x="2179"/>
        <item x="2177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66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088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04"/>
        <item x="2265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1547"/>
        <item x="1768"/>
        <item x="1915"/>
        <item x="2217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3"/>
        <item x="2354"/>
        <item x="2355"/>
        <item x="2027"/>
        <item x="2356"/>
        <item x="2357"/>
        <item x="2358"/>
        <item x="2352"/>
        <item x="2359"/>
        <item x="2360"/>
        <item x="2361"/>
        <item x="2362"/>
        <item x="2365"/>
        <item x="2363"/>
        <item x="2364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4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11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5">
    <i>
      <x v="5"/>
      <x v="166"/>
    </i>
    <i>
      <x v="7"/>
      <x v="5"/>
    </i>
    <i>
      <x v="30"/>
      <x v="426"/>
    </i>
    <i>
      <x v="47"/>
      <x v="359"/>
    </i>
    <i>
      <x v="107"/>
      <x v="550"/>
    </i>
    <i r="1">
      <x v="1113"/>
    </i>
    <i>
      <x v="133"/>
      <x v="2379"/>
    </i>
    <i>
      <x v="164"/>
      <x v="682"/>
    </i>
    <i>
      <x v="182"/>
      <x v="2412"/>
    </i>
    <i>
      <x v="223"/>
      <x v="320"/>
    </i>
    <i r="1">
      <x v="323"/>
    </i>
    <i>
      <x v="231"/>
      <x v="1596"/>
    </i>
    <i>
      <x v="235"/>
      <x v="23"/>
    </i>
    <i>
      <x v="236"/>
      <x v="28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492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35" firstHeaderRow="0" firstDataRow="1" firstDataCol="1" rowPageCount="4" colPageCount="1"/>
  <pivotFields count="19">
    <pivotField showAll="0"/>
    <pivotField axis="axisRow" multipleItemSelectionAllowed="1" showAll="0" sortType="ascending">
      <items count="399">
        <item m="1" x="39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3">
        <item x="13"/>
        <item x="16"/>
        <item x="21"/>
        <item x="8"/>
        <item x="3"/>
        <item x="25"/>
        <item x="0"/>
        <item m="1" x="295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86"/>
        <item x="47"/>
        <item x="48"/>
        <item x="49"/>
        <item x="50"/>
        <item x="51"/>
        <item x="52"/>
        <item x="53"/>
        <item x="4"/>
        <item m="1" x="293"/>
        <item x="54"/>
        <item x="55"/>
        <item x="56"/>
        <item x="57"/>
        <item m="1" x="300"/>
        <item x="58"/>
        <item x="59"/>
        <item x="60"/>
        <item m="1" x="299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0"/>
        <item x="78"/>
        <item x="79"/>
        <item x="80"/>
        <item m="1" x="287"/>
        <item x="81"/>
        <item x="82"/>
        <item x="83"/>
        <item x="76"/>
        <item x="85"/>
        <item x="86"/>
        <item m="1" x="296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89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88"/>
        <item x="128"/>
        <item x="129"/>
        <item x="130"/>
        <item x="131"/>
        <item x="132"/>
        <item x="133"/>
        <item m="1" x="301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298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5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4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7"/>
        <item x="272"/>
        <item x="273"/>
        <item x="274"/>
        <item x="275"/>
        <item x="276"/>
        <item x="277"/>
        <item m="1" x="291"/>
        <item x="278"/>
        <item x="279"/>
        <item x="281"/>
        <item x="282"/>
        <item m="1" x="292"/>
        <item x="284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x="1"/>
        <item h="1"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9"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9">
      <pivotArea outline="0" collapsedLevelsAreSubtotals="1" fieldPosition="0"/>
    </format>
    <format dxfId="28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7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6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48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492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7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98">
        <item m="1" x="39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2">
        <item m="1" x="293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5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8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7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1"/>
        <item m="1" x="288"/>
        <item x="155"/>
        <item x="148"/>
        <item x="167"/>
        <item x="188"/>
        <item x="177"/>
        <item x="1"/>
        <item x="116"/>
        <item x="35"/>
        <item x="61"/>
        <item m="1" x="299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296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0"/>
        <item x="159"/>
        <item x="227"/>
        <item x="100"/>
        <item x="111"/>
        <item x="205"/>
        <item m="1" x="285"/>
        <item x="29"/>
        <item x="20"/>
        <item x="53"/>
        <item x="19"/>
        <item x="220"/>
        <item x="85"/>
        <item x="114"/>
        <item x="33"/>
        <item m="1" x="289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0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6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4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7"/>
        <item x="272"/>
        <item x="273"/>
        <item x="274"/>
        <item x="275"/>
        <item x="276"/>
        <item x="277"/>
        <item m="1" x="291"/>
        <item x="278"/>
        <item x="279"/>
        <item x="281"/>
        <item x="282"/>
        <item m="1" x="292"/>
        <item x="2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7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14">
        <item h="1" m="1" x="2413"/>
        <item h="1" m="1" x="2412"/>
        <item h="1" x="1542"/>
        <item h="1" x="1663"/>
        <item h="1" x="725"/>
        <item h="1" x="495"/>
        <item h="1" x="985"/>
        <item h="1" x="1830"/>
        <item h="1" x="484"/>
        <item h="1" x="611"/>
        <item h="1" x="2263"/>
        <item h="1" x="2396"/>
        <item h="1" x="649"/>
        <item h="1" x="132"/>
        <item h="1" x="1894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1996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2391"/>
        <item h="1" x="2050"/>
        <item h="1" x="982"/>
        <item h="1" x="2071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1993"/>
        <item h="1" x="647"/>
        <item h="1" x="2147"/>
        <item h="1" x="1327"/>
        <item h="1" x="202"/>
        <item h="1" x="1722"/>
        <item h="1" x="307"/>
        <item h="1" x="485"/>
        <item h="1" x="1270"/>
        <item h="1" x="1443"/>
        <item h="1" x="1896"/>
        <item h="1" x="941"/>
        <item h="1" x="1594"/>
        <item h="1" x="1634"/>
        <item h="1" x="345"/>
        <item h="1" x="1595"/>
        <item h="1" x="347"/>
        <item h="1" x="1895"/>
        <item h="1" x="944"/>
        <item h="1" x="1001"/>
        <item h="1" x="267"/>
        <item h="1" x="174"/>
        <item h="1" x="1080"/>
        <item h="1" x="534"/>
        <item h="1" x="1102"/>
        <item h="1" x="2388"/>
        <item h="1" x="535"/>
        <item h="1" x="173"/>
        <item h="1" x="177"/>
        <item h="1" x="634"/>
        <item h="1" x="136"/>
        <item h="1" x="362"/>
        <item h="1" x="2411"/>
        <item h="1" x="1432"/>
        <item h="1" x="1929"/>
        <item h="1" x="1129"/>
        <item h="1" x="1130"/>
        <item h="1" x="762"/>
        <item h="1" x="2003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042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6"/>
        <item h="1" x="2364"/>
        <item h="1" x="181"/>
        <item h="1" x="1787"/>
        <item h="1" x="1615"/>
        <item h="1" x="2289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7"/>
        <item h="1" x="1698"/>
        <item h="1" x="755"/>
        <item h="1" x="837"/>
        <item h="1" x="631"/>
        <item h="1" x="2251"/>
        <item h="1" x="1093"/>
        <item h="1" x="756"/>
        <item h="1" x="1133"/>
        <item h="1" x="217"/>
        <item h="1" x="179"/>
        <item h="1" x="1574"/>
        <item h="1" x="1645"/>
        <item h="1" x="1016"/>
        <item h="1" x="1826"/>
        <item h="1" x="512"/>
        <item h="1" x="1161"/>
        <item h="1" x="138"/>
        <item h="1" x="2023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2265"/>
        <item h="1" x="496"/>
        <item h="1" x="2035"/>
        <item h="1" x="2223"/>
        <item h="1" x="786"/>
        <item h="1" x="1111"/>
        <item h="1" x="184"/>
        <item h="1" x="2015"/>
        <item h="1" x="241"/>
        <item h="1" x="224"/>
        <item h="1" x="911"/>
        <item h="1" x="2306"/>
        <item h="1" x="180"/>
        <item h="1" x="1473"/>
        <item h="1" x="2259"/>
        <item h="1" x="2098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7"/>
        <item h="1" x="1549"/>
        <item h="1" x="68"/>
        <item h="1" x="1456"/>
        <item h="1" x="1570"/>
        <item h="1" x="1057"/>
        <item h="1" x="1382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2362"/>
        <item h="1" x="2318"/>
        <item h="1" x="1957"/>
        <item h="1" x="2273"/>
        <item h="1" x="2349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2355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880"/>
        <item h="1" x="1783"/>
        <item h="1" x="2135"/>
        <item h="1" x="1788"/>
        <item h="1" x="1259"/>
        <item h="1" x="957"/>
        <item h="1" x="971"/>
        <item h="1" x="1400"/>
        <item h="1" x="1319"/>
        <item h="1" x="1290"/>
        <item h="1" x="2126"/>
        <item h="1" x="486"/>
        <item h="1" x="2309"/>
        <item h="1" x="846"/>
        <item h="1" x="939"/>
        <item h="1" x="2315"/>
        <item h="1" x="2077"/>
        <item h="1" x="2335"/>
        <item h="1" x="612"/>
        <item h="1" x="407"/>
        <item h="1" x="789"/>
        <item h="1" x="101"/>
        <item h="1" x="100"/>
        <item h="1" x="2053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704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2398"/>
        <item h="1" x="1842"/>
        <item h="1" x="1283"/>
        <item h="1" x="2145"/>
        <item h="1" x="2144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935"/>
        <item h="1" x="2247"/>
        <item h="1" x="1052"/>
        <item h="1" x="1242"/>
        <item h="1" x="1314"/>
        <item h="1" x="7"/>
        <item h="1" x="308"/>
        <item h="1" x="1500"/>
        <item h="1" x="1605"/>
        <item h="1" x="108"/>
        <item h="1" x="2052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953"/>
        <item h="1" x="1338"/>
        <item h="1" x="2057"/>
        <item h="1" x="663"/>
        <item h="1" x="1179"/>
        <item h="1" x="1537"/>
        <item h="1" x="679"/>
        <item h="1" x="1914"/>
        <item h="1" x="1849"/>
        <item h="1" x="346"/>
        <item h="1" x="457"/>
        <item h="1" x="456"/>
        <item h="1" x="1802"/>
        <item h="1" x="1612"/>
        <item h="1" x="414"/>
        <item h="1" x="2296"/>
        <item h="1" x="499"/>
        <item h="1" x="1904"/>
        <item h="1" x="1905"/>
        <item h="1" x="2024"/>
        <item h="1" x="1123"/>
        <item h="1" x="1632"/>
        <item h="1" x="1189"/>
        <item h="1" x="210"/>
        <item h="1" x="870"/>
        <item h="1" x="2002"/>
        <item h="1" x="1322"/>
        <item h="1" x="895"/>
        <item h="1" x="1417"/>
        <item h="1" x="1373"/>
        <item h="1" x="1746"/>
        <item h="1" x="1498"/>
        <item h="1" x="1651"/>
        <item h="1" x="2082"/>
        <item h="1" x="1730"/>
        <item h="1" x="739"/>
        <item h="1" x="1913"/>
        <item h="1" x="443"/>
        <item h="1" x="1504"/>
        <item h="1" x="2183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2323"/>
        <item h="1" x="599"/>
        <item h="1" x="1377"/>
        <item h="1" x="708"/>
        <item h="1" x="1378"/>
        <item h="1" x="2229"/>
        <item h="1" x="1227"/>
        <item h="1" x="1936"/>
        <item h="1" x="1060"/>
        <item h="1" x="931"/>
        <item h="1" x="2302"/>
        <item h="1" x="23"/>
        <item h="1" x="22"/>
        <item h="1" x="833"/>
        <item h="1" x="650"/>
        <item h="1" x="1793"/>
        <item h="1" x="1691"/>
        <item h="1" x="962"/>
        <item h="1" x="1318"/>
        <item h="1" x="2005"/>
        <item h="1" x="1678"/>
        <item h="1" x="1736"/>
        <item h="1" x="1488"/>
        <item h="1" x="1221"/>
        <item h="1" x="1954"/>
        <item h="1" x="1862"/>
        <item h="1" x="597"/>
        <item h="1" x="596"/>
        <item h="1" x="1613"/>
        <item h="1" x="2109"/>
        <item h="1" x="1773"/>
        <item h="1" x="552"/>
        <item h="1" x="2384"/>
        <item h="1" x="1200"/>
        <item h="1" x="1222"/>
        <item h="1" x="1269"/>
        <item h="1" x="1033"/>
        <item h="1" x="1650"/>
        <item h="1" x="740"/>
        <item h="1" x="337"/>
        <item h="1" x="2313"/>
        <item h="1" x="479"/>
        <item h="1" x="478"/>
        <item h="1" x="2301"/>
        <item h="1" x="2113"/>
        <item h="1" x="2202"/>
        <item h="1" x="645"/>
        <item h="1" x="2089"/>
        <item h="1" x="2093"/>
        <item h="1" x="2336"/>
        <item h="1" x="1150"/>
        <item h="1" x="1897"/>
        <item h="1" x="1974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2409"/>
        <item h="1" x="722"/>
        <item h="1" x="58"/>
        <item h="1" x="1046"/>
        <item h="1" x="2373"/>
        <item h="1" x="1621"/>
        <item h="1" x="1970"/>
        <item h="1" x="1423"/>
        <item h="1" x="675"/>
        <item h="1" x="1687"/>
        <item h="1" x="636"/>
        <item h="1" x="1734"/>
        <item h="1" x="2038"/>
        <item h="1" x="750"/>
        <item h="1" x="673"/>
        <item h="1" x="1088"/>
        <item h="1" x="672"/>
        <item h="1" x="2267"/>
        <item h="1" x="2304"/>
        <item h="1" x="1383"/>
        <item h="1" x="1030"/>
        <item h="1" x="1949"/>
        <item h="1" x="1627"/>
        <item h="1" x="1803"/>
        <item h="1" x="1854"/>
        <item h="1" x="1962"/>
        <item h="1" x="2317"/>
        <item h="1" x="1390"/>
        <item h="1" x="335"/>
        <item h="1" x="782"/>
        <item h="1" x="1799"/>
        <item h="1" x="798"/>
        <item h="1" x="2086"/>
        <item h="1" x="790"/>
        <item h="1" x="780"/>
        <item h="1" x="967"/>
        <item h="1" x="2303"/>
        <item h="1" x="674"/>
        <item h="1" x="1339"/>
        <item h="1" x="925"/>
        <item h="1" x="1608"/>
        <item h="1" x="682"/>
        <item h="1" x="2189"/>
        <item h="1" x="2059"/>
        <item h="1" x="879"/>
        <item h="1" x="1068"/>
        <item h="1" x="1670"/>
        <item h="1" x="1076"/>
        <item h="1" x="953"/>
        <item h="1" x="394"/>
        <item h="1" x="2132"/>
        <item h="1" x="751"/>
        <item h="1" x="2174"/>
        <item h="1" x="498"/>
        <item h="1" x="1427"/>
        <item h="1" x="1159"/>
        <item h="1" x="477"/>
        <item h="1" x="1487"/>
        <item h="1" x="2133"/>
        <item h="1" x="1032"/>
        <item h="1" x="2131"/>
        <item h="1" x="1732"/>
        <item h="1" x="1568"/>
        <item h="1" x="1725"/>
        <item h="1" x="656"/>
        <item h="1" x="1505"/>
        <item h="1" x="1884"/>
        <item h="1" x="1563"/>
        <item h="1" x="1209"/>
        <item h="1" x="1196"/>
        <item h="1" x="522"/>
        <item h="1" x="1276"/>
        <item h="1" x="1275"/>
        <item h="1" x="2284"/>
        <item h="1" x="783"/>
        <item h="1" x="1706"/>
        <item h="1" x="1176"/>
        <item h="1" x="2027"/>
        <item h="1" x="1248"/>
        <item h="1" x="2272"/>
        <item h="1" x="67"/>
        <item h="1" x="734"/>
        <item h="1" x="462"/>
        <item h="1" x="463"/>
        <item h="1" x="1900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8"/>
        <item h="1" x="2049"/>
        <item h="1" x="2051"/>
        <item h="1" x="1675"/>
        <item h="1" x="2404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2308"/>
        <item h="1" x="2255"/>
        <item h="1" x="306"/>
        <item h="1" x="2260"/>
        <item h="1" x="2208"/>
        <item h="1" x="302"/>
        <item h="1" x="1937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2245"/>
        <item h="1" x="1784"/>
        <item h="1" x="950"/>
        <item h="1" x="2122"/>
        <item h="1" x="1470"/>
        <item h="1" x="2081"/>
        <item h="1" x="155"/>
        <item h="1" x="1474"/>
        <item h="1" x="154"/>
        <item h="1" x="2347"/>
        <item h="1" x="446"/>
        <item h="1" x="1493"/>
        <item h="1" x="1637"/>
        <item h="1" x="221"/>
        <item h="1" x="713"/>
        <item h="1" x="1180"/>
        <item h="1" x="128"/>
        <item h="1" x="1011"/>
        <item h="1" x="2243"/>
        <item h="1" x="1580"/>
        <item h="1" x="2387"/>
        <item h="1" x="1476"/>
        <item h="1" x="2019"/>
        <item h="1" x="1291"/>
        <item h="1" x="127"/>
        <item h="1" x="417"/>
        <item h="1" x="1365"/>
        <item h="1" x="1345"/>
        <item h="1" x="1381"/>
        <item h="1" x="2087"/>
        <item h="1" x="1556"/>
        <item h="1" x="1875"/>
        <item h="1" x="2101"/>
        <item h="1" x="2385"/>
        <item h="1" x="1576"/>
        <item h="1" x="1729"/>
        <item h="1" x="1557"/>
        <item h="1" x="2102"/>
        <item h="1" x="2048"/>
        <item h="1" x="1774"/>
        <item h="1" x="1561"/>
        <item h="1" x="1972"/>
        <item h="1" x="1312"/>
        <item h="1" x="1174"/>
        <item h="1" x="1194"/>
        <item h="1" x="2076"/>
        <item h="1" x="2014"/>
        <item h="1" x="119"/>
        <item h="1" x="2282"/>
        <item h="1" x="411"/>
        <item h="1" x="410"/>
        <item h="1" x="2401"/>
        <item h="1" x="2402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877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30"/>
        <item h="1" x="2117"/>
        <item h="1" x="2046"/>
        <item h="1" x="1418"/>
        <item h="1" x="2228"/>
        <item h="1" x="330"/>
        <item h="1" x="1697"/>
        <item h="1" x="1162"/>
        <item h="1" x="923"/>
        <item h="1" x="1844"/>
        <item h="1" x="2116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881"/>
        <item h="1" x="1690"/>
        <item h="1" x="2016"/>
        <item h="1" x="1833"/>
        <item h="1" x="1452"/>
        <item h="1" x="2365"/>
        <item h="1" x="2363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2159"/>
        <item h="1" x="968"/>
        <item h="1" x="797"/>
        <item h="1" x="1206"/>
        <item h="1" x="1617"/>
        <item h="1" x="2061"/>
        <item h="1" x="2039"/>
        <item h="1" x="1828"/>
        <item h="1" x="1483"/>
        <item h="1" x="1003"/>
        <item h="1" x="669"/>
        <item h="1" x="1154"/>
        <item h="1" x="662"/>
        <item h="1" x="2155"/>
        <item h="1" x="1286"/>
        <item h="1" x="1560"/>
        <item h="1" x="1481"/>
        <item h="1" x="709"/>
        <item h="1" x="2325"/>
        <item h="1" x="1262"/>
        <item h="1" x="1404"/>
        <item h="1" x="1738"/>
        <item h="1" x="1507"/>
        <item h="1" x="1472"/>
        <item h="1" x="954"/>
        <item h="1" x="490"/>
        <item h="1" x="2054"/>
        <item h="1" x="1341"/>
        <item h="1" x="1835"/>
        <item h="1" x="819"/>
        <item h="1" x="2193"/>
        <item h="1" x="1069"/>
        <item h="1" x="1258"/>
        <item h="1" x="1164"/>
        <item h="1" x="2056"/>
        <item h="1" x="1039"/>
        <item h="1" x="432"/>
        <item h="1" x="2179"/>
        <item h="1" x="1480"/>
        <item h="1" x="2162"/>
        <item h="1" x="1503"/>
        <item h="1" x="433"/>
        <item h="1" x="918"/>
        <item h="1" x="1944"/>
        <item h="1" x="1676"/>
        <item h="1" x="1724"/>
        <item h="1" x="2136"/>
        <item h="1" x="1140"/>
        <item h="1" x="2185"/>
        <item h="1" x="1969"/>
        <item h="1" x="1638"/>
        <item h="1" x="1372"/>
        <item h="1" x="2250"/>
        <item h="1" x="2156"/>
        <item h="1" x="622"/>
        <item h="1" x="1169"/>
        <item h="1" x="2350"/>
        <item h="1" x="1907"/>
        <item h="1" x="2196"/>
        <item h="1" x="1887"/>
        <item h="1" x="2040"/>
        <item h="1" x="1213"/>
        <item h="1" x="623"/>
        <item h="1" x="1508"/>
        <item h="1" x="638"/>
        <item h="1" x="2178"/>
        <item h="1" x="761"/>
        <item h="1" x="1098"/>
        <item h="1" x="2392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1987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7"/>
        <item h="1" x="2004"/>
        <item h="1" x="1439"/>
        <item h="1" x="451"/>
        <item h="1" x="573"/>
        <item h="1" x="450"/>
        <item h="1" x="1047"/>
        <item h="1" x="504"/>
        <item h="1" x="505"/>
        <item h="1" x="2209"/>
        <item h="1" x="665"/>
        <item h="1" x="2275"/>
        <item h="1" x="322"/>
        <item h="1" x="2280"/>
        <item h="1" x="2211"/>
        <item h="1" x="206"/>
        <item h="1" x="207"/>
        <item h="1" x="1138"/>
        <item h="1" x="1518"/>
        <item h="1" x="1316"/>
        <item h="1" x="572"/>
        <item h="1" x="1097"/>
        <item h="1" x="2342"/>
        <item h="1" x="2266"/>
        <item h="1" x="2217"/>
        <item h="1" x="2256"/>
        <item h="1" x="1795"/>
        <item h="1" x="1086"/>
        <item h="1" x="2389"/>
        <item h="1" x="2073"/>
        <item h="1" x="2191"/>
        <item h="1" x="66"/>
        <item h="1" x="575"/>
        <item h="1" x="576"/>
        <item h="1" x="421"/>
        <item h="1" x="2143"/>
        <item h="1" x="1043"/>
        <item h="1" x="91"/>
        <item h="1" x="2058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2406"/>
        <item h="1" x="1244"/>
        <item h="1" x="2408"/>
        <item h="1" x="1281"/>
        <item h="1" x="2161"/>
        <item h="1" x="2219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2322"/>
        <item h="1" x="103"/>
        <item h="1" x="104"/>
        <item h="1" x="1975"/>
        <item h="1" x="885"/>
        <item h="1" x="2395"/>
        <item h="1" x="37"/>
        <item h="1" x="1114"/>
        <item h="1" x="2094"/>
        <item h="1" x="1113"/>
        <item h="1" x="1955"/>
        <item h="1" x="1982"/>
        <item h="1" x="717"/>
        <item h="1" x="720"/>
        <item h="1" x="1543"/>
        <item h="1" x="437"/>
        <item h="1" x="715"/>
        <item h="1" x="714"/>
        <item h="1" x="1986"/>
        <item h="1" x="2001"/>
        <item h="1" x="873"/>
        <item h="1" x="2221"/>
        <item h="1" x="1015"/>
        <item h="1" x="525"/>
        <item h="1" x="2377"/>
        <item h="1" x="803"/>
        <item h="1" x="1938"/>
        <item h="1" x="2047"/>
        <item h="1" x="688"/>
        <item h="1" x="1956"/>
        <item h="1" x="1921"/>
        <item h="1" x="34"/>
        <item h="1" x="983"/>
        <item h="1" x="50"/>
        <item h="1" x="1384"/>
        <item h="1" x="1349"/>
        <item h="1" x="2230"/>
        <item h="1" x="1861"/>
        <item h="1" x="1823"/>
        <item h="1" x="1820"/>
        <item h="1" x="2203"/>
        <item h="1" x="2108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2410"/>
        <item h="1" x="2258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9"/>
        <item h="1" x="1868"/>
        <item h="1" x="1931"/>
        <item h="1" x="518"/>
        <item h="1" x="1816"/>
        <item h="1" x="1515"/>
        <item h="1" x="2314"/>
        <item h="1" x="215"/>
        <item h="1" x="429"/>
        <item h="1" x="771"/>
        <item h="1" x="1998"/>
        <item h="1" x="1952"/>
        <item h="1" x="2069"/>
        <item h="1" x="1948"/>
        <item h="1" x="2044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2139"/>
        <item h="1" x="1151"/>
        <item h="1" x="1071"/>
        <item h="1" x="1317"/>
        <item h="1" x="1183"/>
        <item h="1" x="1428"/>
        <item h="1" x="2036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096"/>
        <item h="1" x="277"/>
        <item h="1" x="1966"/>
        <item h="1" x="1331"/>
        <item h="1" x="383"/>
        <item h="1" x="1603"/>
        <item h="1" x="188"/>
        <item h="1" x="278"/>
        <item h="1" x="935"/>
        <item h="1" x="591"/>
        <item h="1" x="2346"/>
        <item h="1" x="187"/>
        <item h="1" x="275"/>
        <item h="1" x="2241"/>
        <item h="1" x="2220"/>
        <item h="1" x="671"/>
        <item h="1" x="279"/>
        <item h="1" x="2299"/>
        <item h="1" x="897"/>
        <item h="1" x="281"/>
        <item h="1" x="280"/>
        <item h="1" x="1073"/>
        <item h="1" x="973"/>
        <item h="1" x="1701"/>
        <item h="1" x="185"/>
        <item h="1" x="276"/>
        <item h="1" x="2246"/>
        <item h="1" x="2264"/>
        <item h="1" x="691"/>
        <item h="1" x="1199"/>
        <item h="1" x="1045"/>
        <item h="1" x="1630"/>
        <item h="1" x="651"/>
        <item h="1" x="791"/>
        <item h="1" x="2034"/>
        <item h="1" x="793"/>
        <item h="1" x="1925"/>
        <item h="1" x="2400"/>
        <item h="1" x="1021"/>
        <item h="1" x="459"/>
        <item h="1" x="517"/>
        <item h="1" x="2172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9"/>
        <item h="1" x="1624"/>
        <item h="1" x="1185"/>
        <item h="1" x="1187"/>
        <item h="1" x="2380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2100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2025"/>
        <item h="1" x="711"/>
        <item h="1" x="1394"/>
        <item h="1" x="977"/>
        <item h="1" x="1118"/>
        <item h="1" x="2205"/>
        <item h="1" x="2206"/>
        <item h="1" x="2218"/>
        <item h="1" x="2207"/>
        <item h="1" x="2204"/>
        <item h="1" x="1264"/>
        <item h="1" x="1228"/>
        <item h="1" x="131"/>
        <item h="1" x="2234"/>
        <item h="1" x="1808"/>
        <item h="1" x="844"/>
        <item h="1" x="72"/>
        <item h="1" x="447"/>
        <item h="1" x="1249"/>
        <item h="1" x="586"/>
        <item h="1" x="969"/>
        <item h="1" x="2287"/>
        <item h="1" x="1814"/>
        <item h="1" x="1051"/>
        <item h="1" x="937"/>
        <item h="1" x="1825"/>
        <item h="1" x="958"/>
        <item h="1" x="1495"/>
        <item h="1" x="2173"/>
        <item h="1" x="2261"/>
        <item h="1" x="1733"/>
        <item h="1" x="2104"/>
        <item h="1" x="416"/>
        <item h="1" x="994"/>
        <item h="1" x="1010"/>
        <item h="1" x="913"/>
        <item h="1" x="2376"/>
        <item h="1" x="124"/>
        <item h="1" x="1665"/>
        <item h="1" x="1666"/>
        <item h="1" x="997"/>
        <item h="1" x="1778"/>
        <item h="1" x="1779"/>
        <item h="1" x="13"/>
        <item h="1" x="627"/>
        <item h="1" x="2305"/>
        <item h="1" x="2083"/>
        <item h="1" x="1041"/>
        <item h="1" x="1720"/>
        <item h="1" x="1013"/>
        <item h="1" x="1484"/>
        <item h="1" x="735"/>
        <item h="1" x="908"/>
        <item h="1" x="2154"/>
        <item h="1" x="1798"/>
        <item h="1" x="836"/>
        <item h="1" x="1173"/>
        <item h="1" x="1321"/>
        <item h="1" x="2381"/>
        <item h="1" x="1790"/>
        <item h="1" x="1401"/>
        <item h="1" x="2294"/>
        <item h="1" x="883"/>
        <item h="1" x="775"/>
        <item h="1" x="1739"/>
        <item h="1" x="1387"/>
        <item h="1" x="1263"/>
        <item h="1" x="615"/>
        <item h="1" x="614"/>
        <item h="1" x="613"/>
        <item h="1" x="2171"/>
        <item h="1" x="1941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2375"/>
        <item h="1" x="506"/>
        <item h="1" x="2298"/>
        <item h="1" x="1451"/>
        <item h="1" x="1973"/>
        <item h="1" x="1335"/>
        <item h="1" x="1667"/>
        <item h="1" x="1994"/>
        <item h="1" x="1829"/>
        <item h="1" x="1715"/>
        <item h="1" x="555"/>
        <item h="1" x="1716"/>
        <item h="1" x="2249"/>
        <item h="1" x="2075"/>
        <item h="1" x="1945"/>
        <item h="1" x="2353"/>
        <item h="1" x="1089"/>
        <item h="1" x="1139"/>
        <item h="1" x="1718"/>
        <item h="1" x="1246"/>
        <item h="1" x="1780"/>
        <item h="1" x="2080"/>
        <item h="1" x="2333"/>
        <item h="1" x="1208"/>
        <item h="1" x="1289"/>
        <item h="1" x="2168"/>
        <item h="1" x="1308"/>
        <item h="1" x="1143"/>
        <item h="1" x="1564"/>
        <item h="1" x="1840"/>
        <item h="1" x="1490"/>
        <item h="1" x="1874"/>
        <item h="1" x="1918"/>
        <item h="1" x="393"/>
        <item h="1" x="402"/>
        <item h="1" x="515"/>
        <item h="1" x="554"/>
        <item h="1" x="2037"/>
        <item h="1" x="635"/>
        <item h="1" x="1995"/>
        <item h="1" x="1999"/>
        <item h="1" x="2055"/>
        <item h="1" x="2166"/>
        <item h="1" x="1695"/>
        <item h="1" x="886"/>
        <item h="1" x="1856"/>
        <item h="1" x="1124"/>
        <item h="1" x="1513"/>
        <item h="1" x="1510"/>
        <item h="1" x="2068"/>
        <item h="1" x="2031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2127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2235"/>
        <item h="1" x="2271"/>
        <item h="1" x="406"/>
        <item h="1" x="1852"/>
        <item h="1" x="2009"/>
        <item h="1" x="840"/>
        <item h="1" x="1328"/>
        <item h="1" x="1306"/>
        <item h="1" x="475"/>
        <item h="1" x="542"/>
        <item h="1" x="2114"/>
        <item h="1" x="1791"/>
        <item h="1" x="81"/>
        <item h="1" x="473"/>
        <item h="1" x="1210"/>
        <item h="1" x="2216"/>
        <item h="1" x="341"/>
        <item h="1" x="648"/>
        <item h="1" x="1280"/>
        <item h="1" x="1370"/>
        <item h="1" x="1371"/>
        <item h="1" x="1325"/>
        <item h="1" x="1758"/>
        <item h="1" x="32"/>
        <item h="1" x="2032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2332"/>
        <item h="1" x="139"/>
        <item h="1" x="732"/>
        <item h="1" x="369"/>
        <item h="1" x="1494"/>
        <item h="1" x="1899"/>
        <item h="1" x="681"/>
        <item h="1" x="1902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7"/>
        <item h="1" x="213"/>
        <item h="1" x="1085"/>
        <item h="1" x="1661"/>
        <item h="1" x="1109"/>
        <item h="1" x="1942"/>
        <item h="1" x="1425"/>
        <item h="1" x="1607"/>
        <item h="1" x="1762"/>
        <item h="1" x="1640"/>
        <item h="1" x="1233"/>
        <item h="1" x="2186"/>
        <item h="1" x="2167"/>
        <item h="1" x="1207"/>
        <item h="1" x="2361"/>
        <item h="1" x="533"/>
        <item h="1" x="2111"/>
        <item h="1" x="729"/>
        <item h="1" x="2103"/>
        <item h="1" x="919"/>
        <item h="1" x="2351"/>
        <item h="1" x="569"/>
        <item h="1" x="2224"/>
        <item h="1" x="570"/>
        <item h="1" x="1997"/>
        <item h="1" x="1028"/>
        <item h="1" x="546"/>
        <item h="1" x="1231"/>
        <item h="1" x="1298"/>
        <item h="1" x="1002"/>
        <item h="1" x="2371"/>
        <item h="1" x="2359"/>
        <item h="1" x="853"/>
        <item h="1" x="390"/>
        <item h="1" x="1520"/>
        <item h="1" x="765"/>
        <item h="1" x="1912"/>
        <item h="1" x="212"/>
        <item h="1" x="1709"/>
        <item h="1" x="2170"/>
        <item h="1" x="876"/>
        <item h="1" x="252"/>
        <item h="1" x="955"/>
        <item h="1" x="259"/>
        <item h="1" x="264"/>
        <item h="1" x="742"/>
        <item h="1" x="2397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2105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x="349"/>
        <item h="1" x="2045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2013"/>
        <item h="1" x="2012"/>
        <item h="1" x="368"/>
        <item h="1" x="95"/>
        <item h="1" x="96"/>
        <item h="1" x="1923"/>
        <item h="1" x="1922"/>
        <item h="1" x="758"/>
        <item h="1" x="1536"/>
        <item h="1" x="2286"/>
        <item h="1" x="1058"/>
        <item h="1" x="1363"/>
        <item h="1" x="1288"/>
        <item h="1" x="2285"/>
        <item h="1" x="1122"/>
        <item h="1" x="565"/>
        <item h="1" x="772"/>
        <item h="1" x="59"/>
        <item h="1" x="834"/>
        <item h="1" x="1753"/>
        <item h="1" x="2129"/>
        <item h="1" x="145"/>
        <item h="1" x="514"/>
        <item h="1" x="1831"/>
        <item h="1" x="584"/>
        <item h="1" x="716"/>
        <item h="1" x="35"/>
        <item h="1" x="1136"/>
        <item h="1" x="1708"/>
        <item h="1" x="1437"/>
        <item h="1" x="2326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8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454"/>
        <item h="1" x="291"/>
        <item h="1" x="757"/>
        <item h="1" x="130"/>
        <item h="1" x="2130"/>
        <item h="1" x="2276"/>
        <item h="1" x="2348"/>
        <item h="1" x="1310"/>
        <item h="1" x="298"/>
        <item h="1" x="2320"/>
        <item h="1" x="1851"/>
        <item h="1" x="1950"/>
        <item h="1" x="299"/>
        <item h="1" x="1429"/>
        <item h="1" x="1296"/>
        <item h="1" x="295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928"/>
        <item h="1" x="157"/>
        <item h="1" x="158"/>
        <item h="1" x="2011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7"/>
        <item h="1" x="27"/>
        <item h="1" x="28"/>
        <item h="1" x="26"/>
        <item h="1" x="25"/>
        <item h="1" x="172"/>
        <item h="1" x="2088"/>
        <item h="1" x="1293"/>
        <item h="1" x="171"/>
        <item h="1" x="243"/>
        <item h="1" x="2405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7"/>
        <item h="1" x="1565"/>
        <item h="1" x="1420"/>
        <item h="1" x="461"/>
        <item h="1" x="2070"/>
        <item h="1" x="2310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1"/>
        <item h="1" x="1087"/>
        <item h="1" x="1523"/>
        <item h="1" x="1469"/>
        <item h="1" x="764"/>
        <item h="1" x="1541"/>
        <item h="1" x="480"/>
        <item h="1" x="706"/>
        <item h="1" x="2095"/>
        <item h="1" x="33"/>
        <item h="1" x="1768"/>
        <item h="1" x="1915"/>
        <item h="1" x="1843"/>
        <item h="1" x="1785"/>
        <item h="1" x="2150"/>
        <item h="1" x="1649"/>
        <item h="1" x="1654"/>
        <item h="1" x="2151"/>
        <item h="1" x="1582"/>
        <item h="1" x="978"/>
        <item h="1" x="2148"/>
        <item h="1" x="2149"/>
        <item h="1" x="801"/>
        <item h="1" x="802"/>
        <item h="1" x="1903"/>
        <item h="1" x="629"/>
        <item h="1" x="630"/>
        <item h="1" x="1963"/>
        <item h="1" x="1704"/>
        <item h="1" x="2393"/>
        <item h="1" x="524"/>
        <item h="1" x="966"/>
        <item h="1" x="1153"/>
        <item h="1" x="2092"/>
        <item h="1" x="815"/>
        <item h="1" x="1216"/>
        <item h="1" x="2182"/>
        <item h="1" x="2198"/>
        <item h="1" x="2184"/>
        <item h="1" x="1837"/>
        <item h="1" x="1794"/>
        <item h="1" x="1369"/>
        <item h="1" x="90"/>
        <item h="1" x="616"/>
        <item h="1" x="1677"/>
        <item h="1" x="2316"/>
        <item h="1" x="1411"/>
        <item h="1" x="1410"/>
        <item h="1" x="1022"/>
        <item h="1" x="1705"/>
        <item h="1" x="1329"/>
        <item h="1" x="1878"/>
        <item h="1" x="1072"/>
        <item h="1" x="1292"/>
        <item h="1" x="1025"/>
        <item h="1" x="1065"/>
        <item h="1" x="882"/>
        <item h="1" x="1502"/>
        <item h="1" x="2195"/>
        <item h="1" x="683"/>
        <item h="1" x="1707"/>
        <item h="1" x="2020"/>
        <item h="1" x="1636"/>
        <item h="1" x="1800"/>
        <item h="1" x="2242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1809"/>
        <item h="1" x="1336"/>
        <item h="1" x="1167"/>
        <item h="1" x="2181"/>
        <item h="1" x="1479"/>
        <item h="1" x="1910"/>
        <item h="1" x="1992"/>
        <item h="1" x="523"/>
        <item h="1" x="795"/>
        <item h="1" x="2062"/>
        <item h="1" x="2252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1908"/>
        <item h="1" x="999"/>
        <item h="1" x="1460"/>
        <item h="1" x="1031"/>
        <item h="1" x="1959"/>
        <item h="1" x="1044"/>
        <item h="1" x="1155"/>
        <item h="1" x="1511"/>
        <item h="1" x="1004"/>
        <item h="1" x="752"/>
        <item h="1" x="1342"/>
        <item h="1" x="1235"/>
        <item h="1" x="1886"/>
        <item h="1" x="1471"/>
        <item h="1" x="1797"/>
        <item h="1" x="1351"/>
        <item h="1" x="1132"/>
        <item h="1" x="2369"/>
        <item h="1" x="1805"/>
        <item h="1" x="1295"/>
        <item h="1" x="2021"/>
        <item h="1" x="1186"/>
        <item h="1" x="784"/>
        <item h="1" x="1284"/>
        <item h="1" x="88"/>
        <item h="1" x="1048"/>
        <item h="1" x="1304"/>
        <item h="1" x="1766"/>
        <item h="1" x="1765"/>
        <item h="1" x="1767"/>
        <item h="1" x="2374"/>
        <item h="1" x="990"/>
        <item h="1" x="1419"/>
        <item h="1" x="2142"/>
        <item h="1" x="2329"/>
        <item h="1" x="235"/>
        <item h="1" x="42"/>
        <item h="1" x="43"/>
        <item h="1" x="1960"/>
        <item h="1" x="1548"/>
        <item h="1" x="1984"/>
        <item h="1" x="2008"/>
        <item h="1" x="2007"/>
        <item h="1" x="123"/>
        <item h="1" x="76"/>
        <item h="1" x="77"/>
        <item h="1" x="1983"/>
        <item h="1" x="829"/>
        <item h="1" x="304"/>
        <item h="1" x="1257"/>
        <item h="1" x="317"/>
        <item h="1" x="1965"/>
        <item h="1" x="2357"/>
        <item h="1" x="2293"/>
        <item h="1" x="855"/>
        <item h="1" x="520"/>
        <item h="1" x="1108"/>
        <item h="1" x="1166"/>
        <item h="1" x="1191"/>
        <item h="1" x="1796"/>
        <item h="1" x="2240"/>
        <item h="1" x="1712"/>
        <item h="1" x="2324"/>
        <item h="1" x="2394"/>
        <item h="1" x="1326"/>
        <item h="1" x="2227"/>
        <item h="1" x="2163"/>
        <item h="1" x="2239"/>
        <item h="1" x="1947"/>
        <item h="1" x="888"/>
        <item h="1" x="766"/>
        <item h="1" x="915"/>
        <item h="1" x="1807"/>
        <item h="1" x="2026"/>
        <item h="1" x="2354"/>
        <item h="1" x="1447"/>
        <item h="1" x="653"/>
        <item h="1" x="2180"/>
        <item h="1" x="2288"/>
        <item h="1" x="2134"/>
        <item h="1" x="1754"/>
        <item h="1" x="1277"/>
        <item h="1" x="1685"/>
        <item h="1" x="1239"/>
        <item h="1" x="109"/>
        <item h="1" x="2066"/>
        <item h="1" x="2065"/>
        <item h="1" x="2311"/>
        <item h="1" x="2312"/>
        <item h="1" x="878"/>
        <item h="1" x="881"/>
        <item h="1" x="112"/>
        <item h="1" x="1927"/>
        <item h="1" x="1333"/>
        <item h="1" x="2175"/>
        <item h="1" x="1271"/>
        <item h="1" x="249"/>
        <item h="1" x="1526"/>
        <item h="1" x="929"/>
        <item h="1" x="699"/>
        <item h="1" x="2158"/>
        <item h="1" x="702"/>
        <item h="1" x="1205"/>
        <item h="1" x="2022"/>
        <item h="1" x="1237"/>
        <item h="1" x="469"/>
        <item h="1" x="2028"/>
        <item h="1" x="698"/>
        <item h="1" x="2399"/>
        <item h="1" x="2403"/>
        <item h="1" x="862"/>
        <item h="1" x="1989"/>
        <item h="1" x="863"/>
        <item h="1" x="2366"/>
        <item h="1" x="1703"/>
        <item h="1" x="864"/>
        <item h="1" x="657"/>
        <item h="1" x="2372"/>
        <item h="1" x="2074"/>
        <item h="1" x="1578"/>
        <item h="1" x="2199"/>
        <item h="1" x="812"/>
        <item h="1" x="2337"/>
        <item h="1" x="1313"/>
        <item h="1" x="1357"/>
        <item h="1" x="1625"/>
        <item h="1" x="481"/>
        <item h="1" x="1764"/>
        <item h="1" x="15"/>
        <item h="1" x="1172"/>
        <item h="1" x="927"/>
        <item h="1" x="1911"/>
        <item h="1" x="2123"/>
        <item h="1" x="2124"/>
        <item h="1" x="2244"/>
        <item h="1" x="1254"/>
        <item h="1" x="1430"/>
        <item h="1" x="1906"/>
        <item h="1" x="2231"/>
        <item h="1" x="1214"/>
        <item h="1" x="1601"/>
        <item h="1" x="1600"/>
        <item h="1" x="150"/>
        <item h="1" x="294"/>
        <item h="1" x="589"/>
        <item h="1" x="218"/>
        <item h="1" x="449"/>
        <item h="1" x="1694"/>
        <item h="1" x="1763"/>
        <item h="1" x="1968"/>
        <item h="1" x="1951"/>
        <item h="1" x="2390"/>
        <item h="1" x="1337"/>
        <item h="1" x="420"/>
        <item h="1" x="806"/>
        <item h="1" x="316"/>
        <item h="1" x="151"/>
        <item h="1" x="1475"/>
        <item h="1" x="237"/>
        <item h="1" x="1134"/>
        <item h="1" x="227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909"/>
        <item h="1" x="1424"/>
        <item h="1" x="1287"/>
        <item h="1" x="521"/>
        <item h="1" x="133"/>
        <item h="1" x="594"/>
        <item h="1" x="561"/>
        <item h="1" x="297"/>
        <item h="1" x="319"/>
        <item h="1" x="2067"/>
        <item h="1" x="467"/>
        <item h="1" x="468"/>
        <item h="1" x="605"/>
        <item h="1" x="2262"/>
        <item h="1" x="1782"/>
        <item h="1" x="1215"/>
        <item h="1" x="2099"/>
        <item h="1" x="1735"/>
        <item h="1" x="1917"/>
        <item h="1" x="809"/>
        <item h="1" x="1128"/>
        <item h="1" x="1149"/>
        <item h="1" x="1301"/>
        <item h="1" x="1885"/>
        <item h="1" x="1876"/>
        <item h="1" x="1029"/>
        <item h="1" x="1850"/>
        <item h="1" x="492"/>
        <item h="1" x="2292"/>
        <item h="1" x="2379"/>
        <item h="1" x="388"/>
        <item h="1" x="222"/>
        <item h="1" x="1431"/>
        <item h="1" x="445"/>
        <item h="1" x="2319"/>
        <item h="1" x="1836"/>
        <item h="1" x="1067"/>
        <item h="1" x="1514"/>
        <item h="1" x="1879"/>
        <item h="1" x="922"/>
        <item h="1" x="1853"/>
        <item h="1" x="1212"/>
        <item h="1" x="2153"/>
        <item h="1" x="1572"/>
        <item h="1" x="452"/>
        <item h="1" x="2060"/>
        <item h="1" x="2084"/>
        <item h="1" x="1674"/>
        <item h="1" x="1882"/>
        <item h="1" x="1964"/>
        <item h="1" x="1141"/>
        <item h="1" x="1126"/>
        <item h="1" x="1898"/>
        <item h="1" x="2000"/>
        <item h="1" x="747"/>
        <item h="1" x="1883"/>
        <item h="1" x="1721"/>
        <item h="1" x="778"/>
        <item h="1" x="1859"/>
        <item h="1" x="1609"/>
        <item h="1" x="1781"/>
        <item h="1" x="17"/>
        <item h="1" x="343"/>
        <item h="1" x="2340"/>
        <item h="1" x="528"/>
        <item h="1" x="397"/>
        <item h="1" x="2115"/>
        <item h="1" x="327"/>
        <item h="1" x="40"/>
        <item h="1" x="1392"/>
        <item h="1" x="604"/>
        <item h="1" x="1801"/>
        <item h="1" x="1063"/>
        <item h="1" x="891"/>
        <item h="1" x="1652"/>
        <item h="1" x="2338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8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2164"/>
        <item h="1" x="1094"/>
        <item h="1" x="701"/>
        <item h="1" x="677"/>
        <item h="1" x="1717"/>
        <item h="1" x="975"/>
        <item h="1" x="2321"/>
        <item h="1" x="972"/>
        <item h="1" x="1756"/>
        <item h="1" x="1078"/>
        <item h="1" x="1273"/>
        <item h="1" x="1379"/>
        <item h="1" x="2358"/>
        <item h="1" x="1771"/>
        <item h="1" x="2300"/>
        <item h="1" x="2078"/>
        <item h="1" x="79"/>
        <item h="1" x="1979"/>
        <item h="1" x="1978"/>
        <item h="1" x="39"/>
        <item h="1" x="796"/>
        <item h="1" x="687"/>
        <item h="1" x="1692"/>
        <item h="1" x="1201"/>
        <item h="1" x="880"/>
        <item h="1" x="792"/>
        <item h="1" x="2146"/>
        <item h="1" x="300"/>
        <item h="1" x="301"/>
        <item h="1" x="336"/>
        <item h="1" x="441"/>
        <item h="1" x="392"/>
        <item h="1" x="493"/>
        <item h="1" x="1501"/>
        <item h="1" x="1455"/>
        <item h="1" x="1919"/>
        <item h="1" x="1745"/>
        <item h="1" x="1827"/>
        <item h="1" x="372"/>
        <item h="1" x="6"/>
        <item h="1" x="3"/>
        <item h="1" x="324"/>
        <item h="1" x="409"/>
        <item h="1" x="2194"/>
        <item h="1" x="2187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990"/>
        <item h="1" x="1421"/>
        <item h="1" x="850"/>
        <item h="1" x="2176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2307"/>
        <item h="1" x="1696"/>
        <item h="1" x="2041"/>
        <item h="1" x="1961"/>
        <item h="1" x="1453"/>
        <item h="1" x="1359"/>
        <item h="1" x="1491"/>
        <item h="1" x="867"/>
        <item h="1" x="1266"/>
        <item h="1" x="497"/>
        <item h="1" x="676"/>
        <item h="1" x="1668"/>
        <item h="1" x="2085"/>
        <item h="1" x="1024"/>
        <item h="1" x="2190"/>
        <item h="1" x="1933"/>
        <item h="1" x="1023"/>
        <item h="1" x="1107"/>
        <item h="1" x="2334"/>
        <item h="1" x="1991"/>
        <item h="1" x="2360"/>
        <item h="1" x="1366"/>
        <item h="1" x="1891"/>
        <item h="1" x="44"/>
        <item h="1" x="41"/>
        <item h="1" x="93"/>
        <item h="1" x="92"/>
        <item h="1" x="1980"/>
        <item h="1" x="476"/>
        <item h="1" x="2283"/>
        <item h="1" x="408"/>
        <item h="1" x="1137"/>
        <item h="1" x="1743"/>
        <item h="1" x="2238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2006"/>
        <item h="1" x="1602"/>
        <item h="1" x="2222"/>
        <item h="1" x="1870"/>
        <item h="1" x="1889"/>
        <item h="1" x="1160"/>
        <item h="1" x="530"/>
        <item h="1" x="531"/>
        <item h="1" x="19"/>
        <item h="1" x="1223"/>
        <item h="1" x="1409"/>
        <item h="1" x="2112"/>
        <item h="1" x="745"/>
        <item h="1" x="1311"/>
        <item h="1" x="2386"/>
        <item h="1" x="1119"/>
        <item h="1" x="1848"/>
        <item h="1" x="398"/>
        <item h="1" x="2128"/>
        <item h="1" x="1815"/>
        <item h="1" x="1398"/>
        <item h="1" x="2125"/>
        <item h="1" x="2328"/>
        <item h="1" x="1362"/>
        <item h="1" x="1368"/>
        <item h="1" x="1380"/>
        <item h="1" x="2120"/>
        <item h="1" x="2201"/>
        <item h="1" x="1190"/>
        <item h="1" x="1347"/>
        <item h="1" x="1236"/>
        <item h="1" x="2160"/>
        <item h="1" x="2097"/>
        <item h="1" x="1731"/>
        <item h="1" x="959"/>
        <item h="1" x="2140"/>
        <item h="1" x="987"/>
        <item h="1" x="684"/>
        <item h="1" x="2378"/>
        <item h="1" x="1971"/>
        <item h="1" x="56"/>
        <item h="1" x="55"/>
        <item h="1" x="1346"/>
        <item h="1" x="2344"/>
        <item h="1" x="2343"/>
        <item h="1" x="2233"/>
        <item h="1" x="1197"/>
        <item h="1" x="1198"/>
        <item h="1" x="30"/>
        <item h="1" x="440"/>
        <item h="1" x="2226"/>
        <item h="1" x="1866"/>
        <item h="1" x="1538"/>
        <item h="1" x="1977"/>
        <item h="1" x="1422"/>
        <item h="1" x="1752"/>
        <item h="1" x="1976"/>
        <item h="1" x="2107"/>
        <item h="1" x="1647"/>
        <item h="1" x="2248"/>
        <item h="1" x="1079"/>
        <item h="1" x="610"/>
        <item h="1" x="1892"/>
        <item h="1" x="690"/>
        <item h="1" x="1662"/>
        <item h="1" x="719"/>
        <item h="1" x="2017"/>
        <item h="1" x="718"/>
        <item h="1" x="1360"/>
        <item h="1" x="395"/>
        <item h="1" x="2253"/>
        <item h="1" x="1019"/>
        <item h="1" x="2141"/>
        <item h="1" x="2225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2279"/>
        <item h="1" x="1596"/>
        <item h="1" x="2278"/>
        <item h="1" x="773"/>
        <item h="1" x="1056"/>
        <item h="1" x="875"/>
        <item h="1" x="2119"/>
        <item h="1" x="1177"/>
        <item h="1" x="861"/>
        <item h="1" x="2367"/>
        <item h="1" x="1588"/>
        <item h="1" x="2215"/>
        <item h="1" x="1545"/>
        <item h="1" x="1901"/>
        <item h="1" x="991"/>
        <item h="1" x="1890"/>
        <item h="1" x="845"/>
        <item h="1" x="2213"/>
        <item h="1" x="2212"/>
        <item h="1" x="2090"/>
        <item h="1" x="2091"/>
        <item h="1" x="2254"/>
        <item h="1" x="1714"/>
        <item h="1" x="1544"/>
        <item h="1" x="2352"/>
        <item h="1" x="2030"/>
        <item h="1" x="2232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2118"/>
        <item h="1" x="2295"/>
        <item h="1" x="2064"/>
        <item h="1" x="2063"/>
        <item h="1" x="1946"/>
        <item h="1" x="303"/>
        <item h="1" x="754"/>
        <item h="1" x="4"/>
        <item h="1" x="759"/>
        <item h="1" x="624"/>
        <item h="1" x="620"/>
        <item h="1" x="1857"/>
        <item h="1" x="2192"/>
        <item h="1" x="1943"/>
        <item h="1" x="1459"/>
        <item h="1" x="24"/>
        <item h="1" x="1412"/>
        <item h="1" x="825"/>
        <item h="1" x="1117"/>
        <item h="1" x="1985"/>
        <item h="1" x="118"/>
        <item h="1" x="1967"/>
        <item h="1" x="884"/>
        <item h="1" x="541"/>
        <item h="1" x="1438"/>
        <item h="1" x="1817"/>
        <item h="1" x="1740"/>
        <item h="1" x="2356"/>
        <item h="1" x="2339"/>
        <item h="1" x="331"/>
        <item h="1" x="323"/>
        <item h="1" x="120"/>
        <item h="1" x="113"/>
        <item h="1" x="1939"/>
        <item h="1" x="2345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1688"/>
        <item h="1" x="777"/>
        <item h="1" x="2138"/>
        <item h="1" x="1686"/>
        <item h="1" x="2165"/>
        <item h="1" x="1584"/>
        <item h="1" x="1583"/>
        <item h="1" x="2236"/>
        <item h="1" x="2177"/>
        <item h="1" x="321"/>
        <item h="1" x="748"/>
        <item h="1" x="2281"/>
        <item h="1" x="361"/>
        <item h="1" x="2269"/>
        <item h="1" x="230"/>
        <item h="1" x="231"/>
        <item h="1" x="228"/>
        <item h="1" x="1750"/>
        <item h="1" x="1672"/>
        <item h="1" x="229"/>
        <item h="1" x="1893"/>
        <item h="1" x="2330"/>
        <item h="1" x="1535"/>
        <item h="1" x="993"/>
        <item h="1" x="1534"/>
        <item h="1" x="1533"/>
        <item h="1" x="832"/>
        <item h="1" x="1444"/>
        <item h="1" x="125"/>
        <item h="1" x="2110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2274"/>
        <item h="1" x="389"/>
        <item h="1" x="1871"/>
        <item h="1" x="849"/>
        <item h="1" x="2382"/>
        <item h="1" x="1934"/>
        <item h="1" x="838"/>
        <item h="1" x="2010"/>
        <item h="1" x="1146"/>
        <item h="1" x="678"/>
        <item h="1" x="1075"/>
        <item h="1" x="1074"/>
        <item h="1" x="1267"/>
        <item h="1" x="401"/>
        <item h="1" x="587"/>
        <item h="1" x="1916"/>
        <item h="1" x="1416"/>
        <item h="1" x="69"/>
        <item h="1" x="70"/>
        <item h="1" x="71"/>
        <item h="1" x="102"/>
        <item h="1" x="738"/>
        <item h="1" x="2341"/>
        <item h="1" x="668"/>
        <item h="1" x="1485"/>
        <item h="1" x="1611"/>
        <item h="1" x="1657"/>
        <item h="1" x="1656"/>
        <item h="1" x="824"/>
        <item h="1" x="2197"/>
        <item h="1" x="848"/>
        <item h="1" x="1038"/>
        <item h="1" x="1027"/>
        <item h="1" x="2072"/>
        <item h="1" x="942"/>
        <item h="1" x="1265"/>
        <item h="1" x="2270"/>
        <item h="1" x="2210"/>
        <item h="1" x="1924"/>
        <item h="1" x="1684"/>
        <item h="1" x="87"/>
        <item h="1" x="2033"/>
        <item h="1" x="2043"/>
        <item h="1" x="2157"/>
        <item h="1" x="1278"/>
        <item h="1" x="1547"/>
        <item h="1" x="51"/>
        <item h="1" x="53"/>
        <item h="1" x="52"/>
        <item h="1" x="54"/>
        <item h="1" x="2079"/>
        <item h="1" x="2214"/>
        <item h="1" x="122"/>
        <item h="1" x="2291"/>
        <item h="1" x="1332"/>
        <item h="1" x="45"/>
        <item h="1" x="1354"/>
        <item h="1" x="1940"/>
        <item h="1" x="205"/>
        <item h="1" x="1468"/>
        <item h="1" x="2368"/>
        <item h="1" x="860"/>
        <item h="1" x="1981"/>
        <item h="1" x="442"/>
        <item h="1" x="413"/>
        <item h="1" x="405"/>
        <item h="1" x="2290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1026"/>
        <item h="1" x="1112"/>
        <item h="1" x="223"/>
        <item h="1" x="2188"/>
        <item h="1" x="1761"/>
        <item h="1" x="1525"/>
        <item h="1" x="921"/>
        <item h="1" x="1220"/>
        <item h="1" x="2200"/>
        <item h="1" x="917"/>
        <item h="1" x="532"/>
        <item h="1" x="1251"/>
        <item h="1" x="329"/>
        <item h="1" x="472"/>
        <item h="1" x="974"/>
        <item h="1" x="730"/>
        <item h="1" x="2152"/>
        <item h="1" x="167"/>
        <item h="1" x="244"/>
        <item h="1" x="558"/>
        <item h="1" x="166"/>
        <item h="1" x="1192"/>
        <item h="1" x="894"/>
        <item h="1" x="857"/>
        <item h="1" x="670"/>
        <item h="1" x="2169"/>
        <item h="1" x="1528"/>
        <item h="1" x="246"/>
        <item h="1" x="165"/>
        <item h="1" x="245"/>
        <item h="1" x="655"/>
        <item h="1" x="2370"/>
        <item h="1" x="1616"/>
        <item h="1" x="2383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2"/>
        <item h="1" x="1092"/>
        <item h="1" x="168"/>
        <item h="1" x="318"/>
        <item h="1" x="242"/>
        <item h="1" x="595"/>
        <item h="1" x="1018"/>
        <item h="1" x="2018"/>
        <item h="1" x="1225"/>
        <item h="1" x="781"/>
        <item h="1" x="1639"/>
        <item h="1" x="1920"/>
        <item h="1" x="1229"/>
        <item h="1" x="2331"/>
        <item h="1" x="2121"/>
        <item h="1" x="326"/>
        <item h="1" x="529"/>
        <item h="1" x="1386"/>
        <item h="1" x="1926"/>
        <item h="1" x="226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3">
    <i>
      <x v="222"/>
      <x v="3"/>
      <x v="1383"/>
    </i>
    <i>
      <x v="223"/>
      <x v="1"/>
      <x v="138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49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98">
        <item m="1" x="39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1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79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78"/>
        <item x="165"/>
        <item x="166"/>
        <item x="167"/>
        <item x="168"/>
        <item x="169"/>
        <item x="170"/>
        <item x="171"/>
        <item x="172"/>
        <item m="1" x="180"/>
        <item x="173"/>
        <item x="174"/>
        <item x="175"/>
        <item x="176"/>
        <item x="1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2">
        <item m="1" x="293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5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8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7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1"/>
        <item m="1" x="288"/>
        <item x="155"/>
        <item x="148"/>
        <item x="167"/>
        <item x="188"/>
        <item x="177"/>
        <item x="1"/>
        <item x="116"/>
        <item x="35"/>
        <item x="61"/>
        <item m="1" x="299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296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0"/>
        <item x="159"/>
        <item x="227"/>
        <item x="100"/>
        <item x="111"/>
        <item x="205"/>
        <item m="1" x="285"/>
        <item x="29"/>
        <item x="20"/>
        <item x="53"/>
        <item x="19"/>
        <item x="220"/>
        <item x="85"/>
        <item x="114"/>
        <item x="33"/>
        <item m="1" x="289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0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6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4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7"/>
        <item x="272"/>
        <item x="273"/>
        <item x="274"/>
        <item x="275"/>
        <item x="276"/>
        <item x="277"/>
        <item m="1" x="291"/>
        <item x="278"/>
        <item x="279"/>
        <item x="281"/>
        <item x="282"/>
        <item m="1" x="292"/>
        <item x="2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7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14">
        <item h="1" x="1542"/>
        <item h="1" x="1663"/>
        <item h="1" x="725"/>
        <item h="1" x="495"/>
        <item h="1" x="985"/>
        <item h="1" x="1830"/>
        <item h="1" x="484"/>
        <item h="1" x="611"/>
        <item h="1" x="649"/>
        <item h="1" x="132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982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647"/>
        <item h="1" x="1327"/>
        <item h="1" x="202"/>
        <item h="1" x="1722"/>
        <item h="1" x="485"/>
        <item h="1" x="1270"/>
        <item h="1" x="1443"/>
        <item h="1" x="941"/>
        <item h="1" x="1594"/>
        <item h="1" x="1634"/>
        <item h="1" x="345"/>
        <item h="1" x="159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5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8"/>
        <item h="1" x="755"/>
        <item h="1" x="837"/>
        <item h="1" x="631"/>
        <item h="1" x="1093"/>
        <item h="1" x="756"/>
        <item h="1" x="1133"/>
        <item h="1" x="217"/>
        <item h="1" x="179"/>
        <item h="1" x="1645"/>
        <item h="1" x="1016"/>
        <item h="1" x="1826"/>
        <item h="1" x="512"/>
        <item h="1" x="1161"/>
        <item h="1" x="138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9"/>
        <item h="1" x="68"/>
        <item h="1" x="1456"/>
        <item h="1" x="1570"/>
        <item h="1" x="1057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783"/>
        <item h="1" x="1788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1842"/>
        <item h="1" x="128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052"/>
        <item h="1" x="1242"/>
        <item h="1" x="1314"/>
        <item h="1" x="7"/>
        <item h="1" x="308"/>
        <item h="1" x="1500"/>
        <item h="1" x="1605"/>
        <item h="1" x="108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338"/>
        <item h="1" x="663"/>
        <item h="1" x="1179"/>
        <item h="1" x="1537"/>
        <item h="1" x="679"/>
        <item h="1" x="1849"/>
        <item h="1" x="346"/>
        <item h="1" x="457"/>
        <item h="1" x="456"/>
        <item h="1" x="1802"/>
        <item h="1" x="1612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6"/>
        <item h="1" x="1498"/>
        <item h="1" x="1651"/>
        <item h="1" x="1730"/>
        <item h="1" x="739"/>
        <item h="1" x="443"/>
        <item h="1" x="1504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3"/>
        <item h="1" x="1691"/>
        <item h="1" x="962"/>
        <item h="1" x="1318"/>
        <item h="1" x="1678"/>
        <item h="1" x="1736"/>
        <item h="1" x="1488"/>
        <item h="1" x="1221"/>
        <item h="1" x="1862"/>
        <item h="1" x="597"/>
        <item h="1" x="596"/>
        <item h="1" x="1613"/>
        <item h="1" x="1773"/>
        <item h="1" x="552"/>
        <item h="1" x="1200"/>
        <item h="1" x="1222"/>
        <item h="1" x="1269"/>
        <item h="1" x="1033"/>
        <item h="1" x="1650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1"/>
        <item h="1" x="1423"/>
        <item h="1" x="675"/>
        <item h="1" x="1687"/>
        <item h="1" x="636"/>
        <item h="1" x="1734"/>
        <item h="1" x="750"/>
        <item h="1" x="673"/>
        <item h="1" x="1088"/>
        <item h="1" x="672"/>
        <item h="1" x="1383"/>
        <item h="1" x="1030"/>
        <item h="1" x="1627"/>
        <item h="1" x="1803"/>
        <item h="1" x="1854"/>
        <item h="1" x="1390"/>
        <item h="1" x="335"/>
        <item h="1" x="782"/>
        <item h="1" x="1799"/>
        <item h="1" x="798"/>
        <item h="1" x="790"/>
        <item h="1" x="780"/>
        <item h="1" x="967"/>
        <item h="1" x="674"/>
        <item h="1" x="1339"/>
        <item h="1" x="925"/>
        <item h="1" x="1608"/>
        <item h="1" x="682"/>
        <item h="1" x="879"/>
        <item h="1" x="1068"/>
        <item h="1" x="1670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2"/>
        <item h="1" x="1568"/>
        <item h="1" x="1725"/>
        <item h="1" x="656"/>
        <item h="1" x="1505"/>
        <item h="1" x="1563"/>
        <item h="1" x="1209"/>
        <item h="1" x="1196"/>
        <item h="1" x="522"/>
        <item h="1" x="1276"/>
        <item h="1" x="1275"/>
        <item h="1" x="783"/>
        <item h="1" x="1706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5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4"/>
        <item h="1" x="950"/>
        <item h="1" x="1470"/>
        <item h="1" x="155"/>
        <item h="1" x="1474"/>
        <item h="1" x="154"/>
        <item h="1" x="446"/>
        <item h="1" x="1493"/>
        <item h="1" x="1637"/>
        <item h="1" x="221"/>
        <item h="1" x="713"/>
        <item h="1" x="1180"/>
        <item h="1" x="128"/>
        <item h="1" x="1011"/>
        <item h="1" x="1580"/>
        <item h="1" x="1476"/>
        <item h="1" x="1291"/>
        <item h="1" x="127"/>
        <item h="1" x="417"/>
        <item h="1" x="1365"/>
        <item h="1" x="1345"/>
        <item h="1" x="1381"/>
        <item h="1" x="1556"/>
        <item h="1" x="1576"/>
        <item h="1" x="1729"/>
        <item h="1" x="1557"/>
        <item h="1" x="1774"/>
        <item h="1" x="1561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7"/>
        <item h="1" x="1162"/>
        <item h="1" x="923"/>
        <item h="1" x="1844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690"/>
        <item h="1" x="1833"/>
        <item h="1" x="145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968"/>
        <item h="1" x="797"/>
        <item h="1" x="1206"/>
        <item h="1" x="1617"/>
        <item h="1" x="1828"/>
        <item h="1" x="1483"/>
        <item h="1" x="1003"/>
        <item h="1" x="669"/>
        <item h="1" x="1154"/>
        <item h="1" x="662"/>
        <item h="1" x="1286"/>
        <item h="1" x="1560"/>
        <item h="1" x="1481"/>
        <item h="1" x="709"/>
        <item h="1" x="1262"/>
        <item h="1" x="1404"/>
        <item h="1" x="1738"/>
        <item h="1" x="1507"/>
        <item h="1" x="1472"/>
        <item h="1" x="954"/>
        <item h="1" x="490"/>
        <item h="1" x="1341"/>
        <item h="1" x="1835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6"/>
        <item h="1" x="1724"/>
        <item h="1" x="1140"/>
        <item h="1" x="1638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1244"/>
        <item h="1" x="1281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3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1"/>
        <item h="1" x="1823"/>
        <item h="1" x="1820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9"/>
        <item h="1" x="1868"/>
        <item h="1" x="518"/>
        <item h="1" x="1816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3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1"/>
        <item h="1" x="185"/>
        <item h="1" x="276"/>
        <item h="1" x="691"/>
        <item h="1" x="1199"/>
        <item h="1" x="1045"/>
        <item h="1" x="1630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4"/>
        <item h="1" x="1185"/>
        <item h="1" x="1187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8"/>
        <item h="1" x="844"/>
        <item h="1" x="72"/>
        <item h="1" x="447"/>
        <item h="1" x="1249"/>
        <item h="1" x="586"/>
        <item h="1" x="969"/>
        <item h="1" x="1814"/>
        <item h="1" x="1051"/>
        <item h="1" x="937"/>
        <item h="1" x="1825"/>
        <item h="1" x="958"/>
        <item h="1" x="1495"/>
        <item h="1" x="1733"/>
        <item h="1" x="416"/>
        <item h="1" x="994"/>
        <item h="1" x="1010"/>
        <item h="1" x="913"/>
        <item h="1" x="124"/>
        <item h="1" x="1665"/>
        <item h="1" x="1666"/>
        <item h="1" x="997"/>
        <item h="1" x="1778"/>
        <item h="1" x="1779"/>
        <item h="1" x="13"/>
        <item h="1" x="627"/>
        <item h="1" x="1041"/>
        <item h="1" x="1720"/>
        <item h="1" x="1013"/>
        <item h="1" x="1484"/>
        <item h="1" x="735"/>
        <item h="1" x="908"/>
        <item h="1" x="1798"/>
        <item h="1" x="836"/>
        <item h="1" x="1173"/>
        <item h="1" x="1321"/>
        <item h="1" x="1790"/>
        <item h="1" x="1401"/>
        <item h="1" x="883"/>
        <item h="1" x="775"/>
        <item h="1" x="1739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7"/>
        <item h="1" x="1829"/>
        <item h="1" x="1715"/>
        <item h="1" x="555"/>
        <item h="1" x="1716"/>
        <item h="1" x="1089"/>
        <item h="1" x="1139"/>
        <item h="1" x="1718"/>
        <item h="1" x="1246"/>
        <item h="1" x="1780"/>
        <item h="1" x="1208"/>
        <item h="1" x="1289"/>
        <item h="1" x="1308"/>
        <item h="1" x="1143"/>
        <item h="1" x="1564"/>
        <item h="1" x="1840"/>
        <item h="1" x="1490"/>
        <item h="1" x="393"/>
        <item h="1" x="402"/>
        <item h="1" x="515"/>
        <item h="1" x="554"/>
        <item h="1" x="635"/>
        <item h="1" x="1695"/>
        <item h="1" x="886"/>
        <item h="1" x="1856"/>
        <item h="1" x="1124"/>
        <item h="1" x="1513"/>
        <item h="1" x="151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406"/>
        <item h="1" x="1852"/>
        <item h="1" x="840"/>
        <item h="1" x="1328"/>
        <item h="1" x="1306"/>
        <item h="1" x="475"/>
        <item h="1" x="542"/>
        <item h="1" x="1791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8"/>
        <item h="1" x="32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"/>
        <item h="1" x="1085"/>
        <item h="1" x="1661"/>
        <item h="1" x="1109"/>
        <item h="1" x="1425"/>
        <item h="1" x="1607"/>
        <item h="1" x="1762"/>
        <item h="1" x="1640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9"/>
        <item h="1" x="876"/>
        <item h="1" x="252"/>
        <item h="1" x="955"/>
        <item h="1" x="259"/>
        <item h="1" x="264"/>
        <item h="1" x="742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368"/>
        <item h="1" x="95"/>
        <item h="1" x="96"/>
        <item h="1" x="758"/>
        <item h="1" x="1536"/>
        <item h="1" x="1058"/>
        <item h="1" x="1363"/>
        <item h="1" x="1288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6"/>
        <item h="1" x="1708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5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1"/>
        <item h="1" x="1087"/>
        <item h="1" x="1523"/>
        <item h="1" x="1469"/>
        <item h="1" x="764"/>
        <item h="1" x="1541"/>
        <item h="1" x="480"/>
        <item h="1" x="706"/>
        <item h="1" x="33"/>
        <item h="1" x="1843"/>
        <item h="1" x="1785"/>
        <item h="1" x="1649"/>
        <item h="1" x="1654"/>
        <item h="1" x="1582"/>
        <item h="1" x="978"/>
        <item h="1" x="801"/>
        <item h="1" x="802"/>
        <item h="1" x="629"/>
        <item h="1" x="630"/>
        <item h="1" x="1704"/>
        <item h="1" x="524"/>
        <item h="1" x="966"/>
        <item h="1" x="1153"/>
        <item h="1" x="815"/>
        <item h="1" x="1216"/>
        <item h="1" x="1837"/>
        <item h="1" x="1794"/>
        <item h="1" x="1369"/>
        <item h="1" x="90"/>
        <item h="1" x="616"/>
        <item h="1" x="1677"/>
        <item h="1" x="1411"/>
        <item h="1" x="1410"/>
        <item h="1" x="1022"/>
        <item h="1" x="1705"/>
        <item h="1" x="1329"/>
        <item h="1" x="1072"/>
        <item h="1" x="1292"/>
        <item h="1" x="1025"/>
        <item h="1" x="1065"/>
        <item h="1" x="882"/>
        <item h="1" x="1502"/>
        <item h="1" x="683"/>
        <item h="1" x="1707"/>
        <item h="1" x="1636"/>
        <item h="1" x="1800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1809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7"/>
        <item h="1" x="1351"/>
        <item h="1" x="1132"/>
        <item h="1" x="1805"/>
        <item h="1" x="1295"/>
        <item h="1" x="1186"/>
        <item h="1" x="784"/>
        <item h="1" x="1284"/>
        <item h="1" x="88"/>
        <item h="1" x="1048"/>
        <item h="1" x="1304"/>
        <item h="1" x="1766"/>
        <item h="1" x="1767"/>
        <item h="1" x="990"/>
        <item h="1" x="1419"/>
        <item h="1" x="235"/>
        <item h="1" x="42"/>
        <item h="1" x="43"/>
        <item h="1" x="1548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6"/>
        <item h="1" x="1712"/>
        <item h="1" x="1326"/>
        <item h="1" x="888"/>
        <item h="1" x="766"/>
        <item h="1" x="915"/>
        <item h="1" x="1807"/>
        <item h="1" x="1447"/>
        <item h="1" x="653"/>
        <item h="1" x="1754"/>
        <item h="1" x="1277"/>
        <item h="1" x="1685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3"/>
        <item h="1" x="864"/>
        <item h="1" x="657"/>
        <item h="1" x="1578"/>
        <item h="1" x="812"/>
        <item h="1" x="1313"/>
        <item h="1" x="1357"/>
        <item h="1" x="1625"/>
        <item h="1" x="481"/>
        <item h="1" x="1764"/>
        <item h="1" x="15"/>
        <item h="1" x="1172"/>
        <item h="1" x="927"/>
        <item h="1" x="1911"/>
        <item h="1" x="1254"/>
        <item h="1" x="1430"/>
        <item h="1" x="1214"/>
        <item h="1" x="1601"/>
        <item h="1" x="1600"/>
        <item h="1" x="150"/>
        <item h="1" x="294"/>
        <item h="1" x="589"/>
        <item h="1" x="218"/>
        <item h="1" x="449"/>
        <item h="1" x="1694"/>
        <item h="1" x="1763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5"/>
        <item h="1" x="1735"/>
        <item h="1" x="809"/>
        <item h="1" x="1128"/>
        <item h="1" x="1149"/>
        <item h="1" x="1301"/>
        <item h="1" x="1029"/>
        <item h="1" x="1850"/>
        <item h="1" x="492"/>
        <item h="1" x="388"/>
        <item h="1" x="222"/>
        <item h="1" x="1431"/>
        <item h="1" x="445"/>
        <item h="1" x="1836"/>
        <item h="1" x="1067"/>
        <item h="1" x="1514"/>
        <item h="1" x="922"/>
        <item h="1" x="1853"/>
        <item h="1" x="1212"/>
        <item h="1" x="1572"/>
        <item h="1" x="452"/>
        <item h="1" x="1674"/>
        <item h="1" x="1141"/>
        <item h="1" x="1126"/>
        <item h="1" x="747"/>
        <item h="1" x="1721"/>
        <item h="1" x="778"/>
        <item h="1" x="1859"/>
        <item h="1" x="1609"/>
        <item h="1" x="1781"/>
        <item h="1" x="17"/>
        <item h="1" x="343"/>
        <item h="1" x="528"/>
        <item h="1" x="397"/>
        <item h="1" x="40"/>
        <item h="1" x="1392"/>
        <item h="1" x="604"/>
        <item h="1" x="1801"/>
        <item h="1" x="1063"/>
        <item h="1" x="891"/>
        <item h="1" x="1652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3"/>
        <item h="1" x="1379"/>
        <item h="1" x="1771"/>
        <item h="1" x="79"/>
        <item h="1" x="39"/>
        <item h="1" x="796"/>
        <item h="1" x="687"/>
        <item h="1" x="1692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1696"/>
        <item h="1" x="1453"/>
        <item h="1" x="1359"/>
        <item h="1" x="1491"/>
        <item h="1" x="867"/>
        <item h="1" x="1266"/>
        <item h="1" x="497"/>
        <item h="1" x="676"/>
        <item h="1" x="1668"/>
        <item h="1" x="1024"/>
        <item h="1" x="1023"/>
        <item h="1" x="1107"/>
        <item h="1" x="1366"/>
        <item h="1" x="44"/>
        <item h="1" x="41"/>
        <item h="1" x="93"/>
        <item h="1" x="92"/>
        <item h="1" x="476"/>
        <item h="1" x="408"/>
        <item h="1" x="1137"/>
        <item h="1" x="1743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2"/>
        <item h="1" x="1870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8"/>
        <item h="1" x="398"/>
        <item h="1" x="1815"/>
        <item h="1" x="1398"/>
        <item h="1" x="1362"/>
        <item h="1" x="1368"/>
        <item h="1" x="1380"/>
        <item h="1" x="1190"/>
        <item h="1" x="1347"/>
        <item h="1" x="1236"/>
        <item h="1" x="1731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6"/>
        <item h="1" x="1538"/>
        <item h="1" x="1422"/>
        <item h="1" x="1752"/>
        <item h="1" x="1647"/>
        <item h="1" x="1079"/>
        <item h="1" x="610"/>
        <item h="1" x="690"/>
        <item h="1" x="1662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1596"/>
        <item h="1" x="773"/>
        <item h="1" x="1056"/>
        <item h="1" x="875"/>
        <item h="1" x="1177"/>
        <item h="1" x="861"/>
        <item h="1" x="1588"/>
        <item h="1" x="1545"/>
        <item h="1" x="991"/>
        <item h="1" x="845"/>
        <item h="1" x="1714"/>
        <item h="1" x="1544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7"/>
        <item h="1" x="1740"/>
        <item h="1" x="331"/>
        <item h="1" x="323"/>
        <item h="1" x="120"/>
        <item h="1" x="113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1688"/>
        <item h="1" x="777"/>
        <item h="1" x="1686"/>
        <item h="1" x="1584"/>
        <item h="1" x="1583"/>
        <item h="1" x="321"/>
        <item h="1" x="748"/>
        <item h="1" x="361"/>
        <item h="1" x="230"/>
        <item h="1" x="231"/>
        <item h="1" x="228"/>
        <item h="1" x="1750"/>
        <item h="1" x="1672"/>
        <item h="1" x="229"/>
        <item h="1" x="1535"/>
        <item h="1" x="1534"/>
        <item h="1" x="1533"/>
        <item h="1" x="832"/>
        <item h="1" x="1444"/>
        <item h="1" x="125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389"/>
        <item h="1" x="1871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1"/>
        <item h="1" x="1657"/>
        <item h="1" x="1656"/>
        <item h="1" x="824"/>
        <item h="1" x="848"/>
        <item h="1" x="1038"/>
        <item h="1" x="1027"/>
        <item h="1" x="942"/>
        <item h="1" x="1265"/>
        <item h="1" x="1684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1026"/>
        <item h="1" x="1112"/>
        <item h="1" x="223"/>
        <item h="1" x="1761"/>
        <item h="1" x="1525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8"/>
        <item h="1" x="246"/>
        <item h="1" x="165"/>
        <item h="1" x="245"/>
        <item h="1" x="655"/>
        <item h="1" x="1616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9"/>
        <item h="1" x="1229"/>
        <item h="1" x="529"/>
        <item h="1" x="1386"/>
        <item h="1" x="1874"/>
        <item x="1851"/>
        <item h="1" x="307"/>
        <item h="1" x="326"/>
        <item h="1" x="327"/>
        <item h="1" x="395"/>
        <item h="1" x="453"/>
        <item h="1" x="664"/>
        <item h="1" x="704"/>
        <item h="1" x="1632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5"/>
        <item h="1" x="1526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2"/>
        <item h="1" x="1913"/>
        <item h="1" x="1914"/>
        <item h="1" x="1916"/>
        <item h="1" x="1917"/>
        <item h="1" x="1918"/>
        <item h="1" x="295"/>
        <item h="1" x="454"/>
        <item h="1" x="909"/>
        <item h="1" x="1919"/>
        <item h="1" x="1920"/>
        <item h="1" x="1921"/>
        <item h="1" x="1922"/>
        <item h="1" x="1923"/>
        <item h="1" m="1" x="2412"/>
        <item h="1" m="1" x="2413"/>
        <item h="1" x="1926"/>
        <item h="1" x="1927"/>
        <item h="1" x="1928"/>
        <item h="1" x="1929"/>
        <item h="1" x="1930"/>
        <item h="1" x="1924"/>
        <item h="1" x="1925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574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6"/>
        <item h="1" x="2017"/>
        <item h="1" x="2018"/>
        <item h="1" x="2019"/>
        <item h="1" x="2020"/>
        <item h="1" x="2021"/>
        <item h="1" x="2022"/>
        <item h="1" x="2015"/>
        <item h="1" x="2023"/>
        <item h="1" x="2024"/>
        <item h="1" x="2025"/>
        <item h="1" x="2026"/>
        <item h="1" x="2028"/>
        <item h="1" x="2029"/>
        <item h="1" x="2030"/>
        <item h="1" x="1382"/>
        <item h="1" x="2031"/>
        <item h="1" x="2032"/>
        <item h="1" x="2033"/>
        <item h="1" x="2034"/>
        <item h="1" x="2035"/>
        <item h="1" x="2036"/>
        <item h="1" x="2037"/>
        <item h="1" x="2038"/>
        <item h="1" x="2041"/>
        <item h="1" x="2042"/>
        <item h="1" x="2039"/>
        <item h="1" x="2040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9"/>
        <item h="1" x="2090"/>
        <item h="1" x="2091"/>
        <item h="1" x="1765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993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1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8"/>
        <item h="1" x="2179"/>
        <item h="1" x="2177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66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088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04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1547"/>
        <item h="1" x="1768"/>
        <item h="1" x="1915"/>
        <item h="1" x="2217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3"/>
        <item h="1" x="2354"/>
        <item h="1" x="2355"/>
        <item h="1" x="2027"/>
        <item h="1" x="2356"/>
        <item h="1" x="2357"/>
        <item h="1" x="2358"/>
        <item h="1" x="2352"/>
        <item h="1" x="2359"/>
        <item h="1" x="2360"/>
        <item h="1" x="2361"/>
        <item h="1" x="2362"/>
        <item h="1" x="2365"/>
        <item h="1" x="2363"/>
        <item h="1" x="2364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5"/>
        <item h="1" x="2384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11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288"/>
      <x v="52"/>
      <x/>
      <x v="1854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49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98">
        <item m="1" x="39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1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79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78"/>
        <item x="165"/>
        <item x="166"/>
        <item x="167"/>
        <item x="168"/>
        <item x="169"/>
        <item x="170"/>
        <item x="171"/>
        <item x="172"/>
        <item m="1" x="180"/>
        <item x="173"/>
        <item x="174"/>
        <item x="175"/>
        <item x="176"/>
        <item x="1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2">
        <item h="1" m="1" x="293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5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298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87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1"/>
        <item h="1" m="1" x="288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299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296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0"/>
        <item h="1" x="159"/>
        <item h="1" x="227"/>
        <item h="1" x="100"/>
        <item h="1" x="111"/>
        <item h="1" x="205"/>
        <item h="1" m="1" x="285"/>
        <item h="1" x="29"/>
        <item h="1" x="20"/>
        <item h="1" x="53"/>
        <item h="1" x="19"/>
        <item h="1" x="220"/>
        <item h="1" x="85"/>
        <item h="1" x="114"/>
        <item h="1" x="33"/>
        <item h="1" m="1" x="289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0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86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4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297"/>
        <item h="1" x="272"/>
        <item h="1" x="273"/>
        <item h="1" x="274"/>
        <item h="1" x="275"/>
        <item h="1" x="276"/>
        <item h="1" x="277"/>
        <item h="1" m="1" x="291"/>
        <item h="1" x="278"/>
        <item h="1" x="279"/>
        <item h="1" x="281"/>
        <item h="1" x="282"/>
        <item h="1" m="1" x="292"/>
        <item h="1" x="2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7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14">
        <item h="1" x="1542"/>
        <item h="1" x="1663"/>
        <item h="1" x="725"/>
        <item h="1" x="495"/>
        <item h="1" x="985"/>
        <item h="1" x="1830"/>
        <item h="1" x="484"/>
        <item h="1" x="611"/>
        <item h="1" x="649"/>
        <item h="1" x="132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982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647"/>
        <item h="1" x="1327"/>
        <item h="1" x="202"/>
        <item h="1" x="1722"/>
        <item h="1" x="485"/>
        <item h="1" x="1270"/>
        <item h="1" x="1443"/>
        <item h="1" x="941"/>
        <item h="1" x="1594"/>
        <item h="1" x="1634"/>
        <item h="1" x="345"/>
        <item h="1" x="159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5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8"/>
        <item h="1" x="755"/>
        <item h="1" x="837"/>
        <item h="1" x="631"/>
        <item h="1" x="1093"/>
        <item h="1" x="756"/>
        <item h="1" x="1133"/>
        <item h="1" x="217"/>
        <item h="1" x="179"/>
        <item h="1" x="1645"/>
        <item h="1" x="1016"/>
        <item h="1" x="1826"/>
        <item h="1" x="512"/>
        <item h="1" x="1161"/>
        <item h="1" x="138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9"/>
        <item h="1" x="68"/>
        <item h="1" x="1456"/>
        <item h="1" x="1570"/>
        <item h="1" x="1057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783"/>
        <item h="1" x="1788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1842"/>
        <item h="1" x="128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052"/>
        <item h="1" x="1242"/>
        <item h="1" x="1314"/>
        <item h="1" x="7"/>
        <item h="1" x="308"/>
        <item h="1" x="1500"/>
        <item h="1" x="1605"/>
        <item h="1" x="108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338"/>
        <item h="1" x="663"/>
        <item h="1" x="1179"/>
        <item h="1" x="1537"/>
        <item h="1" x="679"/>
        <item h="1" x="1849"/>
        <item h="1" x="346"/>
        <item h="1" x="457"/>
        <item h="1" x="456"/>
        <item h="1" x="1802"/>
        <item h="1" x="1612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6"/>
        <item h="1" x="1498"/>
        <item h="1" x="1651"/>
        <item h="1" x="1730"/>
        <item h="1" x="739"/>
        <item h="1" x="443"/>
        <item h="1" x="1504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3"/>
        <item h="1" x="1691"/>
        <item h="1" x="962"/>
        <item h="1" x="1318"/>
        <item h="1" x="1678"/>
        <item h="1" x="1736"/>
        <item h="1" x="1488"/>
        <item h="1" x="1221"/>
        <item h="1" x="1862"/>
        <item h="1" x="597"/>
        <item h="1" x="596"/>
        <item h="1" x="1613"/>
        <item h="1" x="1773"/>
        <item h="1" x="552"/>
        <item h="1" x="1200"/>
        <item h="1" x="1222"/>
        <item h="1" x="1269"/>
        <item h="1" x="1033"/>
        <item h="1" x="1650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1"/>
        <item h="1" x="1423"/>
        <item h="1" x="675"/>
        <item h="1" x="1687"/>
        <item h="1" x="636"/>
        <item h="1" x="1734"/>
        <item h="1" x="750"/>
        <item h="1" x="673"/>
        <item h="1" x="1088"/>
        <item h="1" x="672"/>
        <item h="1" x="1383"/>
        <item h="1" x="1030"/>
        <item h="1" x="1627"/>
        <item h="1" x="1803"/>
        <item h="1" x="1854"/>
        <item h="1" x="1390"/>
        <item h="1" x="335"/>
        <item h="1" x="782"/>
        <item h="1" x="1799"/>
        <item h="1" x="798"/>
        <item h="1" x="790"/>
        <item h="1" x="780"/>
        <item h="1" x="967"/>
        <item h="1" x="674"/>
        <item h="1" x="1339"/>
        <item h="1" x="925"/>
        <item h="1" x="1608"/>
        <item h="1" x="682"/>
        <item h="1" x="879"/>
        <item h="1" x="1068"/>
        <item h="1" x="1670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2"/>
        <item h="1" x="1568"/>
        <item h="1" x="1725"/>
        <item h="1" x="656"/>
        <item h="1" x="1505"/>
        <item h="1" x="1563"/>
        <item h="1" x="1209"/>
        <item h="1" x="1196"/>
        <item h="1" x="522"/>
        <item h="1" x="1276"/>
        <item h="1" x="1275"/>
        <item h="1" x="783"/>
        <item h="1" x="1706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5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4"/>
        <item h="1" x="950"/>
        <item h="1" x="1470"/>
        <item h="1" x="155"/>
        <item h="1" x="1474"/>
        <item h="1" x="154"/>
        <item h="1" x="446"/>
        <item h="1" x="1493"/>
        <item h="1" x="1637"/>
        <item h="1" x="221"/>
        <item h="1" x="713"/>
        <item h="1" x="1180"/>
        <item h="1" x="128"/>
        <item h="1" x="1011"/>
        <item h="1" x="1580"/>
        <item h="1" x="1476"/>
        <item h="1" x="1291"/>
        <item h="1" x="127"/>
        <item h="1" x="417"/>
        <item h="1" x="1365"/>
        <item h="1" x="1345"/>
        <item h="1" x="1381"/>
        <item h="1" x="1556"/>
        <item h="1" x="1576"/>
        <item h="1" x="1729"/>
        <item h="1" x="1557"/>
        <item h="1" x="1774"/>
        <item h="1" x="1561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7"/>
        <item h="1" x="1162"/>
        <item h="1" x="923"/>
        <item h="1" x="1844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690"/>
        <item h="1" x="1833"/>
        <item h="1" x="145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968"/>
        <item h="1" x="797"/>
        <item h="1" x="1206"/>
        <item h="1" x="1617"/>
        <item h="1" x="1828"/>
        <item h="1" x="1483"/>
        <item h="1" x="1003"/>
        <item h="1" x="669"/>
        <item h="1" x="1154"/>
        <item h="1" x="662"/>
        <item h="1" x="1286"/>
        <item h="1" x="1560"/>
        <item h="1" x="1481"/>
        <item h="1" x="709"/>
        <item h="1" x="1262"/>
        <item h="1" x="1404"/>
        <item h="1" x="1738"/>
        <item h="1" x="1507"/>
        <item h="1" x="1472"/>
        <item h="1" x="954"/>
        <item h="1" x="490"/>
        <item h="1" x="1341"/>
        <item h="1" x="1835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6"/>
        <item h="1" x="1724"/>
        <item h="1" x="1140"/>
        <item h="1" x="1638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1244"/>
        <item h="1" x="1281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3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1"/>
        <item h="1" x="1823"/>
        <item h="1" x="1820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9"/>
        <item h="1" x="1868"/>
        <item h="1" x="518"/>
        <item h="1" x="1816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3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1"/>
        <item h="1" x="185"/>
        <item h="1" x="276"/>
        <item h="1" x="691"/>
        <item h="1" x="1199"/>
        <item h="1" x="1045"/>
        <item h="1" x="1630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4"/>
        <item h="1" x="1185"/>
        <item h="1" x="1187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8"/>
        <item h="1" x="844"/>
        <item h="1" x="72"/>
        <item h="1" x="447"/>
        <item h="1" x="1249"/>
        <item h="1" x="586"/>
        <item h="1" x="969"/>
        <item h="1" x="1814"/>
        <item h="1" x="1051"/>
        <item h="1" x="937"/>
        <item h="1" x="1825"/>
        <item h="1" x="958"/>
        <item h="1" x="1495"/>
        <item h="1" x="1733"/>
        <item h="1" x="416"/>
        <item h="1" x="994"/>
        <item h="1" x="1010"/>
        <item h="1" x="913"/>
        <item h="1" x="124"/>
        <item h="1" x="1665"/>
        <item h="1" x="1666"/>
        <item h="1" x="997"/>
        <item h="1" x="1778"/>
        <item h="1" x="1779"/>
        <item h="1" x="13"/>
        <item h="1" x="627"/>
        <item h="1" x="1041"/>
        <item h="1" x="1720"/>
        <item h="1" x="1013"/>
        <item h="1" x="1484"/>
        <item h="1" x="735"/>
        <item h="1" x="908"/>
        <item h="1" x="1798"/>
        <item h="1" x="836"/>
        <item h="1" x="1173"/>
        <item h="1" x="1321"/>
        <item h="1" x="1790"/>
        <item h="1" x="1401"/>
        <item h="1" x="883"/>
        <item h="1" x="775"/>
        <item h="1" x="1739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7"/>
        <item h="1" x="1829"/>
        <item h="1" x="1715"/>
        <item h="1" x="555"/>
        <item h="1" x="1716"/>
        <item h="1" x="1089"/>
        <item h="1" x="1139"/>
        <item h="1" x="1718"/>
        <item h="1" x="1246"/>
        <item h="1" x="1780"/>
        <item h="1" x="1208"/>
        <item h="1" x="1289"/>
        <item h="1" x="1308"/>
        <item h="1" x="1143"/>
        <item h="1" x="1564"/>
        <item h="1" x="1840"/>
        <item h="1" x="1490"/>
        <item h="1" x="393"/>
        <item h="1" x="402"/>
        <item h="1" x="515"/>
        <item h="1" x="554"/>
        <item h="1" x="635"/>
        <item h="1" x="1695"/>
        <item h="1" x="886"/>
        <item h="1" x="1856"/>
        <item h="1" x="1124"/>
        <item h="1" x="1513"/>
        <item h="1" x="151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406"/>
        <item h="1" x="1852"/>
        <item h="1" x="840"/>
        <item h="1" x="1328"/>
        <item h="1" x="1306"/>
        <item h="1" x="475"/>
        <item h="1" x="542"/>
        <item h="1" x="1791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8"/>
        <item h="1" x="32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"/>
        <item h="1" x="1085"/>
        <item h="1" x="1661"/>
        <item h="1" x="1109"/>
        <item h="1" x="1425"/>
        <item h="1" x="1607"/>
        <item h="1" x="1762"/>
        <item h="1" x="1640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9"/>
        <item h="1" x="876"/>
        <item h="1" x="252"/>
        <item h="1" x="955"/>
        <item h="1" x="259"/>
        <item h="1" x="264"/>
        <item h="1" x="742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368"/>
        <item h="1" x="95"/>
        <item h="1" x="96"/>
        <item h="1" x="758"/>
        <item h="1" x="1536"/>
        <item h="1" x="1058"/>
        <item h="1" x="1363"/>
        <item h="1" x="1288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6"/>
        <item h="1" x="1708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5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1"/>
        <item h="1" x="1087"/>
        <item h="1" x="1523"/>
        <item h="1" x="1469"/>
        <item h="1" x="764"/>
        <item h="1" x="1541"/>
        <item h="1" x="480"/>
        <item h="1" x="706"/>
        <item h="1" x="33"/>
        <item h="1" x="1843"/>
        <item h="1" x="1785"/>
        <item h="1" x="1649"/>
        <item h="1" x="1654"/>
        <item h="1" x="1582"/>
        <item h="1" x="978"/>
        <item h="1" x="801"/>
        <item h="1" x="802"/>
        <item h="1" x="629"/>
        <item h="1" x="630"/>
        <item h="1" x="1704"/>
        <item h="1" x="524"/>
        <item h="1" x="966"/>
        <item h="1" x="1153"/>
        <item h="1" x="815"/>
        <item h="1" x="1216"/>
        <item h="1" x="1837"/>
        <item h="1" x="1794"/>
        <item h="1" x="1369"/>
        <item h="1" x="90"/>
        <item h="1" x="616"/>
        <item h="1" x="1677"/>
        <item h="1" x="1411"/>
        <item h="1" x="1410"/>
        <item h="1" x="1022"/>
        <item h="1" x="1705"/>
        <item h="1" x="1329"/>
        <item h="1" x="1072"/>
        <item h="1" x="1292"/>
        <item h="1" x="1025"/>
        <item h="1" x="1065"/>
        <item h="1" x="882"/>
        <item h="1" x="1502"/>
        <item h="1" x="683"/>
        <item h="1" x="1707"/>
        <item h="1" x="1636"/>
        <item h="1" x="1800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1809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7"/>
        <item h="1" x="1351"/>
        <item h="1" x="1132"/>
        <item h="1" x="1805"/>
        <item h="1" x="1295"/>
        <item h="1" x="1186"/>
        <item h="1" x="784"/>
        <item h="1" x="1284"/>
        <item h="1" x="88"/>
        <item h="1" x="1048"/>
        <item h="1" x="1304"/>
        <item h="1" x="1766"/>
        <item h="1" x="1767"/>
        <item h="1" x="990"/>
        <item h="1" x="1419"/>
        <item h="1" x="235"/>
        <item h="1" x="42"/>
        <item h="1" x="43"/>
        <item h="1" x="1548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6"/>
        <item h="1" x="1712"/>
        <item h="1" x="1326"/>
        <item h="1" x="888"/>
        <item h="1" x="766"/>
        <item h="1" x="915"/>
        <item h="1" x="1807"/>
        <item h="1" x="1447"/>
        <item h="1" x="653"/>
        <item h="1" x="1754"/>
        <item h="1" x="1277"/>
        <item h="1" x="1685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3"/>
        <item h="1" x="864"/>
        <item h="1" x="657"/>
        <item h="1" x="1578"/>
        <item h="1" x="812"/>
        <item h="1" x="1313"/>
        <item h="1" x="1357"/>
        <item h="1" x="1625"/>
        <item h="1" x="481"/>
        <item h="1" x="1764"/>
        <item h="1" x="15"/>
        <item h="1" x="1172"/>
        <item h="1" x="927"/>
        <item h="1" x="1911"/>
        <item h="1" x="1254"/>
        <item h="1" x="1430"/>
        <item h="1" x="1214"/>
        <item h="1" x="1601"/>
        <item h="1" x="1600"/>
        <item x="150"/>
        <item h="1" x="294"/>
        <item h="1" x="589"/>
        <item h="1" x="218"/>
        <item h="1" x="449"/>
        <item h="1" x="1694"/>
        <item h="1" x="1763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5"/>
        <item h="1" x="1735"/>
        <item h="1" x="809"/>
        <item h="1" x="1128"/>
        <item h="1" x="1149"/>
        <item h="1" x="1301"/>
        <item h="1" x="1029"/>
        <item h="1" x="1850"/>
        <item h="1" x="492"/>
        <item h="1" x="388"/>
        <item h="1" x="222"/>
        <item h="1" x="1431"/>
        <item h="1" x="445"/>
        <item h="1" x="1836"/>
        <item h="1" x="1067"/>
        <item h="1" x="1514"/>
        <item h="1" x="922"/>
        <item h="1" x="1853"/>
        <item h="1" x="1212"/>
        <item h="1" x="1572"/>
        <item h="1" x="452"/>
        <item h="1" x="1674"/>
        <item h="1" x="1141"/>
        <item h="1" x="1126"/>
        <item h="1" x="747"/>
        <item h="1" x="1721"/>
        <item h="1" x="778"/>
        <item h="1" x="1859"/>
        <item h="1" x="1609"/>
        <item h="1" x="1781"/>
        <item h="1" x="17"/>
        <item h="1" x="343"/>
        <item h="1" x="528"/>
        <item h="1" x="397"/>
        <item h="1" x="40"/>
        <item h="1" x="1392"/>
        <item h="1" x="604"/>
        <item h="1" x="1801"/>
        <item h="1" x="1063"/>
        <item h="1" x="891"/>
        <item h="1" x="1652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3"/>
        <item h="1" x="1379"/>
        <item h="1" x="1771"/>
        <item h="1" x="79"/>
        <item h="1" x="39"/>
        <item h="1" x="796"/>
        <item h="1" x="687"/>
        <item h="1" x="1692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1696"/>
        <item h="1" x="1453"/>
        <item h="1" x="1359"/>
        <item h="1" x="1491"/>
        <item h="1" x="867"/>
        <item h="1" x="1266"/>
        <item h="1" x="497"/>
        <item h="1" x="676"/>
        <item h="1" x="1668"/>
        <item h="1" x="1024"/>
        <item h="1" x="1023"/>
        <item h="1" x="1107"/>
        <item h="1" x="1366"/>
        <item h="1" x="44"/>
        <item h="1" x="41"/>
        <item h="1" x="93"/>
        <item h="1" x="92"/>
        <item h="1" x="476"/>
        <item h="1" x="408"/>
        <item h="1" x="1137"/>
        <item h="1" x="1743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2"/>
        <item h="1" x="1870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8"/>
        <item h="1" x="398"/>
        <item h="1" x="1815"/>
        <item h="1" x="1398"/>
        <item h="1" x="1362"/>
        <item h="1" x="1368"/>
        <item h="1" x="1380"/>
        <item h="1" x="1190"/>
        <item h="1" x="1347"/>
        <item h="1" x="1236"/>
        <item h="1" x="1731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6"/>
        <item h="1" x="1538"/>
        <item h="1" x="1422"/>
        <item h="1" x="1752"/>
        <item h="1" x="1647"/>
        <item h="1" x="1079"/>
        <item h="1" x="610"/>
        <item h="1" x="690"/>
        <item h="1" x="1662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1596"/>
        <item h="1" x="773"/>
        <item h="1" x="1056"/>
        <item h="1" x="875"/>
        <item h="1" x="1177"/>
        <item h="1" x="861"/>
        <item h="1" x="1588"/>
        <item h="1" x="1545"/>
        <item h="1" x="991"/>
        <item h="1" x="845"/>
        <item h="1" x="1714"/>
        <item h="1" x="1544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7"/>
        <item h="1" x="1740"/>
        <item h="1" x="331"/>
        <item h="1" x="323"/>
        <item h="1" x="120"/>
        <item h="1" x="113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1688"/>
        <item h="1" x="777"/>
        <item h="1" x="1686"/>
        <item h="1" x="1584"/>
        <item h="1" x="1583"/>
        <item h="1" x="321"/>
        <item h="1" x="748"/>
        <item h="1" x="361"/>
        <item h="1" x="230"/>
        <item h="1" x="231"/>
        <item h="1" x="228"/>
        <item h="1" x="1750"/>
        <item h="1" x="1672"/>
        <item h="1" x="229"/>
        <item h="1" x="1535"/>
        <item h="1" x="1534"/>
        <item h="1" x="1533"/>
        <item h="1" x="832"/>
        <item h="1" x="1444"/>
        <item h="1" x="125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389"/>
        <item h="1" x="1871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1"/>
        <item h="1" x="1657"/>
        <item h="1" x="1656"/>
        <item h="1" x="824"/>
        <item h="1" x="848"/>
        <item h="1" x="1038"/>
        <item h="1" x="1027"/>
        <item h="1" x="942"/>
        <item h="1" x="1265"/>
        <item h="1" x="1684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1026"/>
        <item h="1" x="1112"/>
        <item h="1" x="223"/>
        <item h="1" x="1761"/>
        <item h="1" x="1525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8"/>
        <item h="1" x="246"/>
        <item h="1" x="165"/>
        <item h="1" x="245"/>
        <item h="1" x="655"/>
        <item h="1" x="1616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9"/>
        <item h="1" x="1229"/>
        <item h="1" x="529"/>
        <item h="1" x="1386"/>
        <item h="1" x="1874"/>
        <item h="1" x="1851"/>
        <item h="1" x="307"/>
        <item h="1" x="326"/>
        <item h="1" x="327"/>
        <item h="1" x="395"/>
        <item h="1" x="453"/>
        <item h="1" x="664"/>
        <item h="1" x="704"/>
        <item h="1" x="1632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5"/>
        <item h="1" x="1526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2"/>
        <item h="1" x="1913"/>
        <item h="1" x="1914"/>
        <item h="1" x="1916"/>
        <item h="1" x="1917"/>
        <item h="1" x="1918"/>
        <item h="1" x="295"/>
        <item h="1" x="454"/>
        <item h="1" x="909"/>
        <item h="1" x="1919"/>
        <item h="1" x="1920"/>
        <item h="1" x="1921"/>
        <item h="1" x="1922"/>
        <item h="1" x="1923"/>
        <item h="1" m="1" x="2412"/>
        <item h="1" m="1" x="2413"/>
        <item h="1" x="1926"/>
        <item h="1" x="1927"/>
        <item h="1" x="1928"/>
        <item h="1" x="1929"/>
        <item h="1" x="1930"/>
        <item h="1" x="1924"/>
        <item h="1" x="1925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574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6"/>
        <item h="1" x="2017"/>
        <item h="1" x="2018"/>
        <item h="1" x="2019"/>
        <item h="1" x="2020"/>
        <item h="1" x="2021"/>
        <item h="1" x="2022"/>
        <item h="1" x="2015"/>
        <item h="1" x="2023"/>
        <item h="1" x="2024"/>
        <item h="1" x="2025"/>
        <item h="1" x="2026"/>
        <item h="1" x="2028"/>
        <item h="1" x="2029"/>
        <item h="1" x="2030"/>
        <item h="1" x="1382"/>
        <item h="1" x="2031"/>
        <item h="1" x="2032"/>
        <item h="1" x="2033"/>
        <item h="1" x="2034"/>
        <item h="1" x="2035"/>
        <item h="1" x="2036"/>
        <item h="1" x="2037"/>
        <item h="1" x="2038"/>
        <item h="1" x="2041"/>
        <item h="1" x="2042"/>
        <item h="1" x="2039"/>
        <item h="1" x="2040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9"/>
        <item h="1" x="2090"/>
        <item h="1" x="2091"/>
        <item h="1" x="1765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993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1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8"/>
        <item h="1" x="2179"/>
        <item h="1" x="2177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66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088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04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1547"/>
        <item h="1" x="1768"/>
        <item h="1" x="1915"/>
        <item h="1" x="2217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3"/>
        <item h="1" x="2354"/>
        <item h="1" x="2355"/>
        <item h="1" x="2027"/>
        <item h="1" x="2356"/>
        <item h="1" x="2357"/>
        <item h="1" x="2358"/>
        <item h="1" x="2352"/>
        <item h="1" x="2359"/>
        <item h="1" x="2360"/>
        <item h="1" x="2361"/>
        <item h="1" x="2362"/>
        <item h="1" x="2365"/>
        <item h="1" x="2363"/>
        <item h="1" x="2364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5"/>
        <item h="1" x="2384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11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">
    <i>
      <x v="141"/>
      <x v="29"/>
      <x v="1407"/>
      <x/>
    </i>
    <i>
      <x v="388"/>
      <x v="125"/>
      <x v="1407"/>
      <x v="2"/>
    </i>
    <i>
      <x v="390"/>
      <x v="52"/>
      <x v="1407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2">
        <i x="293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5"/>
        <i x="2"/>
        <i x="253"/>
        <i x="56"/>
        <i x="297"/>
        <i x="192"/>
        <i x="180"/>
        <i x="115"/>
        <i x="51"/>
        <i x="254"/>
        <i x="36"/>
        <i x="145"/>
        <i x="184"/>
        <i x="91"/>
        <i x="196"/>
        <i x="25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4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298"/>
        <i x="120"/>
        <i x="237"/>
        <i x="256"/>
        <i x="249"/>
        <i x="270" s="1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44"/>
        <i x="185"/>
        <i x="90"/>
        <i x="287"/>
        <i x="54"/>
        <i x="23"/>
        <i x="150"/>
        <i x="213"/>
        <i x="243"/>
        <i x="63"/>
        <i x="10"/>
        <i x="146"/>
        <i x="171"/>
        <i x="247"/>
        <i x="292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1"/>
        <i x="288"/>
        <i x="155"/>
        <i x="148"/>
        <i x="167"/>
        <i x="188"/>
        <i x="277"/>
        <i x="177"/>
        <i x="1"/>
        <i x="116"/>
        <i x="248"/>
        <i x="35"/>
        <i x="61"/>
        <i x="299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1"/>
        <i x="179"/>
        <i x="141"/>
        <i x="97"/>
        <i x="88"/>
        <i x="70"/>
        <i x="69"/>
        <i x="296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0"/>
        <i x="159"/>
        <i x="227"/>
        <i x="100"/>
        <i x="111"/>
        <i x="205"/>
        <i x="273"/>
        <i x="285"/>
        <i x="29"/>
        <i x="20"/>
        <i x="255"/>
        <i x="53"/>
        <i x="19"/>
        <i x="220"/>
        <i x="85"/>
        <i x="114"/>
        <i x="33"/>
        <i x="289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0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8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2">
        <i x="81"/>
        <i x="84" s="1"/>
        <i x="26"/>
        <i x="57"/>
        <i x="27"/>
        <i x="293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5" nd="1"/>
        <i x="2" nd="1"/>
        <i x="253" nd="1"/>
        <i x="56" nd="1"/>
        <i x="297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4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8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44" nd="1"/>
        <i x="185" nd="1"/>
        <i x="90" nd="1"/>
        <i x="287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92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1" nd="1"/>
        <i x="288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299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1" nd="1"/>
        <i x="179" nd="1"/>
        <i x="141" nd="1"/>
        <i x="97" nd="1"/>
        <i x="88" nd="1"/>
        <i x="70" nd="1"/>
        <i x="69" nd="1"/>
        <i x="296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0" nd="1"/>
        <i x="159" nd="1"/>
        <i x="227" nd="1"/>
        <i x="100" nd="1"/>
        <i x="111" nd="1"/>
        <i x="205" nd="1"/>
        <i x="273" nd="1"/>
        <i x="285" nd="1"/>
        <i x="29" nd="1"/>
        <i x="20" nd="1"/>
        <i x="255" nd="1"/>
        <i x="53" nd="1"/>
        <i x="19" nd="1"/>
        <i x="220" nd="1"/>
        <i x="85" nd="1"/>
        <i x="114" nd="1"/>
        <i x="33" nd="1"/>
        <i x="289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0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86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414">
        <i x="1493"/>
        <i x="152"/>
        <i x="139"/>
        <i x="1358"/>
        <i x="1478"/>
        <i x="1375"/>
        <i x="641"/>
        <i x="1085"/>
        <i x="1661"/>
        <i x="1425"/>
        <i x="1607"/>
        <i x="1762"/>
        <i x="2111"/>
        <i x="919"/>
        <i x="569"/>
        <i x="570"/>
        <i x="1997"/>
        <i x="2359"/>
        <i x="853"/>
        <i x="1520"/>
        <i x="212"/>
        <i x="1709"/>
        <i x="1710"/>
        <i x="1653"/>
        <i x="1034"/>
        <i x="1524"/>
        <i x="375"/>
        <i x="1660"/>
        <i x="373"/>
        <i x="374"/>
        <i x="1492"/>
        <i x="257"/>
        <i x="349" s="1"/>
        <i x="2045"/>
        <i x="1646"/>
        <i x="1633"/>
        <i x="2413" nd="1"/>
        <i x="2412" nd="1"/>
        <i x="1542" nd="1"/>
        <i x="1663" nd="1"/>
        <i x="725" nd="1"/>
        <i x="495" nd="1"/>
        <i x="985" nd="1"/>
        <i x="1830" nd="1"/>
        <i x="484" nd="1"/>
        <i x="611" nd="1"/>
        <i x="2263" nd="1"/>
        <i x="2396" nd="1"/>
        <i x="649" nd="1"/>
        <i x="132" nd="1"/>
        <i x="1894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6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1" nd="1"/>
        <i x="2050" nd="1"/>
        <i x="982" nd="1"/>
        <i x="2071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3" nd="1"/>
        <i x="647" nd="1"/>
        <i x="2147" nd="1"/>
        <i x="1327" nd="1"/>
        <i x="202" nd="1"/>
        <i x="1722" nd="1"/>
        <i x="307" nd="1"/>
        <i x="485" nd="1"/>
        <i x="1270" nd="1"/>
        <i x="1443" nd="1"/>
        <i x="1896" nd="1"/>
        <i x="941" nd="1"/>
        <i x="1594" nd="1"/>
        <i x="1634" nd="1"/>
        <i x="345" nd="1"/>
        <i x="1595" nd="1"/>
        <i x="347" nd="1"/>
        <i x="1895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2411" nd="1"/>
        <i x="1432" nd="1"/>
        <i x="1929" nd="1"/>
        <i x="1129" nd="1"/>
        <i x="1130" nd="1"/>
        <i x="762" nd="1"/>
        <i x="2003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2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6" nd="1"/>
        <i x="2364" nd="1"/>
        <i x="181" nd="1"/>
        <i x="1787" nd="1"/>
        <i x="1615" nd="1"/>
        <i x="2289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7" nd="1"/>
        <i x="1698" nd="1"/>
        <i x="755" nd="1"/>
        <i x="837" nd="1"/>
        <i x="631" nd="1"/>
        <i x="2251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3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5" nd="1"/>
        <i x="496" nd="1"/>
        <i x="2035" nd="1"/>
        <i x="2223" nd="1"/>
        <i x="786" nd="1"/>
        <i x="1111" nd="1"/>
        <i x="184" nd="1"/>
        <i x="2015" nd="1"/>
        <i x="241" nd="1"/>
        <i x="224" nd="1"/>
        <i x="911" nd="1"/>
        <i x="2306" nd="1"/>
        <i x="180" nd="1"/>
        <i x="1473" nd="1"/>
        <i x="2259" nd="1"/>
        <i x="2098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7" nd="1"/>
        <i x="1549" nd="1"/>
        <i x="68" nd="1"/>
        <i x="1456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2" nd="1"/>
        <i x="2318" nd="1"/>
        <i x="1957" nd="1"/>
        <i x="2273" nd="1"/>
        <i x="2349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5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5" nd="1"/>
        <i x="1788" nd="1"/>
        <i x="1259" nd="1"/>
        <i x="957" nd="1"/>
        <i x="971" nd="1"/>
        <i x="1400" nd="1"/>
        <i x="1319" nd="1"/>
        <i x="1290" nd="1"/>
        <i x="2126" nd="1"/>
        <i x="486" nd="1"/>
        <i x="2309" nd="1"/>
        <i x="846" nd="1"/>
        <i x="939" nd="1"/>
        <i x="2315" nd="1"/>
        <i x="2077" nd="1"/>
        <i x="2335" nd="1"/>
        <i x="612" nd="1"/>
        <i x="407" nd="1"/>
        <i x="789" nd="1"/>
        <i x="101" nd="1"/>
        <i x="100" nd="1"/>
        <i x="2053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8" nd="1"/>
        <i x="1842" nd="1"/>
        <i x="1283" nd="1"/>
        <i x="2145" nd="1"/>
        <i x="2144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5" nd="1"/>
        <i x="2247" nd="1"/>
        <i x="1052" nd="1"/>
        <i x="1242" nd="1"/>
        <i x="1314" nd="1"/>
        <i x="7" nd="1"/>
        <i x="308" nd="1"/>
        <i x="1500" nd="1"/>
        <i x="1605" nd="1"/>
        <i x="108" nd="1"/>
        <i x="2052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3" nd="1"/>
        <i x="1338" nd="1"/>
        <i x="2057" nd="1"/>
        <i x="663" nd="1"/>
        <i x="1179" nd="1"/>
        <i x="1537" nd="1"/>
        <i x="679" nd="1"/>
        <i x="1914" nd="1"/>
        <i x="1849" nd="1"/>
        <i x="346" nd="1"/>
        <i x="457" nd="1"/>
        <i x="456" nd="1"/>
        <i x="1802" nd="1"/>
        <i x="1612" nd="1"/>
        <i x="414" nd="1"/>
        <i x="2296" nd="1"/>
        <i x="499" nd="1"/>
        <i x="1904" nd="1"/>
        <i x="1905" nd="1"/>
        <i x="2024" nd="1"/>
        <i x="1123" nd="1"/>
        <i x="1632" nd="1"/>
        <i x="1189" nd="1"/>
        <i x="210" nd="1"/>
        <i x="870" nd="1"/>
        <i x="2002" nd="1"/>
        <i x="1322" nd="1"/>
        <i x="895" nd="1"/>
        <i x="1417" nd="1"/>
        <i x="1373" nd="1"/>
        <i x="1746" nd="1"/>
        <i x="1498" nd="1"/>
        <i x="1651" nd="1"/>
        <i x="2082" nd="1"/>
        <i x="1730" nd="1"/>
        <i x="739" nd="1"/>
        <i x="1913" nd="1"/>
        <i x="443" nd="1"/>
        <i x="1504" nd="1"/>
        <i x="2183" nd="1"/>
        <i x="1747" nd="1"/>
        <i x="1573" nd="1"/>
        <i x="986" nd="1"/>
        <i x="877" nd="1"/>
        <i x="788" nd="1"/>
        <i x="1000" nd="1"/>
        <i x="1847" nd="1"/>
        <i x="1759" nd="1"/>
        <i x="1818" nd="1"/>
        <i x="2323" nd="1"/>
        <i x="599" nd="1"/>
        <i x="1377" nd="1"/>
        <i x="708" nd="1"/>
        <i x="1378" nd="1"/>
        <i x="2229" nd="1"/>
        <i x="1227" nd="1"/>
        <i x="1936" nd="1"/>
        <i x="1060" nd="1"/>
        <i x="931" nd="1"/>
        <i x="2302" nd="1"/>
        <i x="23" nd="1"/>
        <i x="22" nd="1"/>
        <i x="833" nd="1"/>
        <i x="650" nd="1"/>
        <i x="1793" nd="1"/>
        <i x="1691" nd="1"/>
        <i x="962" nd="1"/>
        <i x="1318" nd="1"/>
        <i x="2005" nd="1"/>
        <i x="1678" nd="1"/>
        <i x="1736" nd="1"/>
        <i x="1488" nd="1"/>
        <i x="1221" nd="1"/>
        <i x="1954" nd="1"/>
        <i x="1862" nd="1"/>
        <i x="597" nd="1"/>
        <i x="596" nd="1"/>
        <i x="1613" nd="1"/>
        <i x="2109" nd="1"/>
        <i x="1773" nd="1"/>
        <i x="552" nd="1"/>
        <i x="2384" nd="1"/>
        <i x="1200" nd="1"/>
        <i x="1222" nd="1"/>
        <i x="1269" nd="1"/>
        <i x="1033" nd="1"/>
        <i x="1650" nd="1"/>
        <i x="740" nd="1"/>
        <i x="337" nd="1"/>
        <i x="2313" nd="1"/>
        <i x="479" nd="1"/>
        <i x="478" nd="1"/>
        <i x="2301" nd="1"/>
        <i x="2113" nd="1"/>
        <i x="2202" nd="1"/>
        <i x="645" nd="1"/>
        <i x="2089" nd="1"/>
        <i x="2093" nd="1"/>
        <i x="2336" nd="1"/>
        <i x="1150" nd="1"/>
        <i x="1897" nd="1"/>
        <i x="1974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9" nd="1"/>
        <i x="722" nd="1"/>
        <i x="58" nd="1"/>
        <i x="1046" nd="1"/>
        <i x="2373" nd="1"/>
        <i x="1621" nd="1"/>
        <i x="1970" nd="1"/>
        <i x="1423" nd="1"/>
        <i x="675" nd="1"/>
        <i x="1687" nd="1"/>
        <i x="636" nd="1"/>
        <i x="1734" nd="1"/>
        <i x="2038" nd="1"/>
        <i x="750" nd="1"/>
        <i x="673" nd="1"/>
        <i x="1088" nd="1"/>
        <i x="672" nd="1"/>
        <i x="2267" nd="1"/>
        <i x="2304" nd="1"/>
        <i x="1383" nd="1"/>
        <i x="1030" nd="1"/>
        <i x="1949" nd="1"/>
        <i x="1627" nd="1"/>
        <i x="1803" nd="1"/>
        <i x="1854" nd="1"/>
        <i x="1962" nd="1"/>
        <i x="2317" nd="1"/>
        <i x="1390" nd="1"/>
        <i x="335" nd="1"/>
        <i x="782" nd="1"/>
        <i x="1799" nd="1"/>
        <i x="798" nd="1"/>
        <i x="2086" nd="1"/>
        <i x="790" nd="1"/>
        <i x="780" nd="1"/>
        <i x="967" nd="1"/>
        <i x="2303" nd="1"/>
        <i x="674" nd="1"/>
        <i x="1339" nd="1"/>
        <i x="925" nd="1"/>
        <i x="1608" nd="1"/>
        <i x="682" nd="1"/>
        <i x="2189" nd="1"/>
        <i x="2059" nd="1"/>
        <i x="879" nd="1"/>
        <i x="1068" nd="1"/>
        <i x="1670" nd="1"/>
        <i x="1076" nd="1"/>
        <i x="953" nd="1"/>
        <i x="394" nd="1"/>
        <i x="2132" nd="1"/>
        <i x="751" nd="1"/>
        <i x="2174" nd="1"/>
        <i x="498" nd="1"/>
        <i x="1427" nd="1"/>
        <i x="1159" nd="1"/>
        <i x="477" nd="1"/>
        <i x="1487" nd="1"/>
        <i x="2133" nd="1"/>
        <i x="1032" nd="1"/>
        <i x="2131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4" nd="1"/>
        <i x="783" nd="1"/>
        <i x="1706" nd="1"/>
        <i x="1176" nd="1"/>
        <i x="2027" nd="1"/>
        <i x="1248" nd="1"/>
        <i x="2272" nd="1"/>
        <i x="67" nd="1"/>
        <i x="734" nd="1"/>
        <i x="462" nd="1"/>
        <i x="463" nd="1"/>
        <i x="1900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8" nd="1"/>
        <i x="2049" nd="1"/>
        <i x="2051" nd="1"/>
        <i x="1675" nd="1"/>
        <i x="2404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8" nd="1"/>
        <i x="2255" nd="1"/>
        <i x="306" nd="1"/>
        <i x="2260" nd="1"/>
        <i x="2208" nd="1"/>
        <i x="302" nd="1"/>
        <i x="1937" nd="1"/>
        <i x="553" nd="1"/>
        <i x="865" nd="1"/>
        <i x="1413" nd="1"/>
        <i x="1352" nd="1"/>
        <i x="1353" nd="1"/>
        <i x="822" nd="1"/>
        <i x="1211" nd="1"/>
        <i x="325" nd="1"/>
        <i x="600" nd="1"/>
        <i x="2245" nd="1"/>
        <i x="1784" nd="1"/>
        <i x="950" nd="1"/>
        <i x="2122" nd="1"/>
        <i x="1470" nd="1"/>
        <i x="2081" nd="1"/>
        <i x="155" nd="1"/>
        <i x="1474" nd="1"/>
        <i x="154" nd="1"/>
        <i x="2347" nd="1"/>
        <i x="446" nd="1"/>
        <i x="1637" nd="1"/>
        <i x="221" nd="1"/>
        <i x="713" nd="1"/>
        <i x="1180" nd="1"/>
        <i x="128" nd="1"/>
        <i x="1011" nd="1"/>
        <i x="2243" nd="1"/>
        <i x="1580" nd="1"/>
        <i x="2387" nd="1"/>
        <i x="1476" nd="1"/>
        <i x="2019" nd="1"/>
        <i x="1291" nd="1"/>
        <i x="127" nd="1"/>
        <i x="417" nd="1"/>
        <i x="1365" nd="1"/>
        <i x="1345" nd="1"/>
        <i x="1381" nd="1"/>
        <i x="2087" nd="1"/>
        <i x="1556" nd="1"/>
        <i x="1875" nd="1"/>
        <i x="2101" nd="1"/>
        <i x="2385" nd="1"/>
        <i x="1576" nd="1"/>
        <i x="1729" nd="1"/>
        <i x="1557" nd="1"/>
        <i x="2102" nd="1"/>
        <i x="2048" nd="1"/>
        <i x="1774" nd="1"/>
        <i x="1561" nd="1"/>
        <i x="1972" nd="1"/>
        <i x="1312" nd="1"/>
        <i x="1174" nd="1"/>
        <i x="1194" nd="1"/>
        <i x="2076" nd="1"/>
        <i x="2014" nd="1"/>
        <i x="119" nd="1"/>
        <i x="2282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30" nd="1"/>
        <i x="2117" nd="1"/>
        <i x="2046" nd="1"/>
        <i x="1418" nd="1"/>
        <i x="2228" nd="1"/>
        <i x="330" nd="1"/>
        <i x="1697" nd="1"/>
        <i x="1162" nd="1"/>
        <i x="923" nd="1"/>
        <i x="1844" nd="1"/>
        <i x="2116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016" nd="1"/>
        <i x="1833" nd="1"/>
        <i x="1452" nd="1"/>
        <i x="2365" nd="1"/>
        <i x="2363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9" nd="1"/>
        <i x="968" nd="1"/>
        <i x="797" nd="1"/>
        <i x="1206" nd="1"/>
        <i x="1617" nd="1"/>
        <i x="2061" nd="1"/>
        <i x="2039" nd="1"/>
        <i x="1828" nd="1"/>
        <i x="1483" nd="1"/>
        <i x="1003" nd="1"/>
        <i x="669" nd="1"/>
        <i x="1154" nd="1"/>
        <i x="662" nd="1"/>
        <i x="2155" nd="1"/>
        <i x="1286" nd="1"/>
        <i x="1560" nd="1"/>
        <i x="1481" nd="1"/>
        <i x="709" nd="1"/>
        <i x="2325" nd="1"/>
        <i x="1262" nd="1"/>
        <i x="1404" nd="1"/>
        <i x="1738" nd="1"/>
        <i x="1507" nd="1"/>
        <i x="1472" nd="1"/>
        <i x="954" nd="1"/>
        <i x="490" nd="1"/>
        <i x="2054" nd="1"/>
        <i x="1341" nd="1"/>
        <i x="1835" nd="1"/>
        <i x="819" nd="1"/>
        <i x="2193" nd="1"/>
        <i x="1069" nd="1"/>
        <i x="1258" nd="1"/>
        <i x="1164" nd="1"/>
        <i x="2056" nd="1"/>
        <i x="1039" nd="1"/>
        <i x="432" nd="1"/>
        <i x="2179" nd="1"/>
        <i x="1480" nd="1"/>
        <i x="2162" nd="1"/>
        <i x="1503" nd="1"/>
        <i x="433" nd="1"/>
        <i x="918" nd="1"/>
        <i x="1944" nd="1"/>
        <i x="1676" nd="1"/>
        <i x="1724" nd="1"/>
        <i x="2136" nd="1"/>
        <i x="1140" nd="1"/>
        <i x="2185" nd="1"/>
        <i x="1969" nd="1"/>
        <i x="1638" nd="1"/>
        <i x="1372" nd="1"/>
        <i x="2250" nd="1"/>
        <i x="2156" nd="1"/>
        <i x="622" nd="1"/>
        <i x="1169" nd="1"/>
        <i x="2350" nd="1"/>
        <i x="1907" nd="1"/>
        <i x="2196" nd="1"/>
        <i x="1887" nd="1"/>
        <i x="2040" nd="1"/>
        <i x="1213" nd="1"/>
        <i x="623" nd="1"/>
        <i x="1508" nd="1"/>
        <i x="638" nd="1"/>
        <i x="2178" nd="1"/>
        <i x="761" nd="1"/>
        <i x="1098" nd="1"/>
        <i x="2392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7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61" nd="1"/>
        <i x="240" nd="1"/>
        <i x="545" nd="1"/>
        <i x="1106" nd="1"/>
        <i x="160" nd="1"/>
        <i x="1240" nd="1"/>
        <i x="2327" nd="1"/>
        <i x="2004" nd="1"/>
        <i x="1439" nd="1"/>
        <i x="451" nd="1"/>
        <i x="573" nd="1"/>
        <i x="450" nd="1"/>
        <i x="1047" nd="1"/>
        <i x="504" nd="1"/>
        <i x="505" nd="1"/>
        <i x="2209" nd="1"/>
        <i x="665" nd="1"/>
        <i x="2275" nd="1"/>
        <i x="322" nd="1"/>
        <i x="2280" nd="1"/>
        <i x="2211" nd="1"/>
        <i x="206" nd="1"/>
        <i x="207" nd="1"/>
        <i x="1138" nd="1"/>
        <i x="1518" nd="1"/>
        <i x="1316" nd="1"/>
        <i x="572" nd="1"/>
        <i x="1097" nd="1"/>
        <i x="2342" nd="1"/>
        <i x="2266" nd="1"/>
        <i x="2217" nd="1"/>
        <i x="2256" nd="1"/>
        <i x="1795" nd="1"/>
        <i x="1086" nd="1"/>
        <i x="2389" nd="1"/>
        <i x="2073" nd="1"/>
        <i x="2191" nd="1"/>
        <i x="66" nd="1"/>
        <i x="575" nd="1"/>
        <i x="576" nd="1"/>
        <i x="421" nd="1"/>
        <i x="2143" nd="1"/>
        <i x="1043" nd="1"/>
        <i x="91" nd="1"/>
        <i x="2058" nd="1"/>
        <i x="700" nd="1"/>
        <i x="36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6" nd="1"/>
        <i x="1244" nd="1"/>
        <i x="2408" nd="1"/>
        <i x="1281" nd="1"/>
        <i x="2161" nd="1"/>
        <i x="2219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2" nd="1"/>
        <i x="103" nd="1"/>
        <i x="104" nd="1"/>
        <i x="1975" nd="1"/>
        <i x="885" nd="1"/>
        <i x="2395" nd="1"/>
        <i x="37" nd="1"/>
        <i x="1114" nd="1"/>
        <i x="2094" nd="1"/>
        <i x="1113" nd="1"/>
        <i x="1955" nd="1"/>
        <i x="1982" nd="1"/>
        <i x="717" nd="1"/>
        <i x="720" nd="1"/>
        <i x="1543" nd="1"/>
        <i x="437" nd="1"/>
        <i x="715" nd="1"/>
        <i x="714" nd="1"/>
        <i x="1986" nd="1"/>
        <i x="2001" nd="1"/>
        <i x="873" nd="1"/>
        <i x="2221" nd="1"/>
        <i x="1015" nd="1"/>
        <i x="525" nd="1"/>
        <i x="2377" nd="1"/>
        <i x="803" nd="1"/>
        <i x="1938" nd="1"/>
        <i x="2047" nd="1"/>
        <i x="688" nd="1"/>
        <i x="1956" nd="1"/>
        <i x="1921" nd="1"/>
        <i x="34" nd="1"/>
        <i x="983" nd="1"/>
        <i x="50" nd="1"/>
        <i x="1384" nd="1"/>
        <i x="1349" nd="1"/>
        <i x="2230" nd="1"/>
        <i x="1861" nd="1"/>
        <i x="1823" nd="1"/>
        <i x="1820" nd="1"/>
        <i x="2203" nd="1"/>
        <i x="2108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10" nd="1"/>
        <i x="2258" nd="1"/>
        <i x="11" nd="1"/>
        <i x="21" nd="1"/>
        <i x="9" nd="1"/>
        <i x="12" nd="1"/>
        <i x="10" nd="1"/>
        <i x="20" nd="1"/>
        <i x="8" nd="1"/>
        <i x="1397" nd="1"/>
        <i x="578" nd="1"/>
        <i x="73" nd="1"/>
        <i x="628" nd="1"/>
        <i x="571" nd="1"/>
        <i x="1869" nd="1"/>
        <i x="1868" nd="1"/>
        <i x="1931" nd="1"/>
        <i x="518" nd="1"/>
        <i x="1816" nd="1"/>
        <i x="1515" nd="1"/>
        <i x="2314" nd="1"/>
        <i x="215" nd="1"/>
        <i x="429" nd="1"/>
        <i x="771" nd="1"/>
        <i x="1998" nd="1"/>
        <i x="1952" nd="1"/>
        <i x="2069" nd="1"/>
        <i x="1948" nd="1"/>
        <i x="2044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9" nd="1"/>
        <i x="1151" nd="1"/>
        <i x="1071" nd="1"/>
        <i x="1317" nd="1"/>
        <i x="1183" nd="1"/>
        <i x="1428" nd="1"/>
        <i x="2036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6" nd="1"/>
        <i x="277" nd="1"/>
        <i x="1966" nd="1"/>
        <i x="1331" nd="1"/>
        <i x="383" nd="1"/>
        <i x="1603" nd="1"/>
        <i x="188" nd="1"/>
        <i x="278" nd="1"/>
        <i x="935" nd="1"/>
        <i x="591" nd="1"/>
        <i x="2346" nd="1"/>
        <i x="187" nd="1"/>
        <i x="275" nd="1"/>
        <i x="2241" nd="1"/>
        <i x="2220" nd="1"/>
        <i x="671" nd="1"/>
        <i x="279" nd="1"/>
        <i x="2299" nd="1"/>
        <i x="897" nd="1"/>
        <i x="281" nd="1"/>
        <i x="280" nd="1"/>
        <i x="1073" nd="1"/>
        <i x="973" nd="1"/>
        <i x="1701" nd="1"/>
        <i x="185" nd="1"/>
        <i x="276" nd="1"/>
        <i x="2246" nd="1"/>
        <i x="2264" nd="1"/>
        <i x="691" nd="1"/>
        <i x="1199" nd="1"/>
        <i x="1045" nd="1"/>
        <i x="1630" nd="1"/>
        <i x="651" nd="1"/>
        <i x="791" nd="1"/>
        <i x="2034" nd="1"/>
        <i x="793" nd="1"/>
        <i x="1925" nd="1"/>
        <i x="2400" nd="1"/>
        <i x="1021" nd="1"/>
        <i x="459" nd="1"/>
        <i x="517" nd="1"/>
        <i x="2172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9" nd="1"/>
        <i x="1624" nd="1"/>
        <i x="1185" nd="1"/>
        <i x="1187" nd="1"/>
        <i x="2380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100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5" nd="1"/>
        <i x="711" nd="1"/>
        <i x="1394" nd="1"/>
        <i x="977" nd="1"/>
        <i x="1118" nd="1"/>
        <i x="2205" nd="1"/>
        <i x="2206" nd="1"/>
        <i x="2218" nd="1"/>
        <i x="2207" nd="1"/>
        <i x="2204" nd="1"/>
        <i x="1264" nd="1"/>
        <i x="1228" nd="1"/>
        <i x="131" nd="1"/>
        <i x="2234" nd="1"/>
        <i x="1808" nd="1"/>
        <i x="844" nd="1"/>
        <i x="72" nd="1"/>
        <i x="447" nd="1"/>
        <i x="1249" nd="1"/>
        <i x="586" nd="1"/>
        <i x="969" nd="1"/>
        <i x="2287" nd="1"/>
        <i x="1814" nd="1"/>
        <i x="1051" nd="1"/>
        <i x="937" nd="1"/>
        <i x="1825" nd="1"/>
        <i x="958" nd="1"/>
        <i x="1495" nd="1"/>
        <i x="2173" nd="1"/>
        <i x="2261" nd="1"/>
        <i x="1733" nd="1"/>
        <i x="2104" nd="1"/>
        <i x="416" nd="1"/>
        <i x="994" nd="1"/>
        <i x="1010" nd="1"/>
        <i x="913" nd="1"/>
        <i x="2376" nd="1"/>
        <i x="124" nd="1"/>
        <i x="1665" nd="1"/>
        <i x="1666" nd="1"/>
        <i x="997" nd="1"/>
        <i x="1778" nd="1"/>
        <i x="1779" nd="1"/>
        <i x="13" nd="1"/>
        <i x="627" nd="1"/>
        <i x="2305" nd="1"/>
        <i x="2083" nd="1"/>
        <i x="1041" nd="1"/>
        <i x="1720" nd="1"/>
        <i x="1013" nd="1"/>
        <i x="1484" nd="1"/>
        <i x="735" nd="1"/>
        <i x="908" nd="1"/>
        <i x="2154" nd="1"/>
        <i x="1798" nd="1"/>
        <i x="836" nd="1"/>
        <i x="1173" nd="1"/>
        <i x="1321" nd="1"/>
        <i x="2381" nd="1"/>
        <i x="1790" nd="1"/>
        <i x="1401" nd="1"/>
        <i x="2294" nd="1"/>
        <i x="883" nd="1"/>
        <i x="775" nd="1"/>
        <i x="1739" nd="1"/>
        <i x="1387" nd="1"/>
        <i x="1263" nd="1"/>
        <i x="615" nd="1"/>
        <i x="614" nd="1"/>
        <i x="613" nd="1"/>
        <i x="2171" nd="1"/>
        <i x="1941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5" nd="1"/>
        <i x="506" nd="1"/>
        <i x="2298" nd="1"/>
        <i x="1451" nd="1"/>
        <i x="1973" nd="1"/>
        <i x="1335" nd="1"/>
        <i x="1667" nd="1"/>
        <i x="1994" nd="1"/>
        <i x="1829" nd="1"/>
        <i x="1715" nd="1"/>
        <i x="555" nd="1"/>
        <i x="1716" nd="1"/>
        <i x="2249" nd="1"/>
        <i x="2075" nd="1"/>
        <i x="1945" nd="1"/>
        <i x="2353" nd="1"/>
        <i x="1089" nd="1"/>
        <i x="1139" nd="1"/>
        <i x="1718" nd="1"/>
        <i x="1246" nd="1"/>
        <i x="1780" nd="1"/>
        <i x="2080" nd="1"/>
        <i x="2333" nd="1"/>
        <i x="1208" nd="1"/>
        <i x="1289" nd="1"/>
        <i x="2168" nd="1"/>
        <i x="1308" nd="1"/>
        <i x="1143" nd="1"/>
        <i x="1564" nd="1"/>
        <i x="1840" nd="1"/>
        <i x="1490" nd="1"/>
        <i x="1874" nd="1"/>
        <i x="1918" nd="1"/>
        <i x="393" nd="1"/>
        <i x="402" nd="1"/>
        <i x="515" nd="1"/>
        <i x="554" nd="1"/>
        <i x="2037" nd="1"/>
        <i x="635" nd="1"/>
        <i x="1995" nd="1"/>
        <i x="1999" nd="1"/>
        <i x="2055" nd="1"/>
        <i x="2166" nd="1"/>
        <i x="1695" nd="1"/>
        <i x="886" nd="1"/>
        <i x="1856" nd="1"/>
        <i x="1124" nd="1"/>
        <i x="1513" nd="1"/>
        <i x="1510" nd="1"/>
        <i x="2068" nd="1"/>
        <i x="2031" nd="1"/>
        <i x="1786" nd="1"/>
        <i x="247" nd="1"/>
        <i x="1406" nd="1"/>
        <i x="1121" nd="1"/>
        <i x="487" nd="1"/>
        <i x="963" nd="1"/>
        <i x="144" nd="1"/>
        <i x="292" nd="1"/>
        <i x="146" nd="1"/>
        <i x="872" nd="1"/>
        <i x="147" nd="1"/>
        <i x="1619" nd="1"/>
        <i x="404" nd="1"/>
        <i x="2127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5" nd="1"/>
        <i x="2271" nd="1"/>
        <i x="406" nd="1"/>
        <i x="1852" nd="1"/>
        <i x="2009" nd="1"/>
        <i x="840" nd="1"/>
        <i x="1328" nd="1"/>
        <i x="1306" nd="1"/>
        <i x="475" nd="1"/>
        <i x="542" nd="1"/>
        <i x="2114" nd="1"/>
        <i x="1791" nd="1"/>
        <i x="81" nd="1"/>
        <i x="473" nd="1"/>
        <i x="1210" nd="1"/>
        <i x="2216" nd="1"/>
        <i x="341" nd="1"/>
        <i x="648" nd="1"/>
        <i x="1280" nd="1"/>
        <i x="1370" nd="1"/>
        <i x="1371" nd="1"/>
        <i x="1325" nd="1"/>
        <i x="1758" nd="1"/>
        <i x="32" nd="1"/>
        <i x="2032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2" nd="1"/>
        <i x="732" nd="1"/>
        <i x="369" nd="1"/>
        <i x="1494" nd="1"/>
        <i x="1899" nd="1"/>
        <i x="681" nd="1"/>
        <i x="1902" nd="1"/>
        <i x="140" nd="1"/>
        <i x="1012" nd="1"/>
        <i x="768" nd="1"/>
        <i x="536" nd="1"/>
        <i x="1822" nd="1"/>
        <i x="2137" nd="1"/>
        <i x="213" nd="1"/>
        <i x="1109" nd="1"/>
        <i x="1942" nd="1"/>
        <i x="1640" nd="1"/>
        <i x="1233" nd="1"/>
        <i x="2186" nd="1"/>
        <i x="2167" nd="1"/>
        <i x="1207" nd="1"/>
        <i x="2361" nd="1"/>
        <i x="533" nd="1"/>
        <i x="729" nd="1"/>
        <i x="2103" nd="1"/>
        <i x="2351" nd="1"/>
        <i x="2224" nd="1"/>
        <i x="1028" nd="1"/>
        <i x="546" nd="1"/>
        <i x="1231" nd="1"/>
        <i x="1298" nd="1"/>
        <i x="1002" nd="1"/>
        <i x="2371" nd="1"/>
        <i x="390" nd="1"/>
        <i x="765" nd="1"/>
        <i x="1912" nd="1"/>
        <i x="2170" nd="1"/>
        <i x="876" nd="1"/>
        <i x="252" nd="1"/>
        <i x="955" nd="1"/>
        <i x="259" nd="1"/>
        <i x="264" nd="1"/>
        <i x="742" nd="1"/>
        <i x="2397" nd="1"/>
        <i x="1610" nd="1"/>
        <i x="258" nd="1"/>
        <i x="255" nd="1"/>
        <i x="1821" nd="1"/>
        <i x="254" nd="1"/>
        <i x="1527" nd="1"/>
        <i x="376" nd="1"/>
        <i x="2105" nd="1"/>
        <i x="253" nd="1"/>
        <i x="744" nd="1"/>
        <i x="256" nd="1"/>
        <i x="685" nd="1"/>
        <i x="260" nd="1"/>
        <i x="964" nd="1"/>
        <i x="261" nd="1"/>
        <i x="262" nd="1"/>
        <i x="1055" nd="1"/>
        <i x="1571" nd="1"/>
        <i x="438" nd="1"/>
        <i x="439" nd="1"/>
        <i x="743" nd="1"/>
        <i x="1330" nd="1"/>
        <i x="1755" nd="1"/>
        <i x="988" nd="1"/>
        <i x="989" nd="1"/>
        <i x="1532" nd="1"/>
        <i x="1434" nd="1"/>
        <i x="1433" nd="1"/>
        <i x="2013" nd="1"/>
        <i x="2012" nd="1"/>
        <i x="368" nd="1"/>
        <i x="95" nd="1"/>
        <i x="96" nd="1"/>
        <i x="1923" nd="1"/>
        <i x="1922" nd="1"/>
        <i x="758" nd="1"/>
        <i x="1536" nd="1"/>
        <i x="2286" nd="1"/>
        <i x="1058" nd="1"/>
        <i x="1363" nd="1"/>
        <i x="1288" nd="1"/>
        <i x="2285" nd="1"/>
        <i x="1122" nd="1"/>
        <i x="565" nd="1"/>
        <i x="772" nd="1"/>
        <i x="59" nd="1"/>
        <i x="834" nd="1"/>
        <i x="1753" nd="1"/>
        <i x="2129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8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644" nd="1"/>
        <i x="430" nd="1"/>
        <i x="454" nd="1"/>
        <i x="291" nd="1"/>
        <i x="757" nd="1"/>
        <i x="130" nd="1"/>
        <i x="2130" nd="1"/>
        <i x="2276" nd="1"/>
        <i x="2348" nd="1"/>
        <i x="1310" nd="1"/>
        <i x="298" nd="1"/>
        <i x="2320" nd="1"/>
        <i x="1851" nd="1"/>
        <i x="1950" nd="1"/>
        <i x="299" nd="1"/>
        <i x="1429" nd="1"/>
        <i x="1296" nd="1"/>
        <i x="295" nd="1"/>
        <i x="364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8" nd="1"/>
        <i x="157" nd="1"/>
        <i x="158" nd="1"/>
        <i x="2011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7" nd="1"/>
        <i x="27" nd="1"/>
        <i x="28" nd="1"/>
        <i x="26" nd="1"/>
        <i x="25" nd="1"/>
        <i x="172" nd="1"/>
        <i x="2088" nd="1"/>
        <i x="1293" nd="1"/>
        <i x="171" nd="1"/>
        <i x="243" nd="1"/>
        <i x="2405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7" nd="1"/>
        <i x="1565" nd="1"/>
        <i x="1420" nd="1"/>
        <i x="461" nd="1"/>
        <i x="2070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5" nd="1"/>
        <i x="33" nd="1"/>
        <i x="1768" nd="1"/>
        <i x="1915" nd="1"/>
        <i x="1843" nd="1"/>
        <i x="1785" nd="1"/>
        <i x="2150" nd="1"/>
        <i x="1649" nd="1"/>
        <i x="1654" nd="1"/>
        <i x="2151" nd="1"/>
        <i x="1582" nd="1"/>
        <i x="978" nd="1"/>
        <i x="2148" nd="1"/>
        <i x="2149" nd="1"/>
        <i x="801" nd="1"/>
        <i x="802" nd="1"/>
        <i x="1903" nd="1"/>
        <i x="629" nd="1"/>
        <i x="630" nd="1"/>
        <i x="1963" nd="1"/>
        <i x="1704" nd="1"/>
        <i x="2393" nd="1"/>
        <i x="524" nd="1"/>
        <i x="966" nd="1"/>
        <i x="1153" nd="1"/>
        <i x="2092" nd="1"/>
        <i x="815" nd="1"/>
        <i x="1216" nd="1"/>
        <i x="2182" nd="1"/>
        <i x="2198" nd="1"/>
        <i x="2184" nd="1"/>
        <i x="1837" nd="1"/>
        <i x="1794" nd="1"/>
        <i x="1369" nd="1"/>
        <i x="90" nd="1"/>
        <i x="616" nd="1"/>
        <i x="1677" nd="1"/>
        <i x="2316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5" nd="1"/>
        <i x="683" nd="1"/>
        <i x="1707" nd="1"/>
        <i x="2020" nd="1"/>
        <i x="1636" nd="1"/>
        <i x="1800" nd="1"/>
        <i x="2242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1809" nd="1"/>
        <i x="1336" nd="1"/>
        <i x="1167" nd="1"/>
        <i x="2181" nd="1"/>
        <i x="1479" nd="1"/>
        <i x="1910" nd="1"/>
        <i x="1992" nd="1"/>
        <i x="523" nd="1"/>
        <i x="795" nd="1"/>
        <i x="2062" nd="1"/>
        <i x="2252" nd="1"/>
        <i x="1037" nd="1"/>
        <i x="998" nd="1"/>
        <i x="926" nd="1"/>
        <i x="1260" nd="1"/>
        <i x="1873" nd="1"/>
        <i x="1006" nd="1"/>
        <i x="1148" nd="1"/>
        <i x="1517" nd="1"/>
        <i x="1622" nd="1"/>
        <i x="1908" nd="1"/>
        <i x="999" nd="1"/>
        <i x="1460" nd="1"/>
        <i x="1031" nd="1"/>
        <i x="1959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9" nd="1"/>
        <i x="1805" nd="1"/>
        <i x="1295" nd="1"/>
        <i x="2021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4" nd="1"/>
        <i x="990" nd="1"/>
        <i x="1419" nd="1"/>
        <i x="2142" nd="1"/>
        <i x="2329" nd="1"/>
        <i x="235" nd="1"/>
        <i x="42" nd="1"/>
        <i x="43" nd="1"/>
        <i x="1960" nd="1"/>
        <i x="1548" nd="1"/>
        <i x="1984" nd="1"/>
        <i x="2008" nd="1"/>
        <i x="2007" nd="1"/>
        <i x="123" nd="1"/>
        <i x="76" nd="1"/>
        <i x="77" nd="1"/>
        <i x="1983" nd="1"/>
        <i x="829" nd="1"/>
        <i x="304" nd="1"/>
        <i x="1257" nd="1"/>
        <i x="317" nd="1"/>
        <i x="1965" nd="1"/>
        <i x="2357" nd="1"/>
        <i x="2293" nd="1"/>
        <i x="855" nd="1"/>
        <i x="520" nd="1"/>
        <i x="1108" nd="1"/>
        <i x="1166" nd="1"/>
        <i x="1191" nd="1"/>
        <i x="1796" nd="1"/>
        <i x="2240" nd="1"/>
        <i x="1712" nd="1"/>
        <i x="2324" nd="1"/>
        <i x="2394" nd="1"/>
        <i x="1326" nd="1"/>
        <i x="2227" nd="1"/>
        <i x="2163" nd="1"/>
        <i x="2239" nd="1"/>
        <i x="1947" nd="1"/>
        <i x="888" nd="1"/>
        <i x="766" nd="1"/>
        <i x="915" nd="1"/>
        <i x="1807" nd="1"/>
        <i x="2026" nd="1"/>
        <i x="2354" nd="1"/>
        <i x="1447" nd="1"/>
        <i x="653" nd="1"/>
        <i x="2180" nd="1"/>
        <i x="2288" nd="1"/>
        <i x="2134" nd="1"/>
        <i x="1754" nd="1"/>
        <i x="1277" nd="1"/>
        <i x="1685" nd="1"/>
        <i x="1239" nd="1"/>
        <i x="109" nd="1"/>
        <i x="2066" nd="1"/>
        <i x="2065" nd="1"/>
        <i x="2311" nd="1"/>
        <i x="2312" nd="1"/>
        <i x="878" nd="1"/>
        <i x="881" nd="1"/>
        <i x="112" nd="1"/>
        <i x="1927" nd="1"/>
        <i x="1333" nd="1"/>
        <i x="2175" nd="1"/>
        <i x="1271" nd="1"/>
        <i x="249" nd="1"/>
        <i x="1526" nd="1"/>
        <i x="929" nd="1"/>
        <i x="699" nd="1"/>
        <i x="2158" nd="1"/>
        <i x="702" nd="1"/>
        <i x="1205" nd="1"/>
        <i x="2022" nd="1"/>
        <i x="1237" nd="1"/>
        <i x="469" nd="1"/>
        <i x="2028" nd="1"/>
        <i x="698" nd="1"/>
        <i x="2399" nd="1"/>
        <i x="2403" nd="1"/>
        <i x="862" nd="1"/>
        <i x="1989" nd="1"/>
        <i x="863" nd="1"/>
        <i x="2366" nd="1"/>
        <i x="1703" nd="1"/>
        <i x="864" nd="1"/>
        <i x="657" nd="1"/>
        <i x="2372" nd="1"/>
        <i x="2074" nd="1"/>
        <i x="1578" nd="1"/>
        <i x="2199" nd="1"/>
        <i x="812" nd="1"/>
        <i x="2337" nd="1"/>
        <i x="1313" nd="1"/>
        <i x="1357" nd="1"/>
        <i x="1625" nd="1"/>
        <i x="481" nd="1"/>
        <i x="1764" nd="1"/>
        <i x="15" nd="1"/>
        <i x="1172" nd="1"/>
        <i x="927" nd="1"/>
        <i x="1911" nd="1"/>
        <i x="2123" nd="1"/>
        <i x="2124" nd="1"/>
        <i x="2244" nd="1"/>
        <i x="1254" nd="1"/>
        <i x="1430" nd="1"/>
        <i x="1906" nd="1"/>
        <i x="2231" nd="1"/>
        <i x="1214" nd="1"/>
        <i x="1601" nd="1"/>
        <i x="1600" nd="1"/>
        <i x="150" nd="1"/>
        <i x="294" nd="1"/>
        <i x="589" nd="1"/>
        <i x="218" nd="1"/>
        <i x="449" nd="1"/>
        <i x="1694" nd="1"/>
        <i x="1763" nd="1"/>
        <i x="1968" nd="1"/>
        <i x="1951" nd="1"/>
        <i x="2390" nd="1"/>
        <i x="1337" nd="1"/>
        <i x="420" nd="1"/>
        <i x="806" nd="1"/>
        <i x="316" nd="1"/>
        <i x="151" nd="1"/>
        <i x="1475" nd="1"/>
        <i x="237" nd="1"/>
        <i x="1134" nd="1"/>
        <i x="2277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9" nd="1"/>
        <i x="1424" nd="1"/>
        <i x="1287" nd="1"/>
        <i x="521" nd="1"/>
        <i x="133" nd="1"/>
        <i x="594" nd="1"/>
        <i x="561" nd="1"/>
        <i x="297" nd="1"/>
        <i x="319" nd="1"/>
        <i x="2067" nd="1"/>
        <i x="467" nd="1"/>
        <i x="468" nd="1"/>
        <i x="605" nd="1"/>
        <i x="2262" nd="1"/>
        <i x="1782" nd="1"/>
        <i x="1215" nd="1"/>
        <i x="2099" nd="1"/>
        <i x="1735" nd="1"/>
        <i x="1917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2" nd="1"/>
        <i x="2379" nd="1"/>
        <i x="388" nd="1"/>
        <i x="222" nd="1"/>
        <i x="1431" nd="1"/>
        <i x="445" nd="1"/>
        <i x="2319" nd="1"/>
        <i x="1836" nd="1"/>
        <i x="1067" nd="1"/>
        <i x="1514" nd="1"/>
        <i x="1879" nd="1"/>
        <i x="922" nd="1"/>
        <i x="1853" nd="1"/>
        <i x="1212" nd="1"/>
        <i x="2153" nd="1"/>
        <i x="1572" nd="1"/>
        <i x="452" nd="1"/>
        <i x="2060" nd="1"/>
        <i x="2084" nd="1"/>
        <i x="1674" nd="1"/>
        <i x="1882" nd="1"/>
        <i x="1964" nd="1"/>
        <i x="1141" nd="1"/>
        <i x="1126" nd="1"/>
        <i x="1898" nd="1"/>
        <i x="2000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40" nd="1"/>
        <i x="528" nd="1"/>
        <i x="397" nd="1"/>
        <i x="2115" nd="1"/>
        <i x="327" nd="1"/>
        <i x="40" nd="1"/>
        <i x="1392" nd="1"/>
        <i x="604" nd="1"/>
        <i x="1801" nd="1"/>
        <i x="1063" nd="1"/>
        <i x="891" nd="1"/>
        <i x="1652" nd="1"/>
        <i x="2338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4" nd="1"/>
        <i x="1094" nd="1"/>
        <i x="701" nd="1"/>
        <i x="677" nd="1"/>
        <i x="1717" nd="1"/>
        <i x="975" nd="1"/>
        <i x="2321" nd="1"/>
        <i x="972" nd="1"/>
        <i x="1756" nd="1"/>
        <i x="1078" nd="1"/>
        <i x="1273" nd="1"/>
        <i x="1379" nd="1"/>
        <i x="2358" nd="1"/>
        <i x="1771" nd="1"/>
        <i x="2300" nd="1"/>
        <i x="2078" nd="1"/>
        <i x="79" nd="1"/>
        <i x="1979" nd="1"/>
        <i x="1978" nd="1"/>
        <i x="39" nd="1"/>
        <i x="796" nd="1"/>
        <i x="687" nd="1"/>
        <i x="1692" nd="1"/>
        <i x="1201" nd="1"/>
        <i x="880" nd="1"/>
        <i x="792" nd="1"/>
        <i x="2146" nd="1"/>
        <i x="300" nd="1"/>
        <i x="301" nd="1"/>
        <i x="336" nd="1"/>
        <i x="441" nd="1"/>
        <i x="392" nd="1"/>
        <i x="493" nd="1"/>
        <i x="1501" nd="1"/>
        <i x="1455" nd="1"/>
        <i x="1919" nd="1"/>
        <i x="1745" nd="1"/>
        <i x="1827" nd="1"/>
        <i x="372" nd="1"/>
        <i x="6" nd="1"/>
        <i x="3" nd="1"/>
        <i x="324" nd="1"/>
        <i x="409" nd="1"/>
        <i x="2194" nd="1"/>
        <i x="2187" nd="1"/>
        <i x="1760" nd="1"/>
        <i x="1" nd="1"/>
        <i x="0" nd="1"/>
        <i x="387" nd="1"/>
        <i x="509" nd="1"/>
        <i x="984" nd="1"/>
        <i x="1841" nd="1"/>
        <i x="810" nd="1"/>
        <i x="898" nd="1"/>
        <i x="1990" nd="1"/>
        <i x="1421" nd="1"/>
        <i x="850" nd="1"/>
        <i x="2176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7" nd="1"/>
        <i x="1696" nd="1"/>
        <i x="2041" nd="1"/>
        <i x="1961" nd="1"/>
        <i x="1453" nd="1"/>
        <i x="1359" nd="1"/>
        <i x="1491" nd="1"/>
        <i x="867" nd="1"/>
        <i x="1266" nd="1"/>
        <i x="497" nd="1"/>
        <i x="676" nd="1"/>
        <i x="1668" nd="1"/>
        <i x="2085" nd="1"/>
        <i x="1024" nd="1"/>
        <i x="2190" nd="1"/>
        <i x="1933" nd="1"/>
        <i x="1023" nd="1"/>
        <i x="1107" nd="1"/>
        <i x="2334" nd="1"/>
        <i x="1991" nd="1"/>
        <i x="2360" nd="1"/>
        <i x="1366" nd="1"/>
        <i x="1891" nd="1"/>
        <i x="44" nd="1"/>
        <i x="41" nd="1"/>
        <i x="93" nd="1"/>
        <i x="92" nd="1"/>
        <i x="1980" nd="1"/>
        <i x="476" nd="1"/>
        <i x="2283" nd="1"/>
        <i x="408" nd="1"/>
        <i x="1137" nd="1"/>
        <i x="1743" nd="1"/>
        <i x="2238" nd="1"/>
        <i x="1245" nd="1"/>
        <i x="474" nd="1"/>
        <i x="544" nd="1"/>
        <i x="948" nd="1"/>
        <i x="1442" nd="1"/>
        <i x="1127" nd="1"/>
        <i x="204" nd="1"/>
        <i x="741" nd="1"/>
        <i x="995" nd="1"/>
        <i x="733" nd="1"/>
        <i x="654" nd="1"/>
        <i x="1272" nd="1"/>
        <i x="2006" nd="1"/>
        <i x="1602" nd="1"/>
        <i x="2222" nd="1"/>
        <i x="1870" nd="1"/>
        <i x="1889" nd="1"/>
        <i x="1160" nd="1"/>
        <i x="530" nd="1"/>
        <i x="531" nd="1"/>
        <i x="19" nd="1"/>
        <i x="1223" nd="1"/>
        <i x="1409" nd="1"/>
        <i x="2112" nd="1"/>
        <i x="745" nd="1"/>
        <i x="1311" nd="1"/>
        <i x="2386" nd="1"/>
        <i x="1119" nd="1"/>
        <i x="1848" nd="1"/>
        <i x="398" nd="1"/>
        <i x="2128" nd="1"/>
        <i x="1815" nd="1"/>
        <i x="1398" nd="1"/>
        <i x="2125" nd="1"/>
        <i x="2328" nd="1"/>
        <i x="1362" nd="1"/>
        <i x="1368" nd="1"/>
        <i x="1380" nd="1"/>
        <i x="2120" nd="1"/>
        <i x="2201" nd="1"/>
        <i x="1190" nd="1"/>
        <i x="1347" nd="1"/>
        <i x="1236" nd="1"/>
        <i x="2160" nd="1"/>
        <i x="2097" nd="1"/>
        <i x="1731" nd="1"/>
        <i x="959" nd="1"/>
        <i x="2140" nd="1"/>
        <i x="987" nd="1"/>
        <i x="684" nd="1"/>
        <i x="2378" nd="1"/>
        <i x="1971" nd="1"/>
        <i x="56" nd="1"/>
        <i x="55" nd="1"/>
        <i x="1346" nd="1"/>
        <i x="2344" nd="1"/>
        <i x="2343" nd="1"/>
        <i x="2233" nd="1"/>
        <i x="1197" nd="1"/>
        <i x="1198" nd="1"/>
        <i x="30" nd="1"/>
        <i x="440" nd="1"/>
        <i x="2226" nd="1"/>
        <i x="1866" nd="1"/>
        <i x="1538" nd="1"/>
        <i x="1977" nd="1"/>
        <i x="1422" nd="1"/>
        <i x="1752" nd="1"/>
        <i x="1976" nd="1"/>
        <i x="2107" nd="1"/>
        <i x="1647" nd="1"/>
        <i x="2248" nd="1"/>
        <i x="1079" nd="1"/>
        <i x="610" nd="1"/>
        <i x="1892" nd="1"/>
        <i x="690" nd="1"/>
        <i x="1662" nd="1"/>
        <i x="719" nd="1"/>
        <i x="2017" nd="1"/>
        <i x="718" nd="1"/>
        <i x="1360" nd="1"/>
        <i x="395" nd="1"/>
        <i x="2253" nd="1"/>
        <i x="1019" nd="1"/>
        <i x="2141" nd="1"/>
        <i x="2225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9" nd="1"/>
        <i x="1596" nd="1"/>
        <i x="2278" nd="1"/>
        <i x="773" nd="1"/>
        <i x="1056" nd="1"/>
        <i x="875" nd="1"/>
        <i x="2119" nd="1"/>
        <i x="1177" nd="1"/>
        <i x="861" nd="1"/>
        <i x="2367" nd="1"/>
        <i x="1588" nd="1"/>
        <i x="2215" nd="1"/>
        <i x="1545" nd="1"/>
        <i x="1901" nd="1"/>
        <i x="991" nd="1"/>
        <i x="1890" nd="1"/>
        <i x="845" nd="1"/>
        <i x="2213" nd="1"/>
        <i x="2212" nd="1"/>
        <i x="2090" nd="1"/>
        <i x="2091" nd="1"/>
        <i x="2254" nd="1"/>
        <i x="1714" nd="1"/>
        <i x="1544" nd="1"/>
        <i x="2352" nd="1"/>
        <i x="2030" nd="1"/>
        <i x="2232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8" nd="1"/>
        <i x="2295" nd="1"/>
        <i x="2064" nd="1"/>
        <i x="2063" nd="1"/>
        <i x="1946" nd="1"/>
        <i x="303" nd="1"/>
        <i x="754" nd="1"/>
        <i x="4" nd="1"/>
        <i x="759" nd="1"/>
        <i x="624" nd="1"/>
        <i x="620" nd="1"/>
        <i x="1857" nd="1"/>
        <i x="2192" nd="1"/>
        <i x="1943" nd="1"/>
        <i x="1459" nd="1"/>
        <i x="24" nd="1"/>
        <i x="1412" nd="1"/>
        <i x="825" nd="1"/>
        <i x="1117" nd="1"/>
        <i x="1985" nd="1"/>
        <i x="118" nd="1"/>
        <i x="1967" nd="1"/>
        <i x="884" nd="1"/>
        <i x="541" nd="1"/>
        <i x="1438" nd="1"/>
        <i x="1817" nd="1"/>
        <i x="1740" nd="1"/>
        <i x="2356" nd="1"/>
        <i x="2339" nd="1"/>
        <i x="331" nd="1"/>
        <i x="323" nd="1"/>
        <i x="120" nd="1"/>
        <i x="113" nd="1"/>
        <i x="1939" nd="1"/>
        <i x="2345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1688" nd="1"/>
        <i x="777" nd="1"/>
        <i x="2138" nd="1"/>
        <i x="1686" nd="1"/>
        <i x="2165" nd="1"/>
        <i x="1584" nd="1"/>
        <i x="1583" nd="1"/>
        <i x="2236" nd="1"/>
        <i x="2177" nd="1"/>
        <i x="321" nd="1"/>
        <i x="748" nd="1"/>
        <i x="2281" nd="1"/>
        <i x="361" nd="1"/>
        <i x="2269" nd="1"/>
        <i x="230" nd="1"/>
        <i x="231" nd="1"/>
        <i x="228" nd="1"/>
        <i x="1750" nd="1"/>
        <i x="1672" nd="1"/>
        <i x="229" nd="1"/>
        <i x="1893" nd="1"/>
        <i x="2330" nd="1"/>
        <i x="1535" nd="1"/>
        <i x="993" nd="1"/>
        <i x="1534" nd="1"/>
        <i x="1533" nd="1"/>
        <i x="832" nd="1"/>
        <i x="1444" nd="1"/>
        <i x="125" nd="1"/>
        <i x="2110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4" nd="1"/>
        <i x="389" nd="1"/>
        <i x="1871" nd="1"/>
        <i x="849" nd="1"/>
        <i x="2382" nd="1"/>
        <i x="1934" nd="1"/>
        <i x="838" nd="1"/>
        <i x="2010" nd="1"/>
        <i x="1146" nd="1"/>
        <i x="678" nd="1"/>
        <i x="1075" nd="1"/>
        <i x="1074" nd="1"/>
        <i x="1267" nd="1"/>
        <i x="401" nd="1"/>
        <i x="587" nd="1"/>
        <i x="1916" nd="1"/>
        <i x="1416" nd="1"/>
        <i x="69" nd="1"/>
        <i x="70" nd="1"/>
        <i x="71" nd="1"/>
        <i x="102" nd="1"/>
        <i x="738" nd="1"/>
        <i x="2341" nd="1"/>
        <i x="668" nd="1"/>
        <i x="1485" nd="1"/>
        <i x="1611" nd="1"/>
        <i x="1657" nd="1"/>
        <i x="1656" nd="1"/>
        <i x="824" nd="1"/>
        <i x="2197" nd="1"/>
        <i x="848" nd="1"/>
        <i x="1038" nd="1"/>
        <i x="1027" nd="1"/>
        <i x="2072" nd="1"/>
        <i x="942" nd="1"/>
        <i x="1265" nd="1"/>
        <i x="2270" nd="1"/>
        <i x="2210" nd="1"/>
        <i x="1924" nd="1"/>
        <i x="1684" nd="1"/>
        <i x="87" nd="1"/>
        <i x="2033" nd="1"/>
        <i x="2043" nd="1"/>
        <i x="2157" nd="1"/>
        <i x="1278" nd="1"/>
        <i x="1547" nd="1"/>
        <i x="51" nd="1"/>
        <i x="53" nd="1"/>
        <i x="52" nd="1"/>
        <i x="54" nd="1"/>
        <i x="2079" nd="1"/>
        <i x="2214" nd="1"/>
        <i x="122" nd="1"/>
        <i x="2291" nd="1"/>
        <i x="1332" nd="1"/>
        <i x="45" nd="1"/>
        <i x="1354" nd="1"/>
        <i x="1940" nd="1"/>
        <i x="205" nd="1"/>
        <i x="1468" nd="1"/>
        <i x="2368" nd="1"/>
        <i x="860" nd="1"/>
        <i x="1981" nd="1"/>
        <i x="442" nd="1"/>
        <i x="413" nd="1"/>
        <i x="405" nd="1"/>
        <i x="2290" nd="1"/>
        <i x="1867" nd="1"/>
        <i x="500" nd="1"/>
        <i x="1178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1026" nd="1"/>
        <i x="1112" nd="1"/>
        <i x="223" nd="1"/>
        <i x="2188" nd="1"/>
        <i x="1761" nd="1"/>
        <i x="1525" nd="1"/>
        <i x="921" nd="1"/>
        <i x="1220" nd="1"/>
        <i x="2200" nd="1"/>
        <i x="917" nd="1"/>
        <i x="532" nd="1"/>
        <i x="1251" nd="1"/>
        <i x="329" nd="1"/>
        <i x="472" nd="1"/>
        <i x="974" nd="1"/>
        <i x="730" nd="1"/>
        <i x="2152" nd="1"/>
        <i x="167" nd="1"/>
        <i x="244" nd="1"/>
        <i x="558" nd="1"/>
        <i x="166" nd="1"/>
        <i x="1192" nd="1"/>
        <i x="894" nd="1"/>
        <i x="857" nd="1"/>
        <i x="670" nd="1"/>
        <i x="2169" nd="1"/>
        <i x="1528" nd="1"/>
        <i x="246" nd="1"/>
        <i x="165" nd="1"/>
        <i x="245" nd="1"/>
        <i x="655" nd="1"/>
        <i x="2370" nd="1"/>
        <i x="1616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2" nd="1"/>
        <i x="1092" nd="1"/>
        <i x="168" nd="1"/>
        <i x="318" nd="1"/>
        <i x="242" nd="1"/>
        <i x="595" nd="1"/>
        <i x="1018" nd="1"/>
        <i x="2018" nd="1"/>
        <i x="1225" nd="1"/>
        <i x="781" nd="1"/>
        <i x="1639" nd="1"/>
        <i x="1920" nd="1"/>
        <i x="1229" nd="1"/>
        <i x="2331" nd="1"/>
        <i x="2121" nd="1"/>
        <i x="326" nd="1"/>
        <i x="529" nd="1"/>
        <i x="1386" nd="1"/>
        <i x="1926" nd="1"/>
        <i x="2268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414">
        <i x="298"/>
        <i x="1851" s="1"/>
        <i x="237"/>
        <i x="521"/>
        <i x="2413" nd="1"/>
        <i x="2412" nd="1"/>
        <i x="1542" nd="1"/>
        <i x="1663" nd="1"/>
        <i x="725" nd="1"/>
        <i x="495" nd="1"/>
        <i x="985" nd="1"/>
        <i x="1830" nd="1"/>
        <i x="484" nd="1"/>
        <i x="611" nd="1"/>
        <i x="2263" nd="1"/>
        <i x="2396" nd="1"/>
        <i x="649" nd="1"/>
        <i x="132" nd="1"/>
        <i x="1894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6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1" nd="1"/>
        <i x="2050" nd="1"/>
        <i x="982" nd="1"/>
        <i x="2071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3" nd="1"/>
        <i x="647" nd="1"/>
        <i x="2147" nd="1"/>
        <i x="1327" nd="1"/>
        <i x="202" nd="1"/>
        <i x="1722" nd="1"/>
        <i x="307" nd="1"/>
        <i x="485" nd="1"/>
        <i x="1270" nd="1"/>
        <i x="1443" nd="1"/>
        <i x="1896" nd="1"/>
        <i x="941" nd="1"/>
        <i x="1594" nd="1"/>
        <i x="1634" nd="1"/>
        <i x="345" nd="1"/>
        <i x="1595" nd="1"/>
        <i x="347" nd="1"/>
        <i x="1895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2411" nd="1"/>
        <i x="1432" nd="1"/>
        <i x="1929" nd="1"/>
        <i x="1129" nd="1"/>
        <i x="1130" nd="1"/>
        <i x="762" nd="1"/>
        <i x="2003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2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6" nd="1"/>
        <i x="2364" nd="1"/>
        <i x="181" nd="1"/>
        <i x="1787" nd="1"/>
        <i x="1615" nd="1"/>
        <i x="2289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7" nd="1"/>
        <i x="1698" nd="1"/>
        <i x="755" nd="1"/>
        <i x="837" nd="1"/>
        <i x="631" nd="1"/>
        <i x="2251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3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5" nd="1"/>
        <i x="496" nd="1"/>
        <i x="2035" nd="1"/>
        <i x="2223" nd="1"/>
        <i x="786" nd="1"/>
        <i x="1111" nd="1"/>
        <i x="184" nd="1"/>
        <i x="2015" nd="1"/>
        <i x="241" nd="1"/>
        <i x="224" nd="1"/>
        <i x="911" nd="1"/>
        <i x="2306" nd="1"/>
        <i x="180" nd="1"/>
        <i x="1473" nd="1"/>
        <i x="2259" nd="1"/>
        <i x="2098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7" nd="1"/>
        <i x="1549" nd="1"/>
        <i x="68" nd="1"/>
        <i x="1456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2" nd="1"/>
        <i x="2318" nd="1"/>
        <i x="1957" nd="1"/>
        <i x="2273" nd="1"/>
        <i x="2349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5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5" nd="1"/>
        <i x="1788" nd="1"/>
        <i x="1259" nd="1"/>
        <i x="957" nd="1"/>
        <i x="971" nd="1"/>
        <i x="1400" nd="1"/>
        <i x="1319" nd="1"/>
        <i x="1290" nd="1"/>
        <i x="2126" nd="1"/>
        <i x="486" nd="1"/>
        <i x="2309" nd="1"/>
        <i x="846" nd="1"/>
        <i x="939" nd="1"/>
        <i x="2315" nd="1"/>
        <i x="2077" nd="1"/>
        <i x="2335" nd="1"/>
        <i x="612" nd="1"/>
        <i x="407" nd="1"/>
        <i x="789" nd="1"/>
        <i x="101" nd="1"/>
        <i x="100" nd="1"/>
        <i x="2053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8" nd="1"/>
        <i x="1842" nd="1"/>
        <i x="1283" nd="1"/>
        <i x="2145" nd="1"/>
        <i x="2144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5" nd="1"/>
        <i x="2247" nd="1"/>
        <i x="1052" nd="1"/>
        <i x="1242" nd="1"/>
        <i x="1314" nd="1"/>
        <i x="7" nd="1"/>
        <i x="308" nd="1"/>
        <i x="1500" nd="1"/>
        <i x="1605" nd="1"/>
        <i x="108" nd="1"/>
        <i x="2052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3" nd="1"/>
        <i x="1338" nd="1"/>
        <i x="2057" nd="1"/>
        <i x="663" nd="1"/>
        <i x="1179" nd="1"/>
        <i x="1537" nd="1"/>
        <i x="679" nd="1"/>
        <i x="1914" nd="1"/>
        <i x="1849" nd="1"/>
        <i x="346" nd="1"/>
        <i x="457" nd="1"/>
        <i x="456" nd="1"/>
        <i x="1802" nd="1"/>
        <i x="1612" nd="1"/>
        <i x="414" nd="1"/>
        <i x="2296" nd="1"/>
        <i x="499" nd="1"/>
        <i x="1904" nd="1"/>
        <i x="1905" nd="1"/>
        <i x="2024" nd="1"/>
        <i x="1123" nd="1"/>
        <i x="1632" nd="1"/>
        <i x="1189" nd="1"/>
        <i x="210" nd="1"/>
        <i x="870" nd="1"/>
        <i x="2002" nd="1"/>
        <i x="1322" nd="1"/>
        <i x="895" nd="1"/>
        <i x="1417" nd="1"/>
        <i x="1373" nd="1"/>
        <i x="1746" nd="1"/>
        <i x="1498" nd="1"/>
        <i x="1651" nd="1"/>
        <i x="2082" nd="1"/>
        <i x="1730" nd="1"/>
        <i x="739" nd="1"/>
        <i x="1913" nd="1"/>
        <i x="443" nd="1"/>
        <i x="1504" nd="1"/>
        <i x="2183" nd="1"/>
        <i x="1747" nd="1"/>
        <i x="1573" nd="1"/>
        <i x="986" nd="1"/>
        <i x="877" nd="1"/>
        <i x="788" nd="1"/>
        <i x="1000" nd="1"/>
        <i x="1847" nd="1"/>
        <i x="1759" nd="1"/>
        <i x="1818" nd="1"/>
        <i x="2323" nd="1"/>
        <i x="599" nd="1"/>
        <i x="1377" nd="1"/>
        <i x="708" nd="1"/>
        <i x="1378" nd="1"/>
        <i x="2229" nd="1"/>
        <i x="1227" nd="1"/>
        <i x="1936" nd="1"/>
        <i x="1060" nd="1"/>
        <i x="931" nd="1"/>
        <i x="2302" nd="1"/>
        <i x="23" nd="1"/>
        <i x="22" nd="1"/>
        <i x="833" nd="1"/>
        <i x="650" nd="1"/>
        <i x="1793" nd="1"/>
        <i x="1691" nd="1"/>
        <i x="962" nd="1"/>
        <i x="1318" nd="1"/>
        <i x="2005" nd="1"/>
        <i x="1678" nd="1"/>
        <i x="1736" nd="1"/>
        <i x="1488" nd="1"/>
        <i x="1221" nd="1"/>
        <i x="1954" nd="1"/>
        <i x="1862" nd="1"/>
        <i x="597" nd="1"/>
        <i x="596" nd="1"/>
        <i x="1613" nd="1"/>
        <i x="2109" nd="1"/>
        <i x="1773" nd="1"/>
        <i x="552" nd="1"/>
        <i x="2384" nd="1"/>
        <i x="1200" nd="1"/>
        <i x="1222" nd="1"/>
        <i x="1269" nd="1"/>
        <i x="1033" nd="1"/>
        <i x="1650" nd="1"/>
        <i x="740" nd="1"/>
        <i x="337" nd="1"/>
        <i x="2313" nd="1"/>
        <i x="479" nd="1"/>
        <i x="478" nd="1"/>
        <i x="2301" nd="1"/>
        <i x="2113" nd="1"/>
        <i x="2202" nd="1"/>
        <i x="645" nd="1"/>
        <i x="2089" nd="1"/>
        <i x="2093" nd="1"/>
        <i x="2336" nd="1"/>
        <i x="1150" nd="1"/>
        <i x="1897" nd="1"/>
        <i x="1974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9" nd="1"/>
        <i x="722" nd="1"/>
        <i x="58" nd="1"/>
        <i x="1046" nd="1"/>
        <i x="2373" nd="1"/>
        <i x="1621" nd="1"/>
        <i x="1970" nd="1"/>
        <i x="1423" nd="1"/>
        <i x="675" nd="1"/>
        <i x="1687" nd="1"/>
        <i x="636" nd="1"/>
        <i x="1734" nd="1"/>
        <i x="2038" nd="1"/>
        <i x="750" nd="1"/>
        <i x="673" nd="1"/>
        <i x="1088" nd="1"/>
        <i x="672" nd="1"/>
        <i x="2267" nd="1"/>
        <i x="2304" nd="1"/>
        <i x="1383" nd="1"/>
        <i x="1030" nd="1"/>
        <i x="1949" nd="1"/>
        <i x="1627" nd="1"/>
        <i x="1803" nd="1"/>
        <i x="1854" nd="1"/>
        <i x="1962" nd="1"/>
        <i x="2317" nd="1"/>
        <i x="1390" nd="1"/>
        <i x="335" nd="1"/>
        <i x="782" nd="1"/>
        <i x="1799" nd="1"/>
        <i x="798" nd="1"/>
        <i x="2086" nd="1"/>
        <i x="790" nd="1"/>
        <i x="780" nd="1"/>
        <i x="967" nd="1"/>
        <i x="2303" nd="1"/>
        <i x="674" nd="1"/>
        <i x="1339" nd="1"/>
        <i x="925" nd="1"/>
        <i x="1608" nd="1"/>
        <i x="682" nd="1"/>
        <i x="2189" nd="1"/>
        <i x="2059" nd="1"/>
        <i x="879" nd="1"/>
        <i x="1068" nd="1"/>
        <i x="1670" nd="1"/>
        <i x="1076" nd="1"/>
        <i x="953" nd="1"/>
        <i x="394" nd="1"/>
        <i x="2132" nd="1"/>
        <i x="751" nd="1"/>
        <i x="2174" nd="1"/>
        <i x="498" nd="1"/>
        <i x="1427" nd="1"/>
        <i x="1159" nd="1"/>
        <i x="477" nd="1"/>
        <i x="1487" nd="1"/>
        <i x="2133" nd="1"/>
        <i x="1032" nd="1"/>
        <i x="2131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4" nd="1"/>
        <i x="783" nd="1"/>
        <i x="1706" nd="1"/>
        <i x="1176" nd="1"/>
        <i x="2027" nd="1"/>
        <i x="1248" nd="1"/>
        <i x="2272" nd="1"/>
        <i x="67" nd="1"/>
        <i x="734" nd="1"/>
        <i x="462" nd="1"/>
        <i x="463" nd="1"/>
        <i x="1900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8" nd="1"/>
        <i x="2049" nd="1"/>
        <i x="2051" nd="1"/>
        <i x="1675" nd="1"/>
        <i x="2404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8" nd="1"/>
        <i x="2255" nd="1"/>
        <i x="306" nd="1"/>
        <i x="2260" nd="1"/>
        <i x="2208" nd="1"/>
        <i x="302" nd="1"/>
        <i x="1937" nd="1"/>
        <i x="553" nd="1"/>
        <i x="865" nd="1"/>
        <i x="1413" nd="1"/>
        <i x="1352" nd="1"/>
        <i x="1353" nd="1"/>
        <i x="822" nd="1"/>
        <i x="1211" nd="1"/>
        <i x="325" nd="1"/>
        <i x="600" nd="1"/>
        <i x="2245" nd="1"/>
        <i x="1784" nd="1"/>
        <i x="950" nd="1"/>
        <i x="2122" nd="1"/>
        <i x="1470" nd="1"/>
        <i x="2081" nd="1"/>
        <i x="155" nd="1"/>
        <i x="1474" nd="1"/>
        <i x="154" nd="1"/>
        <i x="2347" nd="1"/>
        <i x="446" nd="1"/>
        <i x="1493" nd="1"/>
        <i x="1637" nd="1"/>
        <i x="221" nd="1"/>
        <i x="713" nd="1"/>
        <i x="1180" nd="1"/>
        <i x="128" nd="1"/>
        <i x="1011" nd="1"/>
        <i x="2243" nd="1"/>
        <i x="1580" nd="1"/>
        <i x="2387" nd="1"/>
        <i x="1476" nd="1"/>
        <i x="2019" nd="1"/>
        <i x="1291" nd="1"/>
        <i x="127" nd="1"/>
        <i x="417" nd="1"/>
        <i x="1365" nd="1"/>
        <i x="1345" nd="1"/>
        <i x="1381" nd="1"/>
        <i x="2087" nd="1"/>
        <i x="1556" nd="1"/>
        <i x="1875" nd="1"/>
        <i x="2101" nd="1"/>
        <i x="2385" nd="1"/>
        <i x="1576" nd="1"/>
        <i x="1729" nd="1"/>
        <i x="1557" nd="1"/>
        <i x="2102" nd="1"/>
        <i x="2048" nd="1"/>
        <i x="1774" nd="1"/>
        <i x="1561" nd="1"/>
        <i x="1972" nd="1"/>
        <i x="1312" nd="1"/>
        <i x="1174" nd="1"/>
        <i x="1194" nd="1"/>
        <i x="2076" nd="1"/>
        <i x="2014" nd="1"/>
        <i x="119" nd="1"/>
        <i x="2282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30" nd="1"/>
        <i x="2117" nd="1"/>
        <i x="2046" nd="1"/>
        <i x="1418" nd="1"/>
        <i x="2228" nd="1"/>
        <i x="330" nd="1"/>
        <i x="1697" nd="1"/>
        <i x="1162" nd="1"/>
        <i x="923" nd="1"/>
        <i x="1844" nd="1"/>
        <i x="2116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016" nd="1"/>
        <i x="1833" nd="1"/>
        <i x="1452" nd="1"/>
        <i x="2365" nd="1"/>
        <i x="2363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9" nd="1"/>
        <i x="968" nd="1"/>
        <i x="797" nd="1"/>
        <i x="1206" nd="1"/>
        <i x="1617" nd="1"/>
        <i x="2061" nd="1"/>
        <i x="2039" nd="1"/>
        <i x="1828" nd="1"/>
        <i x="1483" nd="1"/>
        <i x="1003" nd="1"/>
        <i x="669" nd="1"/>
        <i x="1154" nd="1"/>
        <i x="662" nd="1"/>
        <i x="2155" nd="1"/>
        <i x="1286" nd="1"/>
        <i x="1560" nd="1"/>
        <i x="1481" nd="1"/>
        <i x="709" nd="1"/>
        <i x="2325" nd="1"/>
        <i x="1262" nd="1"/>
        <i x="1404" nd="1"/>
        <i x="1738" nd="1"/>
        <i x="1507" nd="1"/>
        <i x="1472" nd="1"/>
        <i x="954" nd="1"/>
        <i x="490" nd="1"/>
        <i x="2054" nd="1"/>
        <i x="1341" nd="1"/>
        <i x="1835" nd="1"/>
        <i x="819" nd="1"/>
        <i x="2193" nd="1"/>
        <i x="1069" nd="1"/>
        <i x="1258" nd="1"/>
        <i x="1164" nd="1"/>
        <i x="2056" nd="1"/>
        <i x="1039" nd="1"/>
        <i x="432" nd="1"/>
        <i x="2179" nd="1"/>
        <i x="1480" nd="1"/>
        <i x="2162" nd="1"/>
        <i x="1503" nd="1"/>
        <i x="433" nd="1"/>
        <i x="918" nd="1"/>
        <i x="1944" nd="1"/>
        <i x="1676" nd="1"/>
        <i x="1724" nd="1"/>
        <i x="2136" nd="1"/>
        <i x="1140" nd="1"/>
        <i x="2185" nd="1"/>
        <i x="1969" nd="1"/>
        <i x="1638" nd="1"/>
        <i x="1372" nd="1"/>
        <i x="2250" nd="1"/>
        <i x="2156" nd="1"/>
        <i x="622" nd="1"/>
        <i x="1169" nd="1"/>
        <i x="2350" nd="1"/>
        <i x="1907" nd="1"/>
        <i x="2196" nd="1"/>
        <i x="1887" nd="1"/>
        <i x="2040" nd="1"/>
        <i x="1213" nd="1"/>
        <i x="623" nd="1"/>
        <i x="1508" nd="1"/>
        <i x="638" nd="1"/>
        <i x="2178" nd="1"/>
        <i x="761" nd="1"/>
        <i x="1098" nd="1"/>
        <i x="2392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7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7" nd="1"/>
        <i x="2004" nd="1"/>
        <i x="1439" nd="1"/>
        <i x="451" nd="1"/>
        <i x="573" nd="1"/>
        <i x="450" nd="1"/>
        <i x="1047" nd="1"/>
        <i x="504" nd="1"/>
        <i x="505" nd="1"/>
        <i x="2209" nd="1"/>
        <i x="665" nd="1"/>
        <i x="2275" nd="1"/>
        <i x="322" nd="1"/>
        <i x="2280" nd="1"/>
        <i x="2211" nd="1"/>
        <i x="206" nd="1"/>
        <i x="207" nd="1"/>
        <i x="1138" nd="1"/>
        <i x="1518" nd="1"/>
        <i x="1316" nd="1"/>
        <i x="572" nd="1"/>
        <i x="1097" nd="1"/>
        <i x="2342" nd="1"/>
        <i x="2266" nd="1"/>
        <i x="2217" nd="1"/>
        <i x="2256" nd="1"/>
        <i x="1795" nd="1"/>
        <i x="1086" nd="1"/>
        <i x="2389" nd="1"/>
        <i x="2073" nd="1"/>
        <i x="2191" nd="1"/>
        <i x="66" nd="1"/>
        <i x="575" nd="1"/>
        <i x="576" nd="1"/>
        <i x="421" nd="1"/>
        <i x="2143" nd="1"/>
        <i x="1043" nd="1"/>
        <i x="91" nd="1"/>
        <i x="2058" nd="1"/>
        <i x="700" nd="1"/>
        <i x="36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6" nd="1"/>
        <i x="1244" nd="1"/>
        <i x="2408" nd="1"/>
        <i x="1281" nd="1"/>
        <i x="2161" nd="1"/>
        <i x="2219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2" nd="1"/>
        <i x="103" nd="1"/>
        <i x="104" nd="1"/>
        <i x="1975" nd="1"/>
        <i x="885" nd="1"/>
        <i x="2395" nd="1"/>
        <i x="37" nd="1"/>
        <i x="1114" nd="1"/>
        <i x="2094" nd="1"/>
        <i x="1113" nd="1"/>
        <i x="1955" nd="1"/>
        <i x="1982" nd="1"/>
        <i x="717" nd="1"/>
        <i x="720" nd="1"/>
        <i x="1543" nd="1"/>
        <i x="437" nd="1"/>
        <i x="715" nd="1"/>
        <i x="714" nd="1"/>
        <i x="1986" nd="1"/>
        <i x="2001" nd="1"/>
        <i x="873" nd="1"/>
        <i x="2221" nd="1"/>
        <i x="1015" nd="1"/>
        <i x="525" nd="1"/>
        <i x="2377" nd="1"/>
        <i x="803" nd="1"/>
        <i x="1938" nd="1"/>
        <i x="2047" nd="1"/>
        <i x="688" nd="1"/>
        <i x="1956" nd="1"/>
        <i x="1921" nd="1"/>
        <i x="34" nd="1"/>
        <i x="983" nd="1"/>
        <i x="50" nd="1"/>
        <i x="1384" nd="1"/>
        <i x="1349" nd="1"/>
        <i x="2230" nd="1"/>
        <i x="1861" nd="1"/>
        <i x="1823" nd="1"/>
        <i x="1820" nd="1"/>
        <i x="2203" nd="1"/>
        <i x="2108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10" nd="1"/>
        <i x="2258" nd="1"/>
        <i x="11" nd="1"/>
        <i x="21" nd="1"/>
        <i x="9" nd="1"/>
        <i x="12" nd="1"/>
        <i x="10" nd="1"/>
        <i x="20" nd="1"/>
        <i x="8" nd="1"/>
        <i x="1397" nd="1"/>
        <i x="578" nd="1"/>
        <i x="73" nd="1"/>
        <i x="628" nd="1"/>
        <i x="571" nd="1"/>
        <i x="1869" nd="1"/>
        <i x="1868" nd="1"/>
        <i x="1931" nd="1"/>
        <i x="518" nd="1"/>
        <i x="1816" nd="1"/>
        <i x="1515" nd="1"/>
        <i x="2314" nd="1"/>
        <i x="215" nd="1"/>
        <i x="429" nd="1"/>
        <i x="771" nd="1"/>
        <i x="1998" nd="1"/>
        <i x="1952" nd="1"/>
        <i x="2069" nd="1"/>
        <i x="1948" nd="1"/>
        <i x="2044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9" nd="1"/>
        <i x="1151" nd="1"/>
        <i x="1071" nd="1"/>
        <i x="1317" nd="1"/>
        <i x="1183" nd="1"/>
        <i x="1428" nd="1"/>
        <i x="2036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6" nd="1"/>
        <i x="277" nd="1"/>
        <i x="1966" nd="1"/>
        <i x="1331" nd="1"/>
        <i x="383" nd="1"/>
        <i x="1603" nd="1"/>
        <i x="188" nd="1"/>
        <i x="278" nd="1"/>
        <i x="935" nd="1"/>
        <i x="591" nd="1"/>
        <i x="2346" nd="1"/>
        <i x="187" nd="1"/>
        <i x="275" nd="1"/>
        <i x="2241" nd="1"/>
        <i x="2220" nd="1"/>
        <i x="671" nd="1"/>
        <i x="279" nd="1"/>
        <i x="2299" nd="1"/>
        <i x="897" nd="1"/>
        <i x="281" nd="1"/>
        <i x="280" nd="1"/>
        <i x="1073" nd="1"/>
        <i x="973" nd="1"/>
        <i x="1701" nd="1"/>
        <i x="185" nd="1"/>
        <i x="276" nd="1"/>
        <i x="2246" nd="1"/>
        <i x="2264" nd="1"/>
        <i x="691" nd="1"/>
        <i x="1199" nd="1"/>
        <i x="1045" nd="1"/>
        <i x="1630" nd="1"/>
        <i x="651" nd="1"/>
        <i x="791" nd="1"/>
        <i x="2034" nd="1"/>
        <i x="793" nd="1"/>
        <i x="1925" nd="1"/>
        <i x="2400" nd="1"/>
        <i x="1021" nd="1"/>
        <i x="459" nd="1"/>
        <i x="517" nd="1"/>
        <i x="2172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9" nd="1"/>
        <i x="1624" nd="1"/>
        <i x="1185" nd="1"/>
        <i x="1187" nd="1"/>
        <i x="2380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100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5" nd="1"/>
        <i x="711" nd="1"/>
        <i x="1394" nd="1"/>
        <i x="977" nd="1"/>
        <i x="1118" nd="1"/>
        <i x="2205" nd="1"/>
        <i x="2206" nd="1"/>
        <i x="2218" nd="1"/>
        <i x="2207" nd="1"/>
        <i x="2204" nd="1"/>
        <i x="1264" nd="1"/>
        <i x="1228" nd="1"/>
        <i x="131" nd="1"/>
        <i x="2234" nd="1"/>
        <i x="1808" nd="1"/>
        <i x="844" nd="1"/>
        <i x="72" nd="1"/>
        <i x="447" nd="1"/>
        <i x="1249" nd="1"/>
        <i x="586" nd="1"/>
        <i x="969" nd="1"/>
        <i x="2287" nd="1"/>
        <i x="1814" nd="1"/>
        <i x="1051" nd="1"/>
        <i x="937" nd="1"/>
        <i x="1825" nd="1"/>
        <i x="958" nd="1"/>
        <i x="1495" nd="1"/>
        <i x="2173" nd="1"/>
        <i x="2261" nd="1"/>
        <i x="1733" nd="1"/>
        <i x="2104" nd="1"/>
        <i x="416" nd="1"/>
        <i x="994" nd="1"/>
        <i x="1010" nd="1"/>
        <i x="913" nd="1"/>
        <i x="2376" nd="1"/>
        <i x="124" nd="1"/>
        <i x="1665" nd="1"/>
        <i x="1666" nd="1"/>
        <i x="997" nd="1"/>
        <i x="1778" nd="1"/>
        <i x="1779" nd="1"/>
        <i x="13" nd="1"/>
        <i x="627" nd="1"/>
        <i x="2305" nd="1"/>
        <i x="2083" nd="1"/>
        <i x="1041" nd="1"/>
        <i x="1720" nd="1"/>
        <i x="1013" nd="1"/>
        <i x="1484" nd="1"/>
        <i x="735" nd="1"/>
        <i x="908" nd="1"/>
        <i x="2154" nd="1"/>
        <i x="1798" nd="1"/>
        <i x="836" nd="1"/>
        <i x="1173" nd="1"/>
        <i x="1321" nd="1"/>
        <i x="2381" nd="1"/>
        <i x="1790" nd="1"/>
        <i x="1401" nd="1"/>
        <i x="2294" nd="1"/>
        <i x="883" nd="1"/>
        <i x="775" nd="1"/>
        <i x="1739" nd="1"/>
        <i x="1387" nd="1"/>
        <i x="1263" nd="1"/>
        <i x="615" nd="1"/>
        <i x="614" nd="1"/>
        <i x="613" nd="1"/>
        <i x="2171" nd="1"/>
        <i x="1941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5" nd="1"/>
        <i x="506" nd="1"/>
        <i x="2298" nd="1"/>
        <i x="1451" nd="1"/>
        <i x="1973" nd="1"/>
        <i x="1335" nd="1"/>
        <i x="1667" nd="1"/>
        <i x="1994" nd="1"/>
        <i x="1829" nd="1"/>
        <i x="1715" nd="1"/>
        <i x="555" nd="1"/>
        <i x="1716" nd="1"/>
        <i x="2249" nd="1"/>
        <i x="2075" nd="1"/>
        <i x="1945" nd="1"/>
        <i x="2353" nd="1"/>
        <i x="1089" nd="1"/>
        <i x="1139" nd="1"/>
        <i x="1718" nd="1"/>
        <i x="1246" nd="1"/>
        <i x="1780" nd="1"/>
        <i x="2080" nd="1"/>
        <i x="2333" nd="1"/>
        <i x="1208" nd="1"/>
        <i x="1289" nd="1"/>
        <i x="2168" nd="1"/>
        <i x="1308" nd="1"/>
        <i x="1143" nd="1"/>
        <i x="1564" nd="1"/>
        <i x="1840" nd="1"/>
        <i x="1490" nd="1"/>
        <i x="1874" nd="1"/>
        <i x="1918" nd="1"/>
        <i x="393" nd="1"/>
        <i x="402" nd="1"/>
        <i x="515" nd="1"/>
        <i x="554" nd="1"/>
        <i x="2037" nd="1"/>
        <i x="635" nd="1"/>
        <i x="1995" nd="1"/>
        <i x="1999" nd="1"/>
        <i x="2055" nd="1"/>
        <i x="2166" nd="1"/>
        <i x="1695" nd="1"/>
        <i x="886" nd="1"/>
        <i x="1856" nd="1"/>
        <i x="1124" nd="1"/>
        <i x="1513" nd="1"/>
        <i x="1510" nd="1"/>
        <i x="2068" nd="1"/>
        <i x="2031" nd="1"/>
        <i x="1786" nd="1"/>
        <i x="247" nd="1"/>
        <i x="1406" nd="1"/>
        <i x="1121" nd="1"/>
        <i x="487" nd="1"/>
        <i x="963" nd="1"/>
        <i x="144" nd="1"/>
        <i x="292" nd="1"/>
        <i x="146" nd="1"/>
        <i x="872" nd="1"/>
        <i x="147" nd="1"/>
        <i x="1619" nd="1"/>
        <i x="404" nd="1"/>
        <i x="2127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5" nd="1"/>
        <i x="2271" nd="1"/>
        <i x="406" nd="1"/>
        <i x="1852" nd="1"/>
        <i x="2009" nd="1"/>
        <i x="840" nd="1"/>
        <i x="1328" nd="1"/>
        <i x="1306" nd="1"/>
        <i x="475" nd="1"/>
        <i x="542" nd="1"/>
        <i x="2114" nd="1"/>
        <i x="1791" nd="1"/>
        <i x="81" nd="1"/>
        <i x="473" nd="1"/>
        <i x="1210" nd="1"/>
        <i x="2216" nd="1"/>
        <i x="341" nd="1"/>
        <i x="648" nd="1"/>
        <i x="1280" nd="1"/>
        <i x="1370" nd="1"/>
        <i x="1371" nd="1"/>
        <i x="1325" nd="1"/>
        <i x="1758" nd="1"/>
        <i x="32" nd="1"/>
        <i x="2032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2" nd="1"/>
        <i x="139" nd="1"/>
        <i x="732" nd="1"/>
        <i x="369" nd="1"/>
        <i x="1494" nd="1"/>
        <i x="1899" nd="1"/>
        <i x="681" nd="1"/>
        <i x="1902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7" nd="1"/>
        <i x="213" nd="1"/>
        <i x="1085" nd="1"/>
        <i x="1661" nd="1"/>
        <i x="1109" nd="1"/>
        <i x="1942" nd="1"/>
        <i x="1425" nd="1"/>
        <i x="1607" nd="1"/>
        <i x="1762" nd="1"/>
        <i x="1640" nd="1"/>
        <i x="1233" nd="1"/>
        <i x="2186" nd="1"/>
        <i x="2167" nd="1"/>
        <i x="1207" nd="1"/>
        <i x="2361" nd="1"/>
        <i x="533" nd="1"/>
        <i x="2111" nd="1"/>
        <i x="729" nd="1"/>
        <i x="2103" nd="1"/>
        <i x="919" nd="1"/>
        <i x="2351" nd="1"/>
        <i x="569" nd="1"/>
        <i x="2224" nd="1"/>
        <i x="570" nd="1"/>
        <i x="1997" nd="1"/>
        <i x="1028" nd="1"/>
        <i x="546" nd="1"/>
        <i x="1231" nd="1"/>
        <i x="1298" nd="1"/>
        <i x="1002" nd="1"/>
        <i x="2371" nd="1"/>
        <i x="2359" nd="1"/>
        <i x="853" nd="1"/>
        <i x="390" nd="1"/>
        <i x="1520" nd="1"/>
        <i x="765" nd="1"/>
        <i x="1912" nd="1"/>
        <i x="212" nd="1"/>
        <i x="1709" nd="1"/>
        <i x="2170" nd="1"/>
        <i x="876" nd="1"/>
        <i x="252" nd="1"/>
        <i x="955" nd="1"/>
        <i x="259" nd="1"/>
        <i x="264" nd="1"/>
        <i x="742" nd="1"/>
        <i x="2397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5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5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3" nd="1"/>
        <i x="2012" nd="1"/>
        <i x="368" nd="1"/>
        <i x="95" nd="1"/>
        <i x="96" nd="1"/>
        <i x="1923" nd="1"/>
        <i x="1922" nd="1"/>
        <i x="758" nd="1"/>
        <i x="1536" nd="1"/>
        <i x="2286" nd="1"/>
        <i x="1058" nd="1"/>
        <i x="1363" nd="1"/>
        <i x="1288" nd="1"/>
        <i x="2285" nd="1"/>
        <i x="1122" nd="1"/>
        <i x="565" nd="1"/>
        <i x="772" nd="1"/>
        <i x="59" nd="1"/>
        <i x="834" nd="1"/>
        <i x="1753" nd="1"/>
        <i x="2129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8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644" nd="1"/>
        <i x="430" nd="1"/>
        <i x="454" nd="1"/>
        <i x="291" nd="1"/>
        <i x="757" nd="1"/>
        <i x="130" nd="1"/>
        <i x="2130" nd="1"/>
        <i x="2276" nd="1"/>
        <i x="2348" nd="1"/>
        <i x="1310" nd="1"/>
        <i x="2320" nd="1"/>
        <i x="1950" nd="1"/>
        <i x="299" nd="1"/>
        <i x="1429" nd="1"/>
        <i x="1296" nd="1"/>
        <i x="295" nd="1"/>
        <i x="364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8" nd="1"/>
        <i x="157" nd="1"/>
        <i x="158" nd="1"/>
        <i x="2011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7" nd="1"/>
        <i x="27" nd="1"/>
        <i x="28" nd="1"/>
        <i x="26" nd="1"/>
        <i x="25" nd="1"/>
        <i x="172" nd="1"/>
        <i x="2088" nd="1"/>
        <i x="1293" nd="1"/>
        <i x="171" nd="1"/>
        <i x="243" nd="1"/>
        <i x="2405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7" nd="1"/>
        <i x="1565" nd="1"/>
        <i x="1420" nd="1"/>
        <i x="461" nd="1"/>
        <i x="2070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5" nd="1"/>
        <i x="33" nd="1"/>
        <i x="1768" nd="1"/>
        <i x="1915" nd="1"/>
        <i x="1843" nd="1"/>
        <i x="1785" nd="1"/>
        <i x="2150" nd="1"/>
        <i x="1649" nd="1"/>
        <i x="1654" nd="1"/>
        <i x="2151" nd="1"/>
        <i x="1582" nd="1"/>
        <i x="978" nd="1"/>
        <i x="2148" nd="1"/>
        <i x="2149" nd="1"/>
        <i x="801" nd="1"/>
        <i x="802" nd="1"/>
        <i x="1903" nd="1"/>
        <i x="629" nd="1"/>
        <i x="630" nd="1"/>
        <i x="1963" nd="1"/>
        <i x="1704" nd="1"/>
        <i x="2393" nd="1"/>
        <i x="524" nd="1"/>
        <i x="966" nd="1"/>
        <i x="1153" nd="1"/>
        <i x="2092" nd="1"/>
        <i x="815" nd="1"/>
        <i x="1216" nd="1"/>
        <i x="2182" nd="1"/>
        <i x="2198" nd="1"/>
        <i x="2184" nd="1"/>
        <i x="1837" nd="1"/>
        <i x="1794" nd="1"/>
        <i x="1369" nd="1"/>
        <i x="90" nd="1"/>
        <i x="616" nd="1"/>
        <i x="1677" nd="1"/>
        <i x="2316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5" nd="1"/>
        <i x="683" nd="1"/>
        <i x="1707" nd="1"/>
        <i x="2020" nd="1"/>
        <i x="1636" nd="1"/>
        <i x="1800" nd="1"/>
        <i x="2242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1809" nd="1"/>
        <i x="1336" nd="1"/>
        <i x="1167" nd="1"/>
        <i x="2181" nd="1"/>
        <i x="1479" nd="1"/>
        <i x="1910" nd="1"/>
        <i x="1992" nd="1"/>
        <i x="523" nd="1"/>
        <i x="795" nd="1"/>
        <i x="2062" nd="1"/>
        <i x="2252" nd="1"/>
        <i x="1037" nd="1"/>
        <i x="998" nd="1"/>
        <i x="926" nd="1"/>
        <i x="1260" nd="1"/>
        <i x="1873" nd="1"/>
        <i x="1006" nd="1"/>
        <i x="1148" nd="1"/>
        <i x="1517" nd="1"/>
        <i x="1622" nd="1"/>
        <i x="1908" nd="1"/>
        <i x="999" nd="1"/>
        <i x="1460" nd="1"/>
        <i x="1031" nd="1"/>
        <i x="1959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9" nd="1"/>
        <i x="1805" nd="1"/>
        <i x="1295" nd="1"/>
        <i x="2021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4" nd="1"/>
        <i x="990" nd="1"/>
        <i x="1419" nd="1"/>
        <i x="2142" nd="1"/>
        <i x="2329" nd="1"/>
        <i x="235" nd="1"/>
        <i x="42" nd="1"/>
        <i x="43" nd="1"/>
        <i x="1960" nd="1"/>
        <i x="1548" nd="1"/>
        <i x="1984" nd="1"/>
        <i x="2008" nd="1"/>
        <i x="2007" nd="1"/>
        <i x="123" nd="1"/>
        <i x="76" nd="1"/>
        <i x="77" nd="1"/>
        <i x="1983" nd="1"/>
        <i x="829" nd="1"/>
        <i x="304" nd="1"/>
        <i x="1257" nd="1"/>
        <i x="317" nd="1"/>
        <i x="1965" nd="1"/>
        <i x="2357" nd="1"/>
        <i x="2293" nd="1"/>
        <i x="855" nd="1"/>
        <i x="520" nd="1"/>
        <i x="1108" nd="1"/>
        <i x="1166" nd="1"/>
        <i x="1191" nd="1"/>
        <i x="1796" nd="1"/>
        <i x="2240" nd="1"/>
        <i x="1712" nd="1"/>
        <i x="2324" nd="1"/>
        <i x="2394" nd="1"/>
        <i x="1326" nd="1"/>
        <i x="2227" nd="1"/>
        <i x="2163" nd="1"/>
        <i x="2239" nd="1"/>
        <i x="1947" nd="1"/>
        <i x="888" nd="1"/>
        <i x="766" nd="1"/>
        <i x="915" nd="1"/>
        <i x="1807" nd="1"/>
        <i x="2026" nd="1"/>
        <i x="2354" nd="1"/>
        <i x="1447" nd="1"/>
        <i x="653" nd="1"/>
        <i x="2180" nd="1"/>
        <i x="2288" nd="1"/>
        <i x="2134" nd="1"/>
        <i x="1754" nd="1"/>
        <i x="1277" nd="1"/>
        <i x="1685" nd="1"/>
        <i x="1239" nd="1"/>
        <i x="109" nd="1"/>
        <i x="2066" nd="1"/>
        <i x="2065" nd="1"/>
        <i x="2311" nd="1"/>
        <i x="2312" nd="1"/>
        <i x="878" nd="1"/>
        <i x="881" nd="1"/>
        <i x="112" nd="1"/>
        <i x="1927" nd="1"/>
        <i x="1333" nd="1"/>
        <i x="2175" nd="1"/>
        <i x="1271" nd="1"/>
        <i x="249" nd="1"/>
        <i x="1526" nd="1"/>
        <i x="929" nd="1"/>
        <i x="699" nd="1"/>
        <i x="2158" nd="1"/>
        <i x="702" nd="1"/>
        <i x="1205" nd="1"/>
        <i x="2022" nd="1"/>
        <i x="1237" nd="1"/>
        <i x="469" nd="1"/>
        <i x="2028" nd="1"/>
        <i x="698" nd="1"/>
        <i x="2399" nd="1"/>
        <i x="2403" nd="1"/>
        <i x="862" nd="1"/>
        <i x="1989" nd="1"/>
        <i x="863" nd="1"/>
        <i x="2366" nd="1"/>
        <i x="1703" nd="1"/>
        <i x="864" nd="1"/>
        <i x="657" nd="1"/>
        <i x="2372" nd="1"/>
        <i x="2074" nd="1"/>
        <i x="1578" nd="1"/>
        <i x="2199" nd="1"/>
        <i x="812" nd="1"/>
        <i x="2337" nd="1"/>
        <i x="1313" nd="1"/>
        <i x="1357" nd="1"/>
        <i x="1625" nd="1"/>
        <i x="481" nd="1"/>
        <i x="1764" nd="1"/>
        <i x="15" nd="1"/>
        <i x="1172" nd="1"/>
        <i x="927" nd="1"/>
        <i x="1911" nd="1"/>
        <i x="2123" nd="1"/>
        <i x="2124" nd="1"/>
        <i x="2244" nd="1"/>
        <i x="1254" nd="1"/>
        <i x="1430" nd="1"/>
        <i x="1906" nd="1"/>
        <i x="2231" nd="1"/>
        <i x="1214" nd="1"/>
        <i x="1601" nd="1"/>
        <i x="1600" nd="1"/>
        <i x="150" nd="1"/>
        <i x="294" nd="1"/>
        <i x="589" nd="1"/>
        <i x="218" nd="1"/>
        <i x="449" nd="1"/>
        <i x="1694" nd="1"/>
        <i x="1763" nd="1"/>
        <i x="1968" nd="1"/>
        <i x="1951" nd="1"/>
        <i x="2390" nd="1"/>
        <i x="1337" nd="1"/>
        <i x="420" nd="1"/>
        <i x="806" nd="1"/>
        <i x="316" nd="1"/>
        <i x="151" nd="1"/>
        <i x="1475" nd="1"/>
        <i x="1134" nd="1"/>
        <i x="2277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9" nd="1"/>
        <i x="1424" nd="1"/>
        <i x="1287" nd="1"/>
        <i x="133" nd="1"/>
        <i x="594" nd="1"/>
        <i x="561" nd="1"/>
        <i x="297" nd="1"/>
        <i x="319" nd="1"/>
        <i x="2067" nd="1"/>
        <i x="467" nd="1"/>
        <i x="468" nd="1"/>
        <i x="605" nd="1"/>
        <i x="2262" nd="1"/>
        <i x="1782" nd="1"/>
        <i x="1215" nd="1"/>
        <i x="2099" nd="1"/>
        <i x="1735" nd="1"/>
        <i x="1917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2" nd="1"/>
        <i x="2379" nd="1"/>
        <i x="388" nd="1"/>
        <i x="222" nd="1"/>
        <i x="1431" nd="1"/>
        <i x="445" nd="1"/>
        <i x="2319" nd="1"/>
        <i x="1836" nd="1"/>
        <i x="1067" nd="1"/>
        <i x="1514" nd="1"/>
        <i x="1879" nd="1"/>
        <i x="922" nd="1"/>
        <i x="1853" nd="1"/>
        <i x="1212" nd="1"/>
        <i x="2153" nd="1"/>
        <i x="1572" nd="1"/>
        <i x="452" nd="1"/>
        <i x="2060" nd="1"/>
        <i x="2084" nd="1"/>
        <i x="1674" nd="1"/>
        <i x="1882" nd="1"/>
        <i x="1964" nd="1"/>
        <i x="1141" nd="1"/>
        <i x="1126" nd="1"/>
        <i x="1898" nd="1"/>
        <i x="2000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40" nd="1"/>
        <i x="528" nd="1"/>
        <i x="397" nd="1"/>
        <i x="2115" nd="1"/>
        <i x="327" nd="1"/>
        <i x="40" nd="1"/>
        <i x="1392" nd="1"/>
        <i x="604" nd="1"/>
        <i x="1801" nd="1"/>
        <i x="1063" nd="1"/>
        <i x="891" nd="1"/>
        <i x="1652" nd="1"/>
        <i x="2338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4" nd="1"/>
        <i x="1094" nd="1"/>
        <i x="701" nd="1"/>
        <i x="677" nd="1"/>
        <i x="1717" nd="1"/>
        <i x="975" nd="1"/>
        <i x="2321" nd="1"/>
        <i x="972" nd="1"/>
        <i x="1756" nd="1"/>
        <i x="1078" nd="1"/>
        <i x="1273" nd="1"/>
        <i x="1379" nd="1"/>
        <i x="2358" nd="1"/>
        <i x="1771" nd="1"/>
        <i x="2300" nd="1"/>
        <i x="2078" nd="1"/>
        <i x="79" nd="1"/>
        <i x="1979" nd="1"/>
        <i x="1978" nd="1"/>
        <i x="39" nd="1"/>
        <i x="796" nd="1"/>
        <i x="687" nd="1"/>
        <i x="1692" nd="1"/>
        <i x="1201" nd="1"/>
        <i x="880" nd="1"/>
        <i x="792" nd="1"/>
        <i x="2146" nd="1"/>
        <i x="300" nd="1"/>
        <i x="301" nd="1"/>
        <i x="336" nd="1"/>
        <i x="441" nd="1"/>
        <i x="392" nd="1"/>
        <i x="493" nd="1"/>
        <i x="1501" nd="1"/>
        <i x="1455" nd="1"/>
        <i x="1919" nd="1"/>
        <i x="1745" nd="1"/>
        <i x="1827" nd="1"/>
        <i x="372" nd="1"/>
        <i x="6" nd="1"/>
        <i x="3" nd="1"/>
        <i x="324" nd="1"/>
        <i x="409" nd="1"/>
        <i x="2194" nd="1"/>
        <i x="2187" nd="1"/>
        <i x="1760" nd="1"/>
        <i x="1" nd="1"/>
        <i x="0" nd="1"/>
        <i x="387" nd="1"/>
        <i x="509" nd="1"/>
        <i x="984" nd="1"/>
        <i x="1841" nd="1"/>
        <i x="810" nd="1"/>
        <i x="898" nd="1"/>
        <i x="1990" nd="1"/>
        <i x="1421" nd="1"/>
        <i x="850" nd="1"/>
        <i x="2176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7" nd="1"/>
        <i x="1696" nd="1"/>
        <i x="2041" nd="1"/>
        <i x="1961" nd="1"/>
        <i x="1453" nd="1"/>
        <i x="1359" nd="1"/>
        <i x="1491" nd="1"/>
        <i x="867" nd="1"/>
        <i x="1266" nd="1"/>
        <i x="497" nd="1"/>
        <i x="676" nd="1"/>
        <i x="1668" nd="1"/>
        <i x="2085" nd="1"/>
        <i x="1024" nd="1"/>
        <i x="2190" nd="1"/>
        <i x="1933" nd="1"/>
        <i x="1023" nd="1"/>
        <i x="1107" nd="1"/>
        <i x="2334" nd="1"/>
        <i x="1991" nd="1"/>
        <i x="2360" nd="1"/>
        <i x="1366" nd="1"/>
        <i x="1891" nd="1"/>
        <i x="44" nd="1"/>
        <i x="41" nd="1"/>
        <i x="93" nd="1"/>
        <i x="92" nd="1"/>
        <i x="1980" nd="1"/>
        <i x="476" nd="1"/>
        <i x="2283" nd="1"/>
        <i x="408" nd="1"/>
        <i x="1137" nd="1"/>
        <i x="1743" nd="1"/>
        <i x="2238" nd="1"/>
        <i x="1245" nd="1"/>
        <i x="474" nd="1"/>
        <i x="544" nd="1"/>
        <i x="948" nd="1"/>
        <i x="1442" nd="1"/>
        <i x="1127" nd="1"/>
        <i x="204" nd="1"/>
        <i x="741" nd="1"/>
        <i x="995" nd="1"/>
        <i x="733" nd="1"/>
        <i x="654" nd="1"/>
        <i x="1272" nd="1"/>
        <i x="2006" nd="1"/>
        <i x="1602" nd="1"/>
        <i x="2222" nd="1"/>
        <i x="1870" nd="1"/>
        <i x="1889" nd="1"/>
        <i x="1160" nd="1"/>
        <i x="530" nd="1"/>
        <i x="531" nd="1"/>
        <i x="19" nd="1"/>
        <i x="1223" nd="1"/>
        <i x="1409" nd="1"/>
        <i x="2112" nd="1"/>
        <i x="745" nd="1"/>
        <i x="1311" nd="1"/>
        <i x="2386" nd="1"/>
        <i x="1119" nd="1"/>
        <i x="1848" nd="1"/>
        <i x="398" nd="1"/>
        <i x="2128" nd="1"/>
        <i x="1815" nd="1"/>
        <i x="1398" nd="1"/>
        <i x="2125" nd="1"/>
        <i x="2328" nd="1"/>
        <i x="1362" nd="1"/>
        <i x="1368" nd="1"/>
        <i x="1380" nd="1"/>
        <i x="2120" nd="1"/>
        <i x="2201" nd="1"/>
        <i x="1190" nd="1"/>
        <i x="1347" nd="1"/>
        <i x="1236" nd="1"/>
        <i x="2160" nd="1"/>
        <i x="2097" nd="1"/>
        <i x="1731" nd="1"/>
        <i x="959" nd="1"/>
        <i x="2140" nd="1"/>
        <i x="987" nd="1"/>
        <i x="684" nd="1"/>
        <i x="2378" nd="1"/>
        <i x="1971" nd="1"/>
        <i x="56" nd="1"/>
        <i x="55" nd="1"/>
        <i x="1346" nd="1"/>
        <i x="2344" nd="1"/>
        <i x="2343" nd="1"/>
        <i x="2233" nd="1"/>
        <i x="1197" nd="1"/>
        <i x="1198" nd="1"/>
        <i x="30" nd="1"/>
        <i x="440" nd="1"/>
        <i x="2226" nd="1"/>
        <i x="1866" nd="1"/>
        <i x="1538" nd="1"/>
        <i x="1977" nd="1"/>
        <i x="1422" nd="1"/>
        <i x="1752" nd="1"/>
        <i x="1976" nd="1"/>
        <i x="2107" nd="1"/>
        <i x="1647" nd="1"/>
        <i x="2248" nd="1"/>
        <i x="1079" nd="1"/>
        <i x="610" nd="1"/>
        <i x="1892" nd="1"/>
        <i x="690" nd="1"/>
        <i x="1662" nd="1"/>
        <i x="719" nd="1"/>
        <i x="2017" nd="1"/>
        <i x="718" nd="1"/>
        <i x="1360" nd="1"/>
        <i x="395" nd="1"/>
        <i x="2253" nd="1"/>
        <i x="1019" nd="1"/>
        <i x="2141" nd="1"/>
        <i x="2225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9" nd="1"/>
        <i x="1596" nd="1"/>
        <i x="2278" nd="1"/>
        <i x="773" nd="1"/>
        <i x="1056" nd="1"/>
        <i x="875" nd="1"/>
        <i x="2119" nd="1"/>
        <i x="1177" nd="1"/>
        <i x="861" nd="1"/>
        <i x="2367" nd="1"/>
        <i x="1588" nd="1"/>
        <i x="2215" nd="1"/>
        <i x="1545" nd="1"/>
        <i x="1901" nd="1"/>
        <i x="991" nd="1"/>
        <i x="1890" nd="1"/>
        <i x="845" nd="1"/>
        <i x="2213" nd="1"/>
        <i x="2212" nd="1"/>
        <i x="2090" nd="1"/>
        <i x="2091" nd="1"/>
        <i x="2254" nd="1"/>
        <i x="1714" nd="1"/>
        <i x="1544" nd="1"/>
        <i x="2352" nd="1"/>
        <i x="2030" nd="1"/>
        <i x="2232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8" nd="1"/>
        <i x="2295" nd="1"/>
        <i x="2064" nd="1"/>
        <i x="2063" nd="1"/>
        <i x="1946" nd="1"/>
        <i x="303" nd="1"/>
        <i x="754" nd="1"/>
        <i x="4" nd="1"/>
        <i x="759" nd="1"/>
        <i x="624" nd="1"/>
        <i x="620" nd="1"/>
        <i x="1857" nd="1"/>
        <i x="2192" nd="1"/>
        <i x="1943" nd="1"/>
        <i x="1459" nd="1"/>
        <i x="24" nd="1"/>
        <i x="1412" nd="1"/>
        <i x="825" nd="1"/>
        <i x="1117" nd="1"/>
        <i x="1985" nd="1"/>
        <i x="118" nd="1"/>
        <i x="1967" nd="1"/>
        <i x="884" nd="1"/>
        <i x="541" nd="1"/>
        <i x="1438" nd="1"/>
        <i x="1817" nd="1"/>
        <i x="1740" nd="1"/>
        <i x="2356" nd="1"/>
        <i x="2339" nd="1"/>
        <i x="331" nd="1"/>
        <i x="323" nd="1"/>
        <i x="120" nd="1"/>
        <i x="113" nd="1"/>
        <i x="1939" nd="1"/>
        <i x="2345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1688" nd="1"/>
        <i x="777" nd="1"/>
        <i x="2138" nd="1"/>
        <i x="1686" nd="1"/>
        <i x="2165" nd="1"/>
        <i x="1584" nd="1"/>
        <i x="1583" nd="1"/>
        <i x="2236" nd="1"/>
        <i x="2177" nd="1"/>
        <i x="321" nd="1"/>
        <i x="748" nd="1"/>
        <i x="2281" nd="1"/>
        <i x="361" nd="1"/>
        <i x="2269" nd="1"/>
        <i x="230" nd="1"/>
        <i x="231" nd="1"/>
        <i x="228" nd="1"/>
        <i x="1750" nd="1"/>
        <i x="1672" nd="1"/>
        <i x="229" nd="1"/>
        <i x="1893" nd="1"/>
        <i x="2330" nd="1"/>
        <i x="1535" nd="1"/>
        <i x="993" nd="1"/>
        <i x="1534" nd="1"/>
        <i x="1533" nd="1"/>
        <i x="832" nd="1"/>
        <i x="1444" nd="1"/>
        <i x="125" nd="1"/>
        <i x="2110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4" nd="1"/>
        <i x="389" nd="1"/>
        <i x="1871" nd="1"/>
        <i x="849" nd="1"/>
        <i x="2382" nd="1"/>
        <i x="1934" nd="1"/>
        <i x="838" nd="1"/>
        <i x="2010" nd="1"/>
        <i x="1146" nd="1"/>
        <i x="678" nd="1"/>
        <i x="1075" nd="1"/>
        <i x="1074" nd="1"/>
        <i x="1267" nd="1"/>
        <i x="401" nd="1"/>
        <i x="587" nd="1"/>
        <i x="1916" nd="1"/>
        <i x="1416" nd="1"/>
        <i x="69" nd="1"/>
        <i x="70" nd="1"/>
        <i x="71" nd="1"/>
        <i x="102" nd="1"/>
        <i x="738" nd="1"/>
        <i x="2341" nd="1"/>
        <i x="668" nd="1"/>
        <i x="1485" nd="1"/>
        <i x="1611" nd="1"/>
        <i x="1657" nd="1"/>
        <i x="1656" nd="1"/>
        <i x="824" nd="1"/>
        <i x="2197" nd="1"/>
        <i x="848" nd="1"/>
        <i x="1038" nd="1"/>
        <i x="1027" nd="1"/>
        <i x="2072" nd="1"/>
        <i x="942" nd="1"/>
        <i x="1265" nd="1"/>
        <i x="2270" nd="1"/>
        <i x="2210" nd="1"/>
        <i x="1924" nd="1"/>
        <i x="1684" nd="1"/>
        <i x="87" nd="1"/>
        <i x="2033" nd="1"/>
        <i x="2043" nd="1"/>
        <i x="2157" nd="1"/>
        <i x="1278" nd="1"/>
        <i x="1547" nd="1"/>
        <i x="51" nd="1"/>
        <i x="53" nd="1"/>
        <i x="52" nd="1"/>
        <i x="54" nd="1"/>
        <i x="2079" nd="1"/>
        <i x="2214" nd="1"/>
        <i x="122" nd="1"/>
        <i x="2291" nd="1"/>
        <i x="1332" nd="1"/>
        <i x="45" nd="1"/>
        <i x="1354" nd="1"/>
        <i x="1940" nd="1"/>
        <i x="205" nd="1"/>
        <i x="1468" nd="1"/>
        <i x="2368" nd="1"/>
        <i x="860" nd="1"/>
        <i x="1981" nd="1"/>
        <i x="442" nd="1"/>
        <i x="413" nd="1"/>
        <i x="405" nd="1"/>
        <i x="2290" nd="1"/>
        <i x="1867" nd="1"/>
        <i x="500" nd="1"/>
        <i x="1178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1026" nd="1"/>
        <i x="1112" nd="1"/>
        <i x="223" nd="1"/>
        <i x="2188" nd="1"/>
        <i x="1761" nd="1"/>
        <i x="1525" nd="1"/>
        <i x="921" nd="1"/>
        <i x="1220" nd="1"/>
        <i x="2200" nd="1"/>
        <i x="917" nd="1"/>
        <i x="532" nd="1"/>
        <i x="1251" nd="1"/>
        <i x="329" nd="1"/>
        <i x="472" nd="1"/>
        <i x="974" nd="1"/>
        <i x="730" nd="1"/>
        <i x="2152" nd="1"/>
        <i x="167" nd="1"/>
        <i x="244" nd="1"/>
        <i x="558" nd="1"/>
        <i x="166" nd="1"/>
        <i x="1192" nd="1"/>
        <i x="894" nd="1"/>
        <i x="857" nd="1"/>
        <i x="670" nd="1"/>
        <i x="2169" nd="1"/>
        <i x="1528" nd="1"/>
        <i x="246" nd="1"/>
        <i x="165" nd="1"/>
        <i x="245" nd="1"/>
        <i x="655" nd="1"/>
        <i x="2370" nd="1"/>
        <i x="1616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2" nd="1"/>
        <i x="1092" nd="1"/>
        <i x="168" nd="1"/>
        <i x="318" nd="1"/>
        <i x="242" nd="1"/>
        <i x="595" nd="1"/>
        <i x="1018" nd="1"/>
        <i x="2018" nd="1"/>
        <i x="1225" nd="1"/>
        <i x="781" nd="1"/>
        <i x="1639" nd="1"/>
        <i x="1920" nd="1"/>
        <i x="1229" nd="1"/>
        <i x="2331" nd="1"/>
        <i x="2121" nd="1"/>
        <i x="326" nd="1"/>
        <i x="529" nd="1"/>
        <i x="1386" nd="1"/>
        <i x="1926" nd="1"/>
        <i x="2268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2">
        <i x="105" s="1"/>
        <i x="293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5" nd="1"/>
        <i x="2" nd="1"/>
        <i x="253" nd="1"/>
        <i x="56" nd="1"/>
        <i x="297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4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8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44" nd="1"/>
        <i x="185" nd="1"/>
        <i x="90" nd="1"/>
        <i x="287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92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1" nd="1"/>
        <i x="288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299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84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1" nd="1"/>
        <i x="179" nd="1"/>
        <i x="141" nd="1"/>
        <i x="97" nd="1"/>
        <i x="88" nd="1"/>
        <i x="70" nd="1"/>
        <i x="69" nd="1"/>
        <i x="296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0" nd="1"/>
        <i x="159" nd="1"/>
        <i x="227" nd="1"/>
        <i x="100" nd="1"/>
        <i x="111" nd="1"/>
        <i x="205" nd="1"/>
        <i x="273" nd="1"/>
        <i x="285" nd="1"/>
        <i x="29" nd="1"/>
        <i x="20" nd="1"/>
        <i x="255" nd="1"/>
        <i x="53" nd="1"/>
        <i x="19" nd="1"/>
        <i x="220" nd="1"/>
        <i x="85" nd="1"/>
        <i x="114" nd="1"/>
        <i x="33" nd="1"/>
        <i x="289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0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86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414">
        <i x="644"/>
        <i x="364"/>
        <i x="317"/>
        <i x="150" s="1"/>
        <i x="316"/>
        <i x="237"/>
        <i x="315"/>
        <i x="1340"/>
        <i x="133"/>
        <i x="297"/>
        <i x="2413" nd="1"/>
        <i x="2412" nd="1"/>
        <i x="1542" nd="1"/>
        <i x="1663" nd="1"/>
        <i x="725" nd="1"/>
        <i x="495" nd="1"/>
        <i x="985" nd="1"/>
        <i x="1830" nd="1"/>
        <i x="484" nd="1"/>
        <i x="611" nd="1"/>
        <i x="2263" nd="1"/>
        <i x="2396" nd="1"/>
        <i x="649" nd="1"/>
        <i x="132" nd="1"/>
        <i x="1894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6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1" nd="1"/>
        <i x="2050" nd="1"/>
        <i x="982" nd="1"/>
        <i x="2071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3" nd="1"/>
        <i x="647" nd="1"/>
        <i x="2147" nd="1"/>
        <i x="1327" nd="1"/>
        <i x="202" nd="1"/>
        <i x="1722" nd="1"/>
        <i x="307" nd="1"/>
        <i x="485" nd="1"/>
        <i x="1270" nd="1"/>
        <i x="1443" nd="1"/>
        <i x="1896" nd="1"/>
        <i x="941" nd="1"/>
        <i x="1594" nd="1"/>
        <i x="1634" nd="1"/>
        <i x="345" nd="1"/>
        <i x="1595" nd="1"/>
        <i x="347" nd="1"/>
        <i x="1895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2411" nd="1"/>
        <i x="1432" nd="1"/>
        <i x="1929" nd="1"/>
        <i x="1129" nd="1"/>
        <i x="1130" nd="1"/>
        <i x="762" nd="1"/>
        <i x="2003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2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6" nd="1"/>
        <i x="2364" nd="1"/>
        <i x="181" nd="1"/>
        <i x="1787" nd="1"/>
        <i x="1615" nd="1"/>
        <i x="2289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7" nd="1"/>
        <i x="1698" nd="1"/>
        <i x="755" nd="1"/>
        <i x="837" nd="1"/>
        <i x="631" nd="1"/>
        <i x="2251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3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5" nd="1"/>
        <i x="496" nd="1"/>
        <i x="2035" nd="1"/>
        <i x="2223" nd="1"/>
        <i x="786" nd="1"/>
        <i x="1111" nd="1"/>
        <i x="184" nd="1"/>
        <i x="2015" nd="1"/>
        <i x="241" nd="1"/>
        <i x="224" nd="1"/>
        <i x="911" nd="1"/>
        <i x="2306" nd="1"/>
        <i x="180" nd="1"/>
        <i x="1473" nd="1"/>
        <i x="2259" nd="1"/>
        <i x="2098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7" nd="1"/>
        <i x="1549" nd="1"/>
        <i x="68" nd="1"/>
        <i x="1456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2" nd="1"/>
        <i x="2318" nd="1"/>
        <i x="1957" nd="1"/>
        <i x="2273" nd="1"/>
        <i x="2349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5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5" nd="1"/>
        <i x="1788" nd="1"/>
        <i x="1259" nd="1"/>
        <i x="957" nd="1"/>
        <i x="971" nd="1"/>
        <i x="1400" nd="1"/>
        <i x="1319" nd="1"/>
        <i x="1290" nd="1"/>
        <i x="2126" nd="1"/>
        <i x="486" nd="1"/>
        <i x="2309" nd="1"/>
        <i x="846" nd="1"/>
        <i x="939" nd="1"/>
        <i x="2315" nd="1"/>
        <i x="2077" nd="1"/>
        <i x="2335" nd="1"/>
        <i x="612" nd="1"/>
        <i x="407" nd="1"/>
        <i x="789" nd="1"/>
        <i x="101" nd="1"/>
        <i x="100" nd="1"/>
        <i x="2053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8" nd="1"/>
        <i x="1842" nd="1"/>
        <i x="1283" nd="1"/>
        <i x="2145" nd="1"/>
        <i x="2144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5" nd="1"/>
        <i x="2247" nd="1"/>
        <i x="1052" nd="1"/>
        <i x="1242" nd="1"/>
        <i x="1314" nd="1"/>
        <i x="7" nd="1"/>
        <i x="308" nd="1"/>
        <i x="1500" nd="1"/>
        <i x="1605" nd="1"/>
        <i x="108" nd="1"/>
        <i x="2052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3" nd="1"/>
        <i x="1338" nd="1"/>
        <i x="2057" nd="1"/>
        <i x="663" nd="1"/>
        <i x="1179" nd="1"/>
        <i x="1537" nd="1"/>
        <i x="679" nd="1"/>
        <i x="1914" nd="1"/>
        <i x="1849" nd="1"/>
        <i x="346" nd="1"/>
        <i x="457" nd="1"/>
        <i x="456" nd="1"/>
        <i x="1802" nd="1"/>
        <i x="1612" nd="1"/>
        <i x="414" nd="1"/>
        <i x="2296" nd="1"/>
        <i x="499" nd="1"/>
        <i x="1904" nd="1"/>
        <i x="1905" nd="1"/>
        <i x="2024" nd="1"/>
        <i x="1123" nd="1"/>
        <i x="1632" nd="1"/>
        <i x="1189" nd="1"/>
        <i x="210" nd="1"/>
        <i x="870" nd="1"/>
        <i x="2002" nd="1"/>
        <i x="1322" nd="1"/>
        <i x="895" nd="1"/>
        <i x="1417" nd="1"/>
        <i x="1373" nd="1"/>
        <i x="1746" nd="1"/>
        <i x="1498" nd="1"/>
        <i x="1651" nd="1"/>
        <i x="2082" nd="1"/>
        <i x="1730" nd="1"/>
        <i x="739" nd="1"/>
        <i x="1913" nd="1"/>
        <i x="443" nd="1"/>
        <i x="1504" nd="1"/>
        <i x="2183" nd="1"/>
        <i x="1747" nd="1"/>
        <i x="1573" nd="1"/>
        <i x="986" nd="1"/>
        <i x="877" nd="1"/>
        <i x="788" nd="1"/>
        <i x="1000" nd="1"/>
        <i x="1847" nd="1"/>
        <i x="1759" nd="1"/>
        <i x="1818" nd="1"/>
        <i x="2323" nd="1"/>
        <i x="599" nd="1"/>
        <i x="1377" nd="1"/>
        <i x="708" nd="1"/>
        <i x="1378" nd="1"/>
        <i x="2229" nd="1"/>
        <i x="1227" nd="1"/>
        <i x="1936" nd="1"/>
        <i x="1060" nd="1"/>
        <i x="931" nd="1"/>
        <i x="2302" nd="1"/>
        <i x="23" nd="1"/>
        <i x="22" nd="1"/>
        <i x="833" nd="1"/>
        <i x="650" nd="1"/>
        <i x="1793" nd="1"/>
        <i x="1691" nd="1"/>
        <i x="962" nd="1"/>
        <i x="1318" nd="1"/>
        <i x="2005" nd="1"/>
        <i x="1678" nd="1"/>
        <i x="1736" nd="1"/>
        <i x="1488" nd="1"/>
        <i x="1221" nd="1"/>
        <i x="1954" nd="1"/>
        <i x="1862" nd="1"/>
        <i x="597" nd="1"/>
        <i x="596" nd="1"/>
        <i x="1613" nd="1"/>
        <i x="2109" nd="1"/>
        <i x="1773" nd="1"/>
        <i x="552" nd="1"/>
        <i x="2384" nd="1"/>
        <i x="1200" nd="1"/>
        <i x="1222" nd="1"/>
        <i x="1269" nd="1"/>
        <i x="1033" nd="1"/>
        <i x="1650" nd="1"/>
        <i x="740" nd="1"/>
        <i x="337" nd="1"/>
        <i x="2313" nd="1"/>
        <i x="479" nd="1"/>
        <i x="478" nd="1"/>
        <i x="2301" nd="1"/>
        <i x="2113" nd="1"/>
        <i x="2202" nd="1"/>
        <i x="645" nd="1"/>
        <i x="2089" nd="1"/>
        <i x="2093" nd="1"/>
        <i x="2336" nd="1"/>
        <i x="1150" nd="1"/>
        <i x="1897" nd="1"/>
        <i x="1974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9" nd="1"/>
        <i x="722" nd="1"/>
        <i x="58" nd="1"/>
        <i x="1046" nd="1"/>
        <i x="2373" nd="1"/>
        <i x="1621" nd="1"/>
        <i x="1970" nd="1"/>
        <i x="1423" nd="1"/>
        <i x="675" nd="1"/>
        <i x="1687" nd="1"/>
        <i x="636" nd="1"/>
        <i x="1734" nd="1"/>
        <i x="2038" nd="1"/>
        <i x="750" nd="1"/>
        <i x="673" nd="1"/>
        <i x="1088" nd="1"/>
        <i x="672" nd="1"/>
        <i x="2267" nd="1"/>
        <i x="2304" nd="1"/>
        <i x="1383" nd="1"/>
        <i x="1030" nd="1"/>
        <i x="1949" nd="1"/>
        <i x="1627" nd="1"/>
        <i x="1803" nd="1"/>
        <i x="1854" nd="1"/>
        <i x="1962" nd="1"/>
        <i x="2317" nd="1"/>
        <i x="1390" nd="1"/>
        <i x="335" nd="1"/>
        <i x="782" nd="1"/>
        <i x="1799" nd="1"/>
        <i x="798" nd="1"/>
        <i x="2086" nd="1"/>
        <i x="790" nd="1"/>
        <i x="780" nd="1"/>
        <i x="967" nd="1"/>
        <i x="2303" nd="1"/>
        <i x="674" nd="1"/>
        <i x="1339" nd="1"/>
        <i x="925" nd="1"/>
        <i x="1608" nd="1"/>
        <i x="682" nd="1"/>
        <i x="2189" nd="1"/>
        <i x="2059" nd="1"/>
        <i x="879" nd="1"/>
        <i x="1068" nd="1"/>
        <i x="1670" nd="1"/>
        <i x="1076" nd="1"/>
        <i x="953" nd="1"/>
        <i x="394" nd="1"/>
        <i x="2132" nd="1"/>
        <i x="751" nd="1"/>
        <i x="2174" nd="1"/>
        <i x="498" nd="1"/>
        <i x="1427" nd="1"/>
        <i x="1159" nd="1"/>
        <i x="477" nd="1"/>
        <i x="1487" nd="1"/>
        <i x="2133" nd="1"/>
        <i x="1032" nd="1"/>
        <i x="2131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4" nd="1"/>
        <i x="783" nd="1"/>
        <i x="1706" nd="1"/>
        <i x="1176" nd="1"/>
        <i x="2027" nd="1"/>
        <i x="1248" nd="1"/>
        <i x="2272" nd="1"/>
        <i x="67" nd="1"/>
        <i x="734" nd="1"/>
        <i x="462" nd="1"/>
        <i x="463" nd="1"/>
        <i x="1900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8" nd="1"/>
        <i x="2049" nd="1"/>
        <i x="2051" nd="1"/>
        <i x="1675" nd="1"/>
        <i x="2404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8" nd="1"/>
        <i x="2255" nd="1"/>
        <i x="306" nd="1"/>
        <i x="2260" nd="1"/>
        <i x="2208" nd="1"/>
        <i x="302" nd="1"/>
        <i x="1937" nd="1"/>
        <i x="553" nd="1"/>
        <i x="865" nd="1"/>
        <i x="1413" nd="1"/>
        <i x="1352" nd="1"/>
        <i x="1353" nd="1"/>
        <i x="822" nd="1"/>
        <i x="1211" nd="1"/>
        <i x="325" nd="1"/>
        <i x="600" nd="1"/>
        <i x="2245" nd="1"/>
        <i x="1784" nd="1"/>
        <i x="950" nd="1"/>
        <i x="2122" nd="1"/>
        <i x="1470" nd="1"/>
        <i x="2081" nd="1"/>
        <i x="155" nd="1"/>
        <i x="1474" nd="1"/>
        <i x="154" nd="1"/>
        <i x="2347" nd="1"/>
        <i x="446" nd="1"/>
        <i x="1493" nd="1"/>
        <i x="1637" nd="1"/>
        <i x="221" nd="1"/>
        <i x="713" nd="1"/>
        <i x="1180" nd="1"/>
        <i x="128" nd="1"/>
        <i x="1011" nd="1"/>
        <i x="2243" nd="1"/>
        <i x="1580" nd="1"/>
        <i x="2387" nd="1"/>
        <i x="1476" nd="1"/>
        <i x="2019" nd="1"/>
        <i x="1291" nd="1"/>
        <i x="127" nd="1"/>
        <i x="417" nd="1"/>
        <i x="1365" nd="1"/>
        <i x="1345" nd="1"/>
        <i x="1381" nd="1"/>
        <i x="2087" nd="1"/>
        <i x="1556" nd="1"/>
        <i x="1875" nd="1"/>
        <i x="2101" nd="1"/>
        <i x="2385" nd="1"/>
        <i x="1576" nd="1"/>
        <i x="1729" nd="1"/>
        <i x="1557" nd="1"/>
        <i x="2102" nd="1"/>
        <i x="2048" nd="1"/>
        <i x="1774" nd="1"/>
        <i x="1561" nd="1"/>
        <i x="1972" nd="1"/>
        <i x="1312" nd="1"/>
        <i x="1174" nd="1"/>
        <i x="1194" nd="1"/>
        <i x="2076" nd="1"/>
        <i x="2014" nd="1"/>
        <i x="119" nd="1"/>
        <i x="2282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30" nd="1"/>
        <i x="2117" nd="1"/>
        <i x="2046" nd="1"/>
        <i x="1418" nd="1"/>
        <i x="2228" nd="1"/>
        <i x="330" nd="1"/>
        <i x="1697" nd="1"/>
        <i x="1162" nd="1"/>
        <i x="923" nd="1"/>
        <i x="1844" nd="1"/>
        <i x="2116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016" nd="1"/>
        <i x="1833" nd="1"/>
        <i x="1452" nd="1"/>
        <i x="2365" nd="1"/>
        <i x="2363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9" nd="1"/>
        <i x="968" nd="1"/>
        <i x="797" nd="1"/>
        <i x="1206" nd="1"/>
        <i x="1617" nd="1"/>
        <i x="2061" nd="1"/>
        <i x="2039" nd="1"/>
        <i x="1828" nd="1"/>
        <i x="1483" nd="1"/>
        <i x="1003" nd="1"/>
        <i x="669" nd="1"/>
        <i x="1154" nd="1"/>
        <i x="662" nd="1"/>
        <i x="2155" nd="1"/>
        <i x="1286" nd="1"/>
        <i x="1560" nd="1"/>
        <i x="1481" nd="1"/>
        <i x="709" nd="1"/>
        <i x="2325" nd="1"/>
        <i x="1262" nd="1"/>
        <i x="1404" nd="1"/>
        <i x="1738" nd="1"/>
        <i x="1507" nd="1"/>
        <i x="1472" nd="1"/>
        <i x="954" nd="1"/>
        <i x="490" nd="1"/>
        <i x="2054" nd="1"/>
        <i x="1341" nd="1"/>
        <i x="1835" nd="1"/>
        <i x="819" nd="1"/>
        <i x="2193" nd="1"/>
        <i x="1069" nd="1"/>
        <i x="1258" nd="1"/>
        <i x="1164" nd="1"/>
        <i x="2056" nd="1"/>
        <i x="1039" nd="1"/>
        <i x="432" nd="1"/>
        <i x="2179" nd="1"/>
        <i x="1480" nd="1"/>
        <i x="2162" nd="1"/>
        <i x="1503" nd="1"/>
        <i x="433" nd="1"/>
        <i x="918" nd="1"/>
        <i x="1944" nd="1"/>
        <i x="1676" nd="1"/>
        <i x="1724" nd="1"/>
        <i x="2136" nd="1"/>
        <i x="1140" nd="1"/>
        <i x="2185" nd="1"/>
        <i x="1969" nd="1"/>
        <i x="1638" nd="1"/>
        <i x="1372" nd="1"/>
        <i x="2250" nd="1"/>
        <i x="2156" nd="1"/>
        <i x="622" nd="1"/>
        <i x="1169" nd="1"/>
        <i x="2350" nd="1"/>
        <i x="1907" nd="1"/>
        <i x="2196" nd="1"/>
        <i x="1887" nd="1"/>
        <i x="2040" nd="1"/>
        <i x="1213" nd="1"/>
        <i x="623" nd="1"/>
        <i x="1508" nd="1"/>
        <i x="638" nd="1"/>
        <i x="2178" nd="1"/>
        <i x="761" nd="1"/>
        <i x="1098" nd="1"/>
        <i x="2392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7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7" nd="1"/>
        <i x="2004" nd="1"/>
        <i x="1439" nd="1"/>
        <i x="451" nd="1"/>
        <i x="573" nd="1"/>
        <i x="450" nd="1"/>
        <i x="1047" nd="1"/>
        <i x="504" nd="1"/>
        <i x="505" nd="1"/>
        <i x="2209" nd="1"/>
        <i x="665" nd="1"/>
        <i x="2275" nd="1"/>
        <i x="322" nd="1"/>
        <i x="2280" nd="1"/>
        <i x="2211" nd="1"/>
        <i x="206" nd="1"/>
        <i x="207" nd="1"/>
        <i x="1138" nd="1"/>
        <i x="1518" nd="1"/>
        <i x="1316" nd="1"/>
        <i x="572" nd="1"/>
        <i x="1097" nd="1"/>
        <i x="2342" nd="1"/>
        <i x="2266" nd="1"/>
        <i x="2217" nd="1"/>
        <i x="2256" nd="1"/>
        <i x="1795" nd="1"/>
        <i x="1086" nd="1"/>
        <i x="2389" nd="1"/>
        <i x="2073" nd="1"/>
        <i x="2191" nd="1"/>
        <i x="66" nd="1"/>
        <i x="575" nd="1"/>
        <i x="576" nd="1"/>
        <i x="421" nd="1"/>
        <i x="2143" nd="1"/>
        <i x="1043" nd="1"/>
        <i x="91" nd="1"/>
        <i x="2058" nd="1"/>
        <i x="700" nd="1"/>
        <i x="36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6" nd="1"/>
        <i x="1244" nd="1"/>
        <i x="2408" nd="1"/>
        <i x="1281" nd="1"/>
        <i x="2161" nd="1"/>
        <i x="2219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2" nd="1"/>
        <i x="103" nd="1"/>
        <i x="104" nd="1"/>
        <i x="1975" nd="1"/>
        <i x="885" nd="1"/>
        <i x="2395" nd="1"/>
        <i x="37" nd="1"/>
        <i x="1114" nd="1"/>
        <i x="2094" nd="1"/>
        <i x="1113" nd="1"/>
        <i x="1955" nd="1"/>
        <i x="1982" nd="1"/>
        <i x="717" nd="1"/>
        <i x="720" nd="1"/>
        <i x="1543" nd="1"/>
        <i x="437" nd="1"/>
        <i x="715" nd="1"/>
        <i x="714" nd="1"/>
        <i x="1986" nd="1"/>
        <i x="2001" nd="1"/>
        <i x="873" nd="1"/>
        <i x="2221" nd="1"/>
        <i x="1015" nd="1"/>
        <i x="525" nd="1"/>
        <i x="2377" nd="1"/>
        <i x="803" nd="1"/>
        <i x="1938" nd="1"/>
        <i x="2047" nd="1"/>
        <i x="688" nd="1"/>
        <i x="1956" nd="1"/>
        <i x="1921" nd="1"/>
        <i x="34" nd="1"/>
        <i x="983" nd="1"/>
        <i x="50" nd="1"/>
        <i x="1384" nd="1"/>
        <i x="1349" nd="1"/>
        <i x="2230" nd="1"/>
        <i x="1861" nd="1"/>
        <i x="1823" nd="1"/>
        <i x="1820" nd="1"/>
        <i x="2203" nd="1"/>
        <i x="2108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10" nd="1"/>
        <i x="2258" nd="1"/>
        <i x="11" nd="1"/>
        <i x="21" nd="1"/>
        <i x="9" nd="1"/>
        <i x="12" nd="1"/>
        <i x="10" nd="1"/>
        <i x="20" nd="1"/>
        <i x="8" nd="1"/>
        <i x="1397" nd="1"/>
        <i x="578" nd="1"/>
        <i x="73" nd="1"/>
        <i x="628" nd="1"/>
        <i x="571" nd="1"/>
        <i x="1869" nd="1"/>
        <i x="1868" nd="1"/>
        <i x="1931" nd="1"/>
        <i x="518" nd="1"/>
        <i x="1816" nd="1"/>
        <i x="1515" nd="1"/>
        <i x="2314" nd="1"/>
        <i x="215" nd="1"/>
        <i x="429" nd="1"/>
        <i x="771" nd="1"/>
        <i x="1998" nd="1"/>
        <i x="1952" nd="1"/>
        <i x="2069" nd="1"/>
        <i x="1948" nd="1"/>
        <i x="2044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9" nd="1"/>
        <i x="1151" nd="1"/>
        <i x="1071" nd="1"/>
        <i x="1317" nd="1"/>
        <i x="1183" nd="1"/>
        <i x="1428" nd="1"/>
        <i x="2036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6" nd="1"/>
        <i x="277" nd="1"/>
        <i x="1966" nd="1"/>
        <i x="1331" nd="1"/>
        <i x="383" nd="1"/>
        <i x="1603" nd="1"/>
        <i x="188" nd="1"/>
        <i x="278" nd="1"/>
        <i x="935" nd="1"/>
        <i x="591" nd="1"/>
        <i x="2346" nd="1"/>
        <i x="187" nd="1"/>
        <i x="275" nd="1"/>
        <i x="2241" nd="1"/>
        <i x="2220" nd="1"/>
        <i x="671" nd="1"/>
        <i x="279" nd="1"/>
        <i x="2299" nd="1"/>
        <i x="897" nd="1"/>
        <i x="281" nd="1"/>
        <i x="280" nd="1"/>
        <i x="1073" nd="1"/>
        <i x="973" nd="1"/>
        <i x="1701" nd="1"/>
        <i x="185" nd="1"/>
        <i x="276" nd="1"/>
        <i x="2246" nd="1"/>
        <i x="2264" nd="1"/>
        <i x="691" nd="1"/>
        <i x="1199" nd="1"/>
        <i x="1045" nd="1"/>
        <i x="1630" nd="1"/>
        <i x="651" nd="1"/>
        <i x="791" nd="1"/>
        <i x="2034" nd="1"/>
        <i x="793" nd="1"/>
        <i x="1925" nd="1"/>
        <i x="2400" nd="1"/>
        <i x="1021" nd="1"/>
        <i x="459" nd="1"/>
        <i x="517" nd="1"/>
        <i x="2172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9" nd="1"/>
        <i x="1624" nd="1"/>
        <i x="1185" nd="1"/>
        <i x="1187" nd="1"/>
        <i x="2380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100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5" nd="1"/>
        <i x="711" nd="1"/>
        <i x="1394" nd="1"/>
        <i x="977" nd="1"/>
        <i x="1118" nd="1"/>
        <i x="2205" nd="1"/>
        <i x="2206" nd="1"/>
        <i x="2218" nd="1"/>
        <i x="2207" nd="1"/>
        <i x="2204" nd="1"/>
        <i x="1264" nd="1"/>
        <i x="1228" nd="1"/>
        <i x="131" nd="1"/>
        <i x="2234" nd="1"/>
        <i x="1808" nd="1"/>
        <i x="844" nd="1"/>
        <i x="72" nd="1"/>
        <i x="447" nd="1"/>
        <i x="1249" nd="1"/>
        <i x="586" nd="1"/>
        <i x="969" nd="1"/>
        <i x="2287" nd="1"/>
        <i x="1814" nd="1"/>
        <i x="1051" nd="1"/>
        <i x="937" nd="1"/>
        <i x="1825" nd="1"/>
        <i x="958" nd="1"/>
        <i x="1495" nd="1"/>
        <i x="2173" nd="1"/>
        <i x="2261" nd="1"/>
        <i x="1733" nd="1"/>
        <i x="2104" nd="1"/>
        <i x="416" nd="1"/>
        <i x="994" nd="1"/>
        <i x="1010" nd="1"/>
        <i x="913" nd="1"/>
        <i x="2376" nd="1"/>
        <i x="124" nd="1"/>
        <i x="1665" nd="1"/>
        <i x="1666" nd="1"/>
        <i x="997" nd="1"/>
        <i x="1778" nd="1"/>
        <i x="1779" nd="1"/>
        <i x="13" nd="1"/>
        <i x="627" nd="1"/>
        <i x="2305" nd="1"/>
        <i x="2083" nd="1"/>
        <i x="1041" nd="1"/>
        <i x="1720" nd="1"/>
        <i x="1013" nd="1"/>
        <i x="1484" nd="1"/>
        <i x="735" nd="1"/>
        <i x="908" nd="1"/>
        <i x="2154" nd="1"/>
        <i x="1798" nd="1"/>
        <i x="836" nd="1"/>
        <i x="1173" nd="1"/>
        <i x="1321" nd="1"/>
        <i x="2381" nd="1"/>
        <i x="1790" nd="1"/>
        <i x="1401" nd="1"/>
        <i x="2294" nd="1"/>
        <i x="883" nd="1"/>
        <i x="775" nd="1"/>
        <i x="1739" nd="1"/>
        <i x="1387" nd="1"/>
        <i x="1263" nd="1"/>
        <i x="615" nd="1"/>
        <i x="614" nd="1"/>
        <i x="613" nd="1"/>
        <i x="2171" nd="1"/>
        <i x="1941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5" nd="1"/>
        <i x="506" nd="1"/>
        <i x="2298" nd="1"/>
        <i x="1451" nd="1"/>
        <i x="1973" nd="1"/>
        <i x="1335" nd="1"/>
        <i x="1667" nd="1"/>
        <i x="1994" nd="1"/>
        <i x="1829" nd="1"/>
        <i x="1715" nd="1"/>
        <i x="555" nd="1"/>
        <i x="1716" nd="1"/>
        <i x="2249" nd="1"/>
        <i x="2075" nd="1"/>
        <i x="1945" nd="1"/>
        <i x="2353" nd="1"/>
        <i x="1089" nd="1"/>
        <i x="1139" nd="1"/>
        <i x="1718" nd="1"/>
        <i x="1246" nd="1"/>
        <i x="1780" nd="1"/>
        <i x="2080" nd="1"/>
        <i x="2333" nd="1"/>
        <i x="1208" nd="1"/>
        <i x="1289" nd="1"/>
        <i x="2168" nd="1"/>
        <i x="1308" nd="1"/>
        <i x="1143" nd="1"/>
        <i x="1564" nd="1"/>
        <i x="1840" nd="1"/>
        <i x="1490" nd="1"/>
        <i x="1874" nd="1"/>
        <i x="1918" nd="1"/>
        <i x="393" nd="1"/>
        <i x="402" nd="1"/>
        <i x="515" nd="1"/>
        <i x="554" nd="1"/>
        <i x="2037" nd="1"/>
        <i x="635" nd="1"/>
        <i x="1995" nd="1"/>
        <i x="1999" nd="1"/>
        <i x="2055" nd="1"/>
        <i x="2166" nd="1"/>
        <i x="1695" nd="1"/>
        <i x="886" nd="1"/>
        <i x="1856" nd="1"/>
        <i x="1124" nd="1"/>
        <i x="1513" nd="1"/>
        <i x="1510" nd="1"/>
        <i x="2068" nd="1"/>
        <i x="2031" nd="1"/>
        <i x="1786" nd="1"/>
        <i x="247" nd="1"/>
        <i x="1406" nd="1"/>
        <i x="1121" nd="1"/>
        <i x="487" nd="1"/>
        <i x="963" nd="1"/>
        <i x="144" nd="1"/>
        <i x="292" nd="1"/>
        <i x="146" nd="1"/>
        <i x="872" nd="1"/>
        <i x="147" nd="1"/>
        <i x="1619" nd="1"/>
        <i x="404" nd="1"/>
        <i x="2127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5" nd="1"/>
        <i x="2271" nd="1"/>
        <i x="406" nd="1"/>
        <i x="1852" nd="1"/>
        <i x="2009" nd="1"/>
        <i x="840" nd="1"/>
        <i x="1328" nd="1"/>
        <i x="1306" nd="1"/>
        <i x="475" nd="1"/>
        <i x="542" nd="1"/>
        <i x="2114" nd="1"/>
        <i x="1791" nd="1"/>
        <i x="81" nd="1"/>
        <i x="473" nd="1"/>
        <i x="1210" nd="1"/>
        <i x="2216" nd="1"/>
        <i x="341" nd="1"/>
        <i x="648" nd="1"/>
        <i x="1280" nd="1"/>
        <i x="1370" nd="1"/>
        <i x="1371" nd="1"/>
        <i x="1325" nd="1"/>
        <i x="1758" nd="1"/>
        <i x="32" nd="1"/>
        <i x="2032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2" nd="1"/>
        <i x="139" nd="1"/>
        <i x="732" nd="1"/>
        <i x="369" nd="1"/>
        <i x="1494" nd="1"/>
        <i x="1899" nd="1"/>
        <i x="681" nd="1"/>
        <i x="1902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7" nd="1"/>
        <i x="213" nd="1"/>
        <i x="1085" nd="1"/>
        <i x="1661" nd="1"/>
        <i x="1109" nd="1"/>
        <i x="1942" nd="1"/>
        <i x="1425" nd="1"/>
        <i x="1607" nd="1"/>
        <i x="1762" nd="1"/>
        <i x="1640" nd="1"/>
        <i x="1233" nd="1"/>
        <i x="2186" nd="1"/>
        <i x="2167" nd="1"/>
        <i x="1207" nd="1"/>
        <i x="2361" nd="1"/>
        <i x="533" nd="1"/>
        <i x="2111" nd="1"/>
        <i x="729" nd="1"/>
        <i x="2103" nd="1"/>
        <i x="919" nd="1"/>
        <i x="2351" nd="1"/>
        <i x="569" nd="1"/>
        <i x="2224" nd="1"/>
        <i x="570" nd="1"/>
        <i x="1997" nd="1"/>
        <i x="1028" nd="1"/>
        <i x="546" nd="1"/>
        <i x="1231" nd="1"/>
        <i x="1298" nd="1"/>
        <i x="1002" nd="1"/>
        <i x="2371" nd="1"/>
        <i x="2359" nd="1"/>
        <i x="853" nd="1"/>
        <i x="390" nd="1"/>
        <i x="1520" nd="1"/>
        <i x="765" nd="1"/>
        <i x="1912" nd="1"/>
        <i x="212" nd="1"/>
        <i x="1709" nd="1"/>
        <i x="2170" nd="1"/>
        <i x="876" nd="1"/>
        <i x="252" nd="1"/>
        <i x="955" nd="1"/>
        <i x="259" nd="1"/>
        <i x="264" nd="1"/>
        <i x="742" nd="1"/>
        <i x="2397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5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5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3" nd="1"/>
        <i x="2012" nd="1"/>
        <i x="368" nd="1"/>
        <i x="95" nd="1"/>
        <i x="96" nd="1"/>
        <i x="1923" nd="1"/>
        <i x="1922" nd="1"/>
        <i x="758" nd="1"/>
        <i x="1536" nd="1"/>
        <i x="2286" nd="1"/>
        <i x="1058" nd="1"/>
        <i x="1363" nd="1"/>
        <i x="1288" nd="1"/>
        <i x="2285" nd="1"/>
        <i x="1122" nd="1"/>
        <i x="565" nd="1"/>
        <i x="772" nd="1"/>
        <i x="59" nd="1"/>
        <i x="834" nd="1"/>
        <i x="1753" nd="1"/>
        <i x="2129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8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430" nd="1"/>
        <i x="454" nd="1"/>
        <i x="291" nd="1"/>
        <i x="757" nd="1"/>
        <i x="130" nd="1"/>
        <i x="2130" nd="1"/>
        <i x="2276" nd="1"/>
        <i x="2348" nd="1"/>
        <i x="1310" nd="1"/>
        <i x="298" nd="1"/>
        <i x="2320" nd="1"/>
        <i x="1851" nd="1"/>
        <i x="1950" nd="1"/>
        <i x="299" nd="1"/>
        <i x="1429" nd="1"/>
        <i x="1296" nd="1"/>
        <i x="295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8" nd="1"/>
        <i x="157" nd="1"/>
        <i x="158" nd="1"/>
        <i x="2011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7" nd="1"/>
        <i x="27" nd="1"/>
        <i x="28" nd="1"/>
        <i x="26" nd="1"/>
        <i x="25" nd="1"/>
        <i x="172" nd="1"/>
        <i x="2088" nd="1"/>
        <i x="1293" nd="1"/>
        <i x="171" nd="1"/>
        <i x="243" nd="1"/>
        <i x="2405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7" nd="1"/>
        <i x="1565" nd="1"/>
        <i x="1420" nd="1"/>
        <i x="461" nd="1"/>
        <i x="2070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5" nd="1"/>
        <i x="33" nd="1"/>
        <i x="1768" nd="1"/>
        <i x="1915" nd="1"/>
        <i x="1843" nd="1"/>
        <i x="1785" nd="1"/>
        <i x="2150" nd="1"/>
        <i x="1649" nd="1"/>
        <i x="1654" nd="1"/>
        <i x="2151" nd="1"/>
        <i x="1582" nd="1"/>
        <i x="978" nd="1"/>
        <i x="2148" nd="1"/>
        <i x="2149" nd="1"/>
        <i x="801" nd="1"/>
        <i x="802" nd="1"/>
        <i x="1903" nd="1"/>
        <i x="629" nd="1"/>
        <i x="630" nd="1"/>
        <i x="1963" nd="1"/>
        <i x="1704" nd="1"/>
        <i x="2393" nd="1"/>
        <i x="524" nd="1"/>
        <i x="966" nd="1"/>
        <i x="1153" nd="1"/>
        <i x="2092" nd="1"/>
        <i x="815" nd="1"/>
        <i x="1216" nd="1"/>
        <i x="2182" nd="1"/>
        <i x="2198" nd="1"/>
        <i x="2184" nd="1"/>
        <i x="1837" nd="1"/>
        <i x="1794" nd="1"/>
        <i x="1369" nd="1"/>
        <i x="90" nd="1"/>
        <i x="616" nd="1"/>
        <i x="1677" nd="1"/>
        <i x="2316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5" nd="1"/>
        <i x="683" nd="1"/>
        <i x="1707" nd="1"/>
        <i x="2020" nd="1"/>
        <i x="1636" nd="1"/>
        <i x="1800" nd="1"/>
        <i x="2242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1809" nd="1"/>
        <i x="1336" nd="1"/>
        <i x="1167" nd="1"/>
        <i x="2181" nd="1"/>
        <i x="1479" nd="1"/>
        <i x="1910" nd="1"/>
        <i x="1992" nd="1"/>
        <i x="523" nd="1"/>
        <i x="795" nd="1"/>
        <i x="2062" nd="1"/>
        <i x="2252" nd="1"/>
        <i x="1037" nd="1"/>
        <i x="998" nd="1"/>
        <i x="926" nd="1"/>
        <i x="1260" nd="1"/>
        <i x="1873" nd="1"/>
        <i x="1006" nd="1"/>
        <i x="1148" nd="1"/>
        <i x="1517" nd="1"/>
        <i x="1622" nd="1"/>
        <i x="1908" nd="1"/>
        <i x="999" nd="1"/>
        <i x="1460" nd="1"/>
        <i x="1031" nd="1"/>
        <i x="1959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9" nd="1"/>
        <i x="1805" nd="1"/>
        <i x="1295" nd="1"/>
        <i x="2021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4" nd="1"/>
        <i x="990" nd="1"/>
        <i x="1419" nd="1"/>
        <i x="2142" nd="1"/>
        <i x="2329" nd="1"/>
        <i x="235" nd="1"/>
        <i x="42" nd="1"/>
        <i x="43" nd="1"/>
        <i x="1960" nd="1"/>
        <i x="1548" nd="1"/>
        <i x="1984" nd="1"/>
        <i x="2008" nd="1"/>
        <i x="2007" nd="1"/>
        <i x="123" nd="1"/>
        <i x="76" nd="1"/>
        <i x="77" nd="1"/>
        <i x="1983" nd="1"/>
        <i x="829" nd="1"/>
        <i x="304" nd="1"/>
        <i x="1257" nd="1"/>
        <i x="1965" nd="1"/>
        <i x="2357" nd="1"/>
        <i x="2293" nd="1"/>
        <i x="855" nd="1"/>
        <i x="520" nd="1"/>
        <i x="1108" nd="1"/>
        <i x="1166" nd="1"/>
        <i x="1191" nd="1"/>
        <i x="1796" nd="1"/>
        <i x="2240" nd="1"/>
        <i x="1712" nd="1"/>
        <i x="2324" nd="1"/>
        <i x="2394" nd="1"/>
        <i x="1326" nd="1"/>
        <i x="2227" nd="1"/>
        <i x="2163" nd="1"/>
        <i x="2239" nd="1"/>
        <i x="1947" nd="1"/>
        <i x="888" nd="1"/>
        <i x="766" nd="1"/>
        <i x="915" nd="1"/>
        <i x="1807" nd="1"/>
        <i x="2026" nd="1"/>
        <i x="2354" nd="1"/>
        <i x="1447" nd="1"/>
        <i x="653" nd="1"/>
        <i x="2180" nd="1"/>
        <i x="2288" nd="1"/>
        <i x="2134" nd="1"/>
        <i x="1754" nd="1"/>
        <i x="1277" nd="1"/>
        <i x="1685" nd="1"/>
        <i x="1239" nd="1"/>
        <i x="109" nd="1"/>
        <i x="2066" nd="1"/>
        <i x="2065" nd="1"/>
        <i x="2311" nd="1"/>
        <i x="2312" nd="1"/>
        <i x="878" nd="1"/>
        <i x="881" nd="1"/>
        <i x="112" nd="1"/>
        <i x="1927" nd="1"/>
        <i x="1333" nd="1"/>
        <i x="2175" nd="1"/>
        <i x="1271" nd="1"/>
        <i x="249" nd="1"/>
        <i x="1526" nd="1"/>
        <i x="929" nd="1"/>
        <i x="699" nd="1"/>
        <i x="2158" nd="1"/>
        <i x="702" nd="1"/>
        <i x="1205" nd="1"/>
        <i x="2022" nd="1"/>
        <i x="1237" nd="1"/>
        <i x="469" nd="1"/>
        <i x="2028" nd="1"/>
        <i x="698" nd="1"/>
        <i x="2399" nd="1"/>
        <i x="2403" nd="1"/>
        <i x="862" nd="1"/>
        <i x="1989" nd="1"/>
        <i x="863" nd="1"/>
        <i x="2366" nd="1"/>
        <i x="1703" nd="1"/>
        <i x="864" nd="1"/>
        <i x="657" nd="1"/>
        <i x="2372" nd="1"/>
        <i x="2074" nd="1"/>
        <i x="1578" nd="1"/>
        <i x="2199" nd="1"/>
        <i x="812" nd="1"/>
        <i x="2337" nd="1"/>
        <i x="1313" nd="1"/>
        <i x="1357" nd="1"/>
        <i x="1625" nd="1"/>
        <i x="481" nd="1"/>
        <i x="1764" nd="1"/>
        <i x="15" nd="1"/>
        <i x="1172" nd="1"/>
        <i x="927" nd="1"/>
        <i x="1911" nd="1"/>
        <i x="2123" nd="1"/>
        <i x="2124" nd="1"/>
        <i x="2244" nd="1"/>
        <i x="1254" nd="1"/>
        <i x="1430" nd="1"/>
        <i x="1906" nd="1"/>
        <i x="2231" nd="1"/>
        <i x="1214" nd="1"/>
        <i x="1601" nd="1"/>
        <i x="1600" nd="1"/>
        <i x="294" nd="1"/>
        <i x="589" nd="1"/>
        <i x="218" nd="1"/>
        <i x="449" nd="1"/>
        <i x="1694" nd="1"/>
        <i x="1763" nd="1"/>
        <i x="1968" nd="1"/>
        <i x="1951" nd="1"/>
        <i x="2390" nd="1"/>
        <i x="1337" nd="1"/>
        <i x="420" nd="1"/>
        <i x="806" nd="1"/>
        <i x="151" nd="1"/>
        <i x="1475" nd="1"/>
        <i x="1134" nd="1"/>
        <i x="2277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9" nd="1"/>
        <i x="1424" nd="1"/>
        <i x="1287" nd="1"/>
        <i x="521" nd="1"/>
        <i x="594" nd="1"/>
        <i x="561" nd="1"/>
        <i x="319" nd="1"/>
        <i x="2067" nd="1"/>
        <i x="467" nd="1"/>
        <i x="468" nd="1"/>
        <i x="605" nd="1"/>
        <i x="2262" nd="1"/>
        <i x="1782" nd="1"/>
        <i x="1215" nd="1"/>
        <i x="2099" nd="1"/>
        <i x="1735" nd="1"/>
        <i x="1917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2" nd="1"/>
        <i x="2379" nd="1"/>
        <i x="388" nd="1"/>
        <i x="222" nd="1"/>
        <i x="1431" nd="1"/>
        <i x="445" nd="1"/>
        <i x="2319" nd="1"/>
        <i x="1836" nd="1"/>
        <i x="1067" nd="1"/>
        <i x="1514" nd="1"/>
        <i x="1879" nd="1"/>
        <i x="922" nd="1"/>
        <i x="1853" nd="1"/>
        <i x="1212" nd="1"/>
        <i x="2153" nd="1"/>
        <i x="1572" nd="1"/>
        <i x="452" nd="1"/>
        <i x="2060" nd="1"/>
        <i x="2084" nd="1"/>
        <i x="1674" nd="1"/>
        <i x="1882" nd="1"/>
        <i x="1964" nd="1"/>
        <i x="1141" nd="1"/>
        <i x="1126" nd="1"/>
        <i x="1898" nd="1"/>
        <i x="2000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40" nd="1"/>
        <i x="528" nd="1"/>
        <i x="397" nd="1"/>
        <i x="2115" nd="1"/>
        <i x="327" nd="1"/>
        <i x="40" nd="1"/>
        <i x="1392" nd="1"/>
        <i x="604" nd="1"/>
        <i x="1801" nd="1"/>
        <i x="1063" nd="1"/>
        <i x="891" nd="1"/>
        <i x="1652" nd="1"/>
        <i x="2338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4" nd="1"/>
        <i x="1094" nd="1"/>
        <i x="701" nd="1"/>
        <i x="677" nd="1"/>
        <i x="1717" nd="1"/>
        <i x="975" nd="1"/>
        <i x="2321" nd="1"/>
        <i x="972" nd="1"/>
        <i x="1756" nd="1"/>
        <i x="1078" nd="1"/>
        <i x="1273" nd="1"/>
        <i x="1379" nd="1"/>
        <i x="2358" nd="1"/>
        <i x="1771" nd="1"/>
        <i x="2300" nd="1"/>
        <i x="2078" nd="1"/>
        <i x="79" nd="1"/>
        <i x="1979" nd="1"/>
        <i x="1978" nd="1"/>
        <i x="39" nd="1"/>
        <i x="796" nd="1"/>
        <i x="687" nd="1"/>
        <i x="1692" nd="1"/>
        <i x="1201" nd="1"/>
        <i x="880" nd="1"/>
        <i x="792" nd="1"/>
        <i x="2146" nd="1"/>
        <i x="300" nd="1"/>
        <i x="301" nd="1"/>
        <i x="336" nd="1"/>
        <i x="441" nd="1"/>
        <i x="392" nd="1"/>
        <i x="493" nd="1"/>
        <i x="1501" nd="1"/>
        <i x="1455" nd="1"/>
        <i x="1919" nd="1"/>
        <i x="1745" nd="1"/>
        <i x="1827" nd="1"/>
        <i x="372" nd="1"/>
        <i x="6" nd="1"/>
        <i x="3" nd="1"/>
        <i x="324" nd="1"/>
        <i x="409" nd="1"/>
        <i x="2194" nd="1"/>
        <i x="2187" nd="1"/>
        <i x="1760" nd="1"/>
        <i x="1" nd="1"/>
        <i x="0" nd="1"/>
        <i x="387" nd="1"/>
        <i x="509" nd="1"/>
        <i x="984" nd="1"/>
        <i x="1841" nd="1"/>
        <i x="810" nd="1"/>
        <i x="898" nd="1"/>
        <i x="1990" nd="1"/>
        <i x="1421" nd="1"/>
        <i x="850" nd="1"/>
        <i x="2176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7" nd="1"/>
        <i x="1696" nd="1"/>
        <i x="2041" nd="1"/>
        <i x="1961" nd="1"/>
        <i x="1453" nd="1"/>
        <i x="1359" nd="1"/>
        <i x="1491" nd="1"/>
        <i x="867" nd="1"/>
        <i x="1266" nd="1"/>
        <i x="497" nd="1"/>
        <i x="676" nd="1"/>
        <i x="1668" nd="1"/>
        <i x="2085" nd="1"/>
        <i x="1024" nd="1"/>
        <i x="2190" nd="1"/>
        <i x="1933" nd="1"/>
        <i x="1023" nd="1"/>
        <i x="1107" nd="1"/>
        <i x="2334" nd="1"/>
        <i x="1991" nd="1"/>
        <i x="2360" nd="1"/>
        <i x="1366" nd="1"/>
        <i x="1891" nd="1"/>
        <i x="44" nd="1"/>
        <i x="41" nd="1"/>
        <i x="93" nd="1"/>
        <i x="92" nd="1"/>
        <i x="1980" nd="1"/>
        <i x="476" nd="1"/>
        <i x="2283" nd="1"/>
        <i x="408" nd="1"/>
        <i x="1137" nd="1"/>
        <i x="1743" nd="1"/>
        <i x="2238" nd="1"/>
        <i x="1245" nd="1"/>
        <i x="474" nd="1"/>
        <i x="544" nd="1"/>
        <i x="948" nd="1"/>
        <i x="1442" nd="1"/>
        <i x="1127" nd="1"/>
        <i x="204" nd="1"/>
        <i x="741" nd="1"/>
        <i x="995" nd="1"/>
        <i x="733" nd="1"/>
        <i x="654" nd="1"/>
        <i x="1272" nd="1"/>
        <i x="2006" nd="1"/>
        <i x="1602" nd="1"/>
        <i x="2222" nd="1"/>
        <i x="1870" nd="1"/>
        <i x="1889" nd="1"/>
        <i x="1160" nd="1"/>
        <i x="530" nd="1"/>
        <i x="531" nd="1"/>
        <i x="19" nd="1"/>
        <i x="1223" nd="1"/>
        <i x="1409" nd="1"/>
        <i x="2112" nd="1"/>
        <i x="745" nd="1"/>
        <i x="1311" nd="1"/>
        <i x="2386" nd="1"/>
        <i x="1119" nd="1"/>
        <i x="1848" nd="1"/>
        <i x="398" nd="1"/>
        <i x="2128" nd="1"/>
        <i x="1815" nd="1"/>
        <i x="1398" nd="1"/>
        <i x="2125" nd="1"/>
        <i x="2328" nd="1"/>
        <i x="1362" nd="1"/>
        <i x="1368" nd="1"/>
        <i x="1380" nd="1"/>
        <i x="2120" nd="1"/>
        <i x="2201" nd="1"/>
        <i x="1190" nd="1"/>
        <i x="1347" nd="1"/>
        <i x="1236" nd="1"/>
        <i x="2160" nd="1"/>
        <i x="2097" nd="1"/>
        <i x="1731" nd="1"/>
        <i x="959" nd="1"/>
        <i x="2140" nd="1"/>
        <i x="987" nd="1"/>
        <i x="684" nd="1"/>
        <i x="2378" nd="1"/>
        <i x="1971" nd="1"/>
        <i x="56" nd="1"/>
        <i x="55" nd="1"/>
        <i x="1346" nd="1"/>
        <i x="2344" nd="1"/>
        <i x="2343" nd="1"/>
        <i x="2233" nd="1"/>
        <i x="1197" nd="1"/>
        <i x="1198" nd="1"/>
        <i x="30" nd="1"/>
        <i x="440" nd="1"/>
        <i x="2226" nd="1"/>
        <i x="1866" nd="1"/>
        <i x="1538" nd="1"/>
        <i x="1977" nd="1"/>
        <i x="1422" nd="1"/>
        <i x="1752" nd="1"/>
        <i x="1976" nd="1"/>
        <i x="2107" nd="1"/>
        <i x="1647" nd="1"/>
        <i x="2248" nd="1"/>
        <i x="1079" nd="1"/>
        <i x="610" nd="1"/>
        <i x="1892" nd="1"/>
        <i x="690" nd="1"/>
        <i x="1662" nd="1"/>
        <i x="719" nd="1"/>
        <i x="2017" nd="1"/>
        <i x="718" nd="1"/>
        <i x="1360" nd="1"/>
        <i x="395" nd="1"/>
        <i x="2253" nd="1"/>
        <i x="1019" nd="1"/>
        <i x="2141" nd="1"/>
        <i x="2225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9" nd="1"/>
        <i x="1596" nd="1"/>
        <i x="2278" nd="1"/>
        <i x="773" nd="1"/>
        <i x="1056" nd="1"/>
        <i x="875" nd="1"/>
        <i x="2119" nd="1"/>
        <i x="1177" nd="1"/>
        <i x="861" nd="1"/>
        <i x="2367" nd="1"/>
        <i x="1588" nd="1"/>
        <i x="2215" nd="1"/>
        <i x="1545" nd="1"/>
        <i x="1901" nd="1"/>
        <i x="991" nd="1"/>
        <i x="1890" nd="1"/>
        <i x="845" nd="1"/>
        <i x="2213" nd="1"/>
        <i x="2212" nd="1"/>
        <i x="2090" nd="1"/>
        <i x="2091" nd="1"/>
        <i x="2254" nd="1"/>
        <i x="1714" nd="1"/>
        <i x="1544" nd="1"/>
        <i x="2352" nd="1"/>
        <i x="2030" nd="1"/>
        <i x="2232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8" nd="1"/>
        <i x="2295" nd="1"/>
        <i x="2064" nd="1"/>
        <i x="2063" nd="1"/>
        <i x="1946" nd="1"/>
        <i x="303" nd="1"/>
        <i x="754" nd="1"/>
        <i x="4" nd="1"/>
        <i x="759" nd="1"/>
        <i x="624" nd="1"/>
        <i x="620" nd="1"/>
        <i x="1857" nd="1"/>
        <i x="2192" nd="1"/>
        <i x="1943" nd="1"/>
        <i x="1459" nd="1"/>
        <i x="24" nd="1"/>
        <i x="1412" nd="1"/>
        <i x="825" nd="1"/>
        <i x="1117" nd="1"/>
        <i x="1985" nd="1"/>
        <i x="118" nd="1"/>
        <i x="1967" nd="1"/>
        <i x="884" nd="1"/>
        <i x="541" nd="1"/>
        <i x="1438" nd="1"/>
        <i x="1817" nd="1"/>
        <i x="1740" nd="1"/>
        <i x="2356" nd="1"/>
        <i x="2339" nd="1"/>
        <i x="331" nd="1"/>
        <i x="323" nd="1"/>
        <i x="120" nd="1"/>
        <i x="113" nd="1"/>
        <i x="1939" nd="1"/>
        <i x="2345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1688" nd="1"/>
        <i x="777" nd="1"/>
        <i x="2138" nd="1"/>
        <i x="1686" nd="1"/>
        <i x="2165" nd="1"/>
        <i x="1584" nd="1"/>
        <i x="1583" nd="1"/>
        <i x="2236" nd="1"/>
        <i x="2177" nd="1"/>
        <i x="321" nd="1"/>
        <i x="748" nd="1"/>
        <i x="2281" nd="1"/>
        <i x="361" nd="1"/>
        <i x="2269" nd="1"/>
        <i x="230" nd="1"/>
        <i x="231" nd="1"/>
        <i x="228" nd="1"/>
        <i x="1750" nd="1"/>
        <i x="1672" nd="1"/>
        <i x="229" nd="1"/>
        <i x="1893" nd="1"/>
        <i x="2330" nd="1"/>
        <i x="1535" nd="1"/>
        <i x="993" nd="1"/>
        <i x="1534" nd="1"/>
        <i x="1533" nd="1"/>
        <i x="832" nd="1"/>
        <i x="1444" nd="1"/>
        <i x="125" nd="1"/>
        <i x="2110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4" nd="1"/>
        <i x="389" nd="1"/>
        <i x="1871" nd="1"/>
        <i x="849" nd="1"/>
        <i x="2382" nd="1"/>
        <i x="1934" nd="1"/>
        <i x="838" nd="1"/>
        <i x="2010" nd="1"/>
        <i x="1146" nd="1"/>
        <i x="678" nd="1"/>
        <i x="1075" nd="1"/>
        <i x="1074" nd="1"/>
        <i x="1267" nd="1"/>
        <i x="401" nd="1"/>
        <i x="587" nd="1"/>
        <i x="1916" nd="1"/>
        <i x="1416" nd="1"/>
        <i x="69" nd="1"/>
        <i x="70" nd="1"/>
        <i x="71" nd="1"/>
        <i x="102" nd="1"/>
        <i x="738" nd="1"/>
        <i x="2341" nd="1"/>
        <i x="668" nd="1"/>
        <i x="1485" nd="1"/>
        <i x="1611" nd="1"/>
        <i x="1657" nd="1"/>
        <i x="1656" nd="1"/>
        <i x="824" nd="1"/>
        <i x="2197" nd="1"/>
        <i x="848" nd="1"/>
        <i x="1038" nd="1"/>
        <i x="1027" nd="1"/>
        <i x="2072" nd="1"/>
        <i x="942" nd="1"/>
        <i x="1265" nd="1"/>
        <i x="2270" nd="1"/>
        <i x="2210" nd="1"/>
        <i x="1924" nd="1"/>
        <i x="1684" nd="1"/>
        <i x="87" nd="1"/>
        <i x="2033" nd="1"/>
        <i x="2043" nd="1"/>
        <i x="2157" nd="1"/>
        <i x="1278" nd="1"/>
        <i x="1547" nd="1"/>
        <i x="51" nd="1"/>
        <i x="53" nd="1"/>
        <i x="52" nd="1"/>
        <i x="54" nd="1"/>
        <i x="2079" nd="1"/>
        <i x="2214" nd="1"/>
        <i x="122" nd="1"/>
        <i x="2291" nd="1"/>
        <i x="1332" nd="1"/>
        <i x="45" nd="1"/>
        <i x="1354" nd="1"/>
        <i x="1940" nd="1"/>
        <i x="205" nd="1"/>
        <i x="1468" nd="1"/>
        <i x="2368" nd="1"/>
        <i x="860" nd="1"/>
        <i x="1981" nd="1"/>
        <i x="442" nd="1"/>
        <i x="413" nd="1"/>
        <i x="405" nd="1"/>
        <i x="2290" nd="1"/>
        <i x="1867" nd="1"/>
        <i x="500" nd="1"/>
        <i x="1178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1026" nd="1"/>
        <i x="1112" nd="1"/>
        <i x="223" nd="1"/>
        <i x="2188" nd="1"/>
        <i x="1761" nd="1"/>
        <i x="1525" nd="1"/>
        <i x="921" nd="1"/>
        <i x="1220" nd="1"/>
        <i x="2200" nd="1"/>
        <i x="917" nd="1"/>
        <i x="532" nd="1"/>
        <i x="1251" nd="1"/>
        <i x="329" nd="1"/>
        <i x="472" nd="1"/>
        <i x="974" nd="1"/>
        <i x="730" nd="1"/>
        <i x="2152" nd="1"/>
        <i x="167" nd="1"/>
        <i x="244" nd="1"/>
        <i x="558" nd="1"/>
        <i x="166" nd="1"/>
        <i x="1192" nd="1"/>
        <i x="894" nd="1"/>
        <i x="857" nd="1"/>
        <i x="670" nd="1"/>
        <i x="2169" nd="1"/>
        <i x="1528" nd="1"/>
        <i x="246" nd="1"/>
        <i x="165" nd="1"/>
        <i x="245" nd="1"/>
        <i x="655" nd="1"/>
        <i x="2370" nd="1"/>
        <i x="1616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2" nd="1"/>
        <i x="1092" nd="1"/>
        <i x="168" nd="1"/>
        <i x="318" nd="1"/>
        <i x="242" nd="1"/>
        <i x="595" nd="1"/>
        <i x="1018" nd="1"/>
        <i x="2018" nd="1"/>
        <i x="1225" nd="1"/>
        <i x="781" nd="1"/>
        <i x="1639" nd="1"/>
        <i x="1920" nd="1"/>
        <i x="1229" nd="1"/>
        <i x="2331" nd="1"/>
        <i x="2121" nd="1"/>
        <i x="326" nd="1"/>
        <i x="529" nd="1"/>
        <i x="1386" nd="1"/>
        <i x="1926" nd="1"/>
        <i x="2268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2">
        <i x="36"/>
        <i x="81"/>
        <i x="55"/>
        <i x="95" s="1"/>
        <i x="84"/>
        <i x="26"/>
        <i x="40"/>
        <i x="30"/>
        <i x="27"/>
        <i x="104"/>
        <i x="293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5" nd="1"/>
        <i x="2" nd="1"/>
        <i x="253" nd="1"/>
        <i x="56" nd="1"/>
        <i x="297" nd="1"/>
        <i x="192" nd="1"/>
        <i x="180" nd="1"/>
        <i x="115" nd="1"/>
        <i x="51" nd="1"/>
        <i x="254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4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8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44" nd="1"/>
        <i x="185" nd="1"/>
        <i x="90" nd="1"/>
        <i x="287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92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1" nd="1"/>
        <i x="288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299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1" nd="1"/>
        <i x="179" nd="1"/>
        <i x="141" nd="1"/>
        <i x="97" nd="1"/>
        <i x="88" nd="1"/>
        <i x="70" nd="1"/>
        <i x="69" nd="1"/>
        <i x="296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0" nd="1"/>
        <i x="159" nd="1"/>
        <i x="227" nd="1"/>
        <i x="100" nd="1"/>
        <i x="111" nd="1"/>
        <i x="205" nd="1"/>
        <i x="273" nd="1"/>
        <i x="285" nd="1"/>
        <i x="29" nd="1"/>
        <i x="20" nd="1"/>
        <i x="255" nd="1"/>
        <i x="53" nd="1"/>
        <i x="19" nd="1"/>
        <i x="220" nd="1"/>
        <i x="85" nd="1"/>
        <i x="114" nd="1"/>
        <i x="33" nd="1"/>
        <i x="289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0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86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7">
        <i x="29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7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7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1498" totalsRowShown="0">
  <autoFilter ref="A1:S11498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74" totalsRowShown="0">
  <autoFilter ref="A1:D74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7" totalsRowShown="0" headerRowDxfId="22" dataDxfId="21" dataCellStyle="Moneda [0]">
  <autoFilter ref="AG1:AQ7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498"/>
  <sheetViews>
    <sheetView topLeftCell="A11443" zoomScale="80" zoomScaleNormal="80" workbookViewId="0">
      <selection activeCell="F11492" sqref="F11492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bestFit="1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2879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2878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2881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2882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3263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3263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2902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3263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2825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3263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2826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3263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2827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2904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3263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3263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3263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2904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2904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3263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2904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3263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2828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2829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2904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2903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2765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2762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2762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2762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3199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3263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3263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2658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3639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2765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2658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2762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2848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2658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3639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2848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2303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2762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2658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3639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3639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2848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3639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2658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3034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3639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3263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2698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2762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2698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2262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3070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3639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>
        <v>60000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3639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2658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2658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2346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2262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2263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2264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2265</v>
      </c>
      <c r="G5981" t="s">
        <v>284</v>
      </c>
      <c r="H5981" t="s">
        <v>2263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2266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2267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2267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2268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2273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2269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2270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2273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2271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2272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2269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2274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2275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2276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2277</v>
      </c>
      <c r="G6025" t="s">
        <v>2277</v>
      </c>
      <c r="H6025" t="s">
        <v>2277</v>
      </c>
      <c r="L6025" t="s">
        <v>2278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2277</v>
      </c>
      <c r="G6026" t="s">
        <v>2277</v>
      </c>
      <c r="H6026" t="s">
        <v>2277</v>
      </c>
      <c r="L6026" t="s">
        <v>2278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2279</v>
      </c>
      <c r="H6036" t="s">
        <v>2280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2281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2262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2282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2283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2284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2285</v>
      </c>
      <c r="L6060" t="s">
        <v>2286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2291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2276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2276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2262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2292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2658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2293</v>
      </c>
      <c r="E6081">
        <v>1</v>
      </c>
      <c r="F6081" t="s">
        <v>225</v>
      </c>
      <c r="G6081" t="s">
        <v>273</v>
      </c>
      <c r="H6081" t="s">
        <v>2294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3639</v>
      </c>
      <c r="L6084" t="s">
        <v>2295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2296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2296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2297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2298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2299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2300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2301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2262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2302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2303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2317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2271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2267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2304</v>
      </c>
      <c r="H6157" t="s">
        <v>2305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2306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2307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2308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2309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2310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2318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2274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2319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2320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2321</v>
      </c>
      <c r="H6205" t="s">
        <v>2322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2658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2586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2346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2323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3639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2847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2324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2586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2325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2326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2315</v>
      </c>
      <c r="E6235">
        <v>1</v>
      </c>
      <c r="F6235" t="s">
        <v>26</v>
      </c>
      <c r="G6235" t="s">
        <v>1156</v>
      </c>
      <c r="H6235" t="s">
        <v>2328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2315</v>
      </c>
      <c r="E6236">
        <v>1</v>
      </c>
      <c r="F6236" t="s">
        <v>628</v>
      </c>
      <c r="G6236" t="s">
        <v>266</v>
      </c>
      <c r="H6236" t="s">
        <v>2327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2315</v>
      </c>
      <c r="E6237">
        <v>3</v>
      </c>
      <c r="F6237" t="s">
        <v>45</v>
      </c>
      <c r="G6237" t="s">
        <v>266</v>
      </c>
      <c r="H6237" t="s">
        <v>2329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2315</v>
      </c>
      <c r="E6238">
        <v>2</v>
      </c>
      <c r="F6238" t="s">
        <v>15</v>
      </c>
      <c r="G6238" t="s">
        <v>266</v>
      </c>
      <c r="H6238" t="s">
        <v>2330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2315</v>
      </c>
      <c r="E6239">
        <v>1</v>
      </c>
      <c r="F6239" t="s">
        <v>15</v>
      </c>
      <c r="G6239" t="s">
        <v>266</v>
      </c>
      <c r="H6239" t="s">
        <v>2331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2315</v>
      </c>
      <c r="E6240">
        <v>2</v>
      </c>
      <c r="F6240" t="s">
        <v>1496</v>
      </c>
      <c r="G6240" t="s">
        <v>266</v>
      </c>
      <c r="H6240" t="s">
        <v>2332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2315</v>
      </c>
      <c r="E6241">
        <v>2</v>
      </c>
      <c r="F6241" t="s">
        <v>127</v>
      </c>
      <c r="G6241" t="s">
        <v>266</v>
      </c>
      <c r="H6241" t="s">
        <v>2333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2315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2335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2336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2303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2334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2338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2337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2303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2340</v>
      </c>
      <c r="E6264">
        <v>1</v>
      </c>
      <c r="F6264" t="s">
        <v>2190</v>
      </c>
      <c r="G6264" t="s">
        <v>284</v>
      </c>
      <c r="H6264" t="s">
        <v>2263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2340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2340</v>
      </c>
      <c r="E6266">
        <v>5</v>
      </c>
      <c r="F6266" t="s">
        <v>1213</v>
      </c>
      <c r="G6266" t="s">
        <v>262</v>
      </c>
      <c r="H6266" t="s">
        <v>2325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2340</v>
      </c>
      <c r="E6267">
        <v>5</v>
      </c>
      <c r="F6267" t="s">
        <v>1213</v>
      </c>
      <c r="G6267" t="s">
        <v>284</v>
      </c>
      <c r="H6267" t="s">
        <v>2339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2341</v>
      </c>
      <c r="G6272" t="s">
        <v>266</v>
      </c>
      <c r="H6272" t="s">
        <v>2342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2344</v>
      </c>
      <c r="G6273" t="s">
        <v>1807</v>
      </c>
      <c r="H6273" t="s">
        <v>2343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2340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2340</v>
      </c>
      <c r="E6275">
        <v>1</v>
      </c>
      <c r="F6275" t="s">
        <v>2345</v>
      </c>
      <c r="G6275" t="s">
        <v>284</v>
      </c>
      <c r="H6275" t="s">
        <v>2346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2347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2349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2348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2350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2351</v>
      </c>
      <c r="G6281" t="s">
        <v>266</v>
      </c>
      <c r="H6281" t="s">
        <v>3533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2352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2353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2354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2355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2356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2357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2358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2359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2360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2365</v>
      </c>
      <c r="G6319" t="s">
        <v>266</v>
      </c>
      <c r="H6319" t="s">
        <v>2361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2365</v>
      </c>
      <c r="G6320" t="s">
        <v>266</v>
      </c>
      <c r="H6320" t="s">
        <v>2362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2364</v>
      </c>
      <c r="G6321" t="s">
        <v>266</v>
      </c>
      <c r="H6321" t="s">
        <v>2363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2366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2367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2371</v>
      </c>
      <c r="L6339" t="s">
        <v>2370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2397</v>
      </c>
      <c r="G6344" t="s">
        <v>266</v>
      </c>
      <c r="H6344" t="s">
        <v>2372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2376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2376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2376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2376</v>
      </c>
      <c r="E6351">
        <v>1</v>
      </c>
      <c r="F6351" t="s">
        <v>2373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2376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2376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2376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2376</v>
      </c>
      <c r="E6355">
        <v>1</v>
      </c>
      <c r="F6355" t="s">
        <v>26</v>
      </c>
      <c r="G6355" t="s">
        <v>273</v>
      </c>
      <c r="H6355" t="s">
        <v>2354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2376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2374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2375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2377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2378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2379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2380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2381</v>
      </c>
      <c r="G6377" t="s">
        <v>266</v>
      </c>
      <c r="H6377" t="s">
        <v>2381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2382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2383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2384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2385</v>
      </c>
      <c r="L6397" t="s">
        <v>2386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2387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2387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2353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2388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2389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2970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2392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2360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2365</v>
      </c>
      <c r="G6449" t="s">
        <v>266</v>
      </c>
      <c r="H6449" t="s">
        <v>2361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2365</v>
      </c>
      <c r="G6450" t="s">
        <v>266</v>
      </c>
      <c r="H6450" t="s">
        <v>2362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2365</v>
      </c>
      <c r="G6451" t="s">
        <v>266</v>
      </c>
      <c r="H6451" t="s">
        <v>2390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2405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2391</v>
      </c>
      <c r="G6453" t="s">
        <v>266</v>
      </c>
      <c r="H6453" t="s">
        <v>2391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2393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2394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2270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2395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2396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2315</v>
      </c>
      <c r="E6470">
        <v>1</v>
      </c>
      <c r="F6470" t="s">
        <v>26</v>
      </c>
      <c r="G6470" t="s">
        <v>266</v>
      </c>
      <c r="H6470" t="s">
        <v>2398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2315</v>
      </c>
      <c r="E6471">
        <v>1</v>
      </c>
      <c r="F6471" t="s">
        <v>26</v>
      </c>
      <c r="G6471" t="s">
        <v>266</v>
      </c>
      <c r="H6471" t="s">
        <v>2399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2315</v>
      </c>
      <c r="E6472">
        <v>1</v>
      </c>
      <c r="F6472" t="s">
        <v>127</v>
      </c>
      <c r="G6472" t="s">
        <v>266</v>
      </c>
      <c r="H6472" t="s">
        <v>2269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2315</v>
      </c>
      <c r="E6473">
        <v>2</v>
      </c>
      <c r="F6473" t="s">
        <v>127</v>
      </c>
      <c r="G6473" t="s">
        <v>266</v>
      </c>
      <c r="H6473" t="s">
        <v>2400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2315</v>
      </c>
      <c r="E6474">
        <v>2</v>
      </c>
      <c r="F6474" t="s">
        <v>127</v>
      </c>
      <c r="G6474" t="s">
        <v>266</v>
      </c>
      <c r="H6474" t="s">
        <v>2401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2315</v>
      </c>
      <c r="E6475">
        <v>2</v>
      </c>
      <c r="F6475" t="s">
        <v>127</v>
      </c>
      <c r="G6475" t="s">
        <v>266</v>
      </c>
      <c r="H6475" t="s">
        <v>2402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2315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2315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2315</v>
      </c>
      <c r="E6478">
        <v>1</v>
      </c>
      <c r="F6478" t="s">
        <v>2397</v>
      </c>
      <c r="G6478" t="s">
        <v>266</v>
      </c>
      <c r="H6478" t="s">
        <v>2372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2360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2391</v>
      </c>
      <c r="G6480" t="s">
        <v>266</v>
      </c>
      <c r="H6480" t="s">
        <v>2391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2364</v>
      </c>
      <c r="G6482" t="s">
        <v>266</v>
      </c>
      <c r="H6482" t="s">
        <v>2403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2404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2405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2406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2365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2383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2499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2970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2373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2360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2407</v>
      </c>
      <c r="E6498">
        <v>3</v>
      </c>
      <c r="F6498" t="s">
        <v>929</v>
      </c>
      <c r="G6498" t="s">
        <v>266</v>
      </c>
      <c r="H6498" t="s">
        <v>2408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2407</v>
      </c>
      <c r="E6499">
        <v>2</v>
      </c>
      <c r="F6499" t="s">
        <v>929</v>
      </c>
      <c r="G6499" t="s">
        <v>266</v>
      </c>
      <c r="H6499" t="s">
        <v>2409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2407</v>
      </c>
      <c r="E6500">
        <v>6</v>
      </c>
      <c r="F6500" t="s">
        <v>929</v>
      </c>
      <c r="G6500" t="s">
        <v>266</v>
      </c>
      <c r="H6500" t="s">
        <v>2410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2407</v>
      </c>
      <c r="E6501">
        <v>6</v>
      </c>
      <c r="F6501" t="s">
        <v>929</v>
      </c>
      <c r="G6501" t="s">
        <v>266</v>
      </c>
      <c r="H6501" t="s">
        <v>2411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2412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2315</v>
      </c>
      <c r="E6505">
        <v>1</v>
      </c>
      <c r="F6505" t="s">
        <v>42</v>
      </c>
      <c r="G6505" t="s">
        <v>789</v>
      </c>
      <c r="H6505" t="s">
        <v>2413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2315</v>
      </c>
      <c r="E6506">
        <v>2</v>
      </c>
      <c r="F6506" t="s">
        <v>365</v>
      </c>
      <c r="G6506" t="s">
        <v>465</v>
      </c>
      <c r="H6506" t="s">
        <v>2414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2315</v>
      </c>
      <c r="E6507">
        <v>2</v>
      </c>
      <c r="F6507" t="s">
        <v>365</v>
      </c>
      <c r="G6507" t="s">
        <v>465</v>
      </c>
      <c r="H6507" t="s">
        <v>2415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2315</v>
      </c>
      <c r="E6508">
        <v>1</v>
      </c>
      <c r="F6508" t="s">
        <v>44</v>
      </c>
      <c r="G6508" t="s">
        <v>465</v>
      </c>
      <c r="H6508" t="s">
        <v>2418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2315</v>
      </c>
      <c r="E6509">
        <v>1</v>
      </c>
      <c r="F6509" t="s">
        <v>48</v>
      </c>
      <c r="G6509" t="s">
        <v>1259</v>
      </c>
      <c r="H6509" t="s">
        <v>2416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2315</v>
      </c>
      <c r="E6510">
        <v>1</v>
      </c>
      <c r="F6510" t="s">
        <v>48</v>
      </c>
      <c r="G6510" t="s">
        <v>1259</v>
      </c>
      <c r="H6510" t="s">
        <v>2417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2315</v>
      </c>
      <c r="E6511">
        <v>1</v>
      </c>
      <c r="F6511" t="s">
        <v>44</v>
      </c>
      <c r="G6511" t="s">
        <v>266</v>
      </c>
      <c r="H6511" t="s">
        <v>2392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2315</v>
      </c>
      <c r="E6512">
        <v>1</v>
      </c>
      <c r="F6512" t="s">
        <v>127</v>
      </c>
      <c r="G6512" t="s">
        <v>266</v>
      </c>
      <c r="H6512" t="s">
        <v>2419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2315</v>
      </c>
      <c r="E6513">
        <v>1</v>
      </c>
      <c r="F6513" t="s">
        <v>628</v>
      </c>
      <c r="G6513" t="s">
        <v>266</v>
      </c>
      <c r="H6513" t="s">
        <v>2420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2398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2423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2414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2424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2359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2426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2426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2427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2279</v>
      </c>
      <c r="H6575" t="s">
        <v>2429</v>
      </c>
      <c r="L6575" t="s">
        <v>2430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2431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2410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2432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2335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2413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2329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2433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2434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2435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2340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2340</v>
      </c>
      <c r="E6612">
        <v>3</v>
      </c>
      <c r="F6612" t="s">
        <v>1213</v>
      </c>
      <c r="G6612" t="s">
        <v>284</v>
      </c>
      <c r="H6612" t="s">
        <v>2436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2340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2340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2340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2340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2411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2437</v>
      </c>
      <c r="G6621" t="s">
        <v>1814</v>
      </c>
      <c r="H6621" t="s">
        <v>2438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2437</v>
      </c>
      <c r="G6622" t="s">
        <v>272</v>
      </c>
      <c r="H6622" t="s">
        <v>2438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2439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2441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2359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2445</v>
      </c>
      <c r="H6642" t="s">
        <v>2446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2447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2267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2267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2449</v>
      </c>
      <c r="E6656">
        <v>20</v>
      </c>
      <c r="F6656" t="s">
        <v>2448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2449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2451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2452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2416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2453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2454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2455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2456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2457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2458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2459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2460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2461</v>
      </c>
      <c r="H6698" t="s">
        <v>2462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2448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2448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2463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2464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2847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2465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2466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2467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2464</v>
      </c>
      <c r="E6731">
        <v>1</v>
      </c>
      <c r="F6731" t="s">
        <v>458</v>
      </c>
      <c r="G6731" t="s">
        <v>1412</v>
      </c>
      <c r="H6731" t="s">
        <v>2468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2479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2480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2481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2482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2830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2464</v>
      </c>
      <c r="E6763">
        <v>1</v>
      </c>
      <c r="F6763" t="s">
        <v>386</v>
      </c>
      <c r="G6763" t="s">
        <v>284</v>
      </c>
      <c r="H6763" t="s">
        <v>2483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2484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2485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2486</v>
      </c>
      <c r="L6775" t="s">
        <v>2487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2488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2489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2490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2267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2491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2492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2492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2396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2493</v>
      </c>
      <c r="G6816" t="s">
        <v>266</v>
      </c>
      <c r="H6816" t="s">
        <v>2494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2269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2495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2496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2324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2497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2498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2499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2500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2501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2502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2447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2503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2315</v>
      </c>
      <c r="E6847">
        <v>1</v>
      </c>
      <c r="F6847" t="s">
        <v>15</v>
      </c>
      <c r="G6847" t="s">
        <v>266</v>
      </c>
      <c r="H6847" t="s">
        <v>2504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2315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2315</v>
      </c>
      <c r="E6849">
        <v>1</v>
      </c>
      <c r="F6849" t="s">
        <v>26</v>
      </c>
      <c r="G6849" t="s">
        <v>266</v>
      </c>
      <c r="H6849" t="s">
        <v>2505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2315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2315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2315</v>
      </c>
      <c r="E6852">
        <v>1</v>
      </c>
      <c r="F6852" t="s">
        <v>42</v>
      </c>
      <c r="G6852" t="s">
        <v>2506</v>
      </c>
      <c r="H6852" t="s">
        <v>2507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2315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2315</v>
      </c>
      <c r="E6854">
        <v>3</v>
      </c>
      <c r="F6854" t="s">
        <v>15</v>
      </c>
      <c r="G6854" t="s">
        <v>266</v>
      </c>
      <c r="H6854" t="s">
        <v>2508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2315</v>
      </c>
      <c r="E6855">
        <v>2</v>
      </c>
      <c r="F6855" t="s">
        <v>1711</v>
      </c>
      <c r="G6855" t="s">
        <v>266</v>
      </c>
      <c r="H6855" t="s">
        <v>2509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2340</v>
      </c>
      <c r="E6856">
        <v>1</v>
      </c>
      <c r="F6856" t="s">
        <v>1487</v>
      </c>
      <c r="G6856" t="s">
        <v>284</v>
      </c>
      <c r="H6856" t="s">
        <v>2339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2340</v>
      </c>
      <c r="E6857">
        <v>3</v>
      </c>
      <c r="F6857" t="s">
        <v>1213</v>
      </c>
      <c r="G6857" t="s">
        <v>284</v>
      </c>
      <c r="H6857" t="s">
        <v>2510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2340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2340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2340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2407</v>
      </c>
      <c r="E6861">
        <v>5</v>
      </c>
      <c r="F6861" t="s">
        <v>2511</v>
      </c>
      <c r="G6861" t="s">
        <v>266</v>
      </c>
      <c r="H6861" t="s">
        <v>2512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2407</v>
      </c>
      <c r="E6862">
        <v>2</v>
      </c>
      <c r="F6862" t="s">
        <v>929</v>
      </c>
      <c r="G6862" t="s">
        <v>266</v>
      </c>
      <c r="H6862" t="s">
        <v>2513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2407</v>
      </c>
      <c r="E6863">
        <v>10</v>
      </c>
      <c r="F6863" t="s">
        <v>2437</v>
      </c>
      <c r="G6863" t="s">
        <v>266</v>
      </c>
      <c r="H6863" t="s">
        <v>2514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2407</v>
      </c>
      <c r="E6864">
        <v>6</v>
      </c>
      <c r="F6864" t="s">
        <v>2437</v>
      </c>
      <c r="G6864" t="s">
        <v>266</v>
      </c>
      <c r="H6864" t="s">
        <v>2515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2407</v>
      </c>
      <c r="E6865">
        <v>3</v>
      </c>
      <c r="F6865" t="s">
        <v>2516</v>
      </c>
      <c r="G6865" t="s">
        <v>266</v>
      </c>
      <c r="H6865" t="s">
        <v>2517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2407</v>
      </c>
      <c r="E6866">
        <v>7</v>
      </c>
      <c r="F6866" t="s">
        <v>2516</v>
      </c>
      <c r="G6866" t="s">
        <v>266</v>
      </c>
      <c r="H6866" t="s">
        <v>2518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2764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2519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2520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2521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2522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2523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2524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2525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2526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2527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2528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2529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2407</v>
      </c>
      <c r="E6885">
        <v>20</v>
      </c>
      <c r="F6885" t="s">
        <v>2437</v>
      </c>
      <c r="G6885" t="s">
        <v>589</v>
      </c>
      <c r="H6885" t="s">
        <v>2515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2407</v>
      </c>
      <c r="E6886">
        <v>2</v>
      </c>
      <c r="F6886" t="s">
        <v>929</v>
      </c>
      <c r="G6886" t="s">
        <v>266</v>
      </c>
      <c r="H6886" t="s">
        <v>2530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2489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2555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2531</v>
      </c>
      <c r="H6892" t="s">
        <v>2532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2532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2533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2534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2279</v>
      </c>
      <c r="H6910" t="s">
        <v>2280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2535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2447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2536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2537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2383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2538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2539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2315</v>
      </c>
      <c r="E6930">
        <v>3</v>
      </c>
      <c r="F6930" t="s">
        <v>45</v>
      </c>
      <c r="G6930" t="s">
        <v>266</v>
      </c>
      <c r="H6930" t="s">
        <v>2329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2315</v>
      </c>
      <c r="E6931">
        <v>1</v>
      </c>
      <c r="F6931" t="s">
        <v>42</v>
      </c>
      <c r="G6931" t="s">
        <v>266</v>
      </c>
      <c r="H6931" t="s">
        <v>2540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2315</v>
      </c>
      <c r="E6932">
        <v>1</v>
      </c>
      <c r="F6932" t="s">
        <v>42</v>
      </c>
      <c r="G6932" t="s">
        <v>789</v>
      </c>
      <c r="H6932" t="s">
        <v>2535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2315</v>
      </c>
      <c r="E6933">
        <v>5</v>
      </c>
      <c r="F6933" t="s">
        <v>15</v>
      </c>
      <c r="G6933" t="s">
        <v>266</v>
      </c>
      <c r="H6933" t="s">
        <v>2541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2315</v>
      </c>
      <c r="E6934">
        <v>2</v>
      </c>
      <c r="F6934" t="s">
        <v>15</v>
      </c>
      <c r="G6934" t="s">
        <v>266</v>
      </c>
      <c r="H6934" t="s">
        <v>2542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2315</v>
      </c>
      <c r="E6935">
        <v>1</v>
      </c>
      <c r="F6935" t="s">
        <v>15</v>
      </c>
      <c r="G6935" t="s">
        <v>266</v>
      </c>
      <c r="H6935" t="s">
        <v>2543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2483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2847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2315</v>
      </c>
      <c r="E6939">
        <v>2</v>
      </c>
      <c r="F6939" t="s">
        <v>628</v>
      </c>
      <c r="G6939" t="s">
        <v>266</v>
      </c>
      <c r="H6939" t="s">
        <v>2395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2315</v>
      </c>
      <c r="E6940">
        <v>2</v>
      </c>
      <c r="F6940" t="s">
        <v>42</v>
      </c>
      <c r="G6940" t="s">
        <v>789</v>
      </c>
      <c r="H6940" t="s">
        <v>2535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2315</v>
      </c>
      <c r="E6941">
        <v>1</v>
      </c>
      <c r="F6941" t="s">
        <v>48</v>
      </c>
      <c r="G6941" t="s">
        <v>790</v>
      </c>
      <c r="H6941" t="s">
        <v>2546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2315</v>
      </c>
      <c r="E6942">
        <v>1</v>
      </c>
      <c r="F6942" t="s">
        <v>48</v>
      </c>
      <c r="G6942" t="s">
        <v>2547</v>
      </c>
      <c r="H6942" t="s">
        <v>2548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2315</v>
      </c>
      <c r="E6943">
        <v>2</v>
      </c>
      <c r="F6943" t="s">
        <v>2545</v>
      </c>
      <c r="G6943" t="s">
        <v>266</v>
      </c>
      <c r="H6943" t="s">
        <v>2544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2549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2489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2550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2498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2551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2437</v>
      </c>
      <c r="G6956" t="s">
        <v>266</v>
      </c>
      <c r="H6956" t="s">
        <v>2552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2553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2554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2555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2556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2528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2411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2557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2558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3263</v>
      </c>
      <c r="G6976" t="s">
        <v>263</v>
      </c>
      <c r="H6976" t="s">
        <v>2559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2560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2561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2394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2562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2581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2508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2563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2564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2565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2566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2447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2370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2568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2567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2569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2570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2570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3034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2571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2352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2572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2573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2601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2574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2578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2575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2576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2577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2315</v>
      </c>
      <c r="E7105">
        <v>2</v>
      </c>
      <c r="F7105" t="s">
        <v>628</v>
      </c>
      <c r="G7105" t="s">
        <v>266</v>
      </c>
      <c r="H7105" t="s">
        <v>2395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2579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2528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2580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2970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2581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2563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2582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2583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2584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2505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2585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2489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2586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2586</v>
      </c>
      <c r="L7143" t="s">
        <v>2370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2587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2502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2501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2262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2262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2658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2588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2370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2404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2589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2590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2591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2592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2593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2643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2970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2594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2323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2595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2596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2340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2599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2600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2355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2353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2601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2611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2612</v>
      </c>
      <c r="H7256" t="s">
        <v>2613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2614</v>
      </c>
      <c r="L7262" t="s">
        <v>2615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2617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2365</v>
      </c>
      <c r="G7264" t="s">
        <v>266</v>
      </c>
      <c r="H7264" t="s">
        <v>2616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2618</v>
      </c>
      <c r="L7267" t="s">
        <v>2619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2620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2621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2622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2623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2624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2303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2625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2395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2336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2626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2627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2628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2541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2698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2629</v>
      </c>
      <c r="G7325" t="s">
        <v>1765</v>
      </c>
      <c r="H7325" t="s">
        <v>2630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2631</v>
      </c>
      <c r="H7326" t="s">
        <v>2632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2580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2633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2637</v>
      </c>
      <c r="H7329" t="s">
        <v>2638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2636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2634</v>
      </c>
      <c r="H7334" t="s">
        <v>2635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2315</v>
      </c>
      <c r="E7335">
        <v>1</v>
      </c>
      <c r="F7335" t="s">
        <v>26</v>
      </c>
      <c r="G7335" t="s">
        <v>266</v>
      </c>
      <c r="H7335" t="s">
        <v>2625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2315</v>
      </c>
      <c r="E7336">
        <v>3</v>
      </c>
      <c r="F7336" t="s">
        <v>15</v>
      </c>
      <c r="G7336" t="s">
        <v>266</v>
      </c>
      <c r="H7336" t="s">
        <v>2640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2315</v>
      </c>
      <c r="E7337">
        <v>3</v>
      </c>
      <c r="F7337" t="s">
        <v>15</v>
      </c>
      <c r="G7337" t="s">
        <v>266</v>
      </c>
      <c r="H7337" t="s">
        <v>2639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2407</v>
      </c>
      <c r="E7338">
        <v>4</v>
      </c>
      <c r="F7338" t="s">
        <v>929</v>
      </c>
      <c r="G7338" t="s">
        <v>266</v>
      </c>
      <c r="H7338" t="s">
        <v>2641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2407</v>
      </c>
      <c r="E7339">
        <v>2</v>
      </c>
      <c r="F7339" t="s">
        <v>929</v>
      </c>
      <c r="G7339" t="s">
        <v>266</v>
      </c>
      <c r="H7339" t="s">
        <v>2642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2586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2698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2522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2644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2645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2646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2647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2648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2489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2649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2650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2651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2652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2653</v>
      </c>
      <c r="G7365" t="s">
        <v>197</v>
      </c>
      <c r="H7365" t="s">
        <v>2654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2655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2656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2657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2586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2658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2659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2660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2347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3532</v>
      </c>
      <c r="H7377" t="s">
        <v>3171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2664</v>
      </c>
      <c r="H7378" t="s">
        <v>2661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2664</v>
      </c>
      <c r="H7379" t="s">
        <v>2662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2771</v>
      </c>
      <c r="G7380" t="s">
        <v>3530</v>
      </c>
      <c r="H7380" t="s">
        <v>3531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2665</v>
      </c>
      <c r="G7381" t="s">
        <v>2666</v>
      </c>
      <c r="H7381" t="s">
        <v>2667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2671</v>
      </c>
      <c r="G7382" t="s">
        <v>2669</v>
      </c>
      <c r="H7382" t="s">
        <v>2668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2671</v>
      </c>
      <c r="G7383" t="s">
        <v>2664</v>
      </c>
      <c r="H7383" t="s">
        <v>2670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2672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2673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2674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2675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2645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2644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2499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2646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2676</v>
      </c>
      <c r="G7418" t="s">
        <v>266</v>
      </c>
      <c r="H7418" t="s">
        <v>2677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2676</v>
      </c>
      <c r="G7419" t="s">
        <v>266</v>
      </c>
      <c r="H7419" t="s">
        <v>2677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2678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2679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2680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2681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2682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2683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2525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2684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2685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2646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2686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2508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2687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2674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2688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2689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2690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2690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2691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2692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2693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2522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2694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2694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2695</v>
      </c>
      <c r="L7493" t="s">
        <v>2694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2694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2696</v>
      </c>
      <c r="G7496" t="s">
        <v>266</v>
      </c>
      <c r="H7496" t="s">
        <v>2697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2698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2698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2698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2698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2698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2699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2700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2701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2702</v>
      </c>
      <c r="G7512" t="s">
        <v>1765</v>
      </c>
      <c r="H7512" t="s">
        <v>2702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2703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2646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2704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2633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2501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2541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2652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2705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2707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2706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2437</v>
      </c>
      <c r="G7549" t="s">
        <v>266</v>
      </c>
      <c r="H7549" t="s">
        <v>2515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2411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2708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2709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2710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2711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2712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2713</v>
      </c>
      <c r="L7573" t="s">
        <v>2714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2715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2716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2717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2573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2718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2719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2720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2652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2698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2447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2617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2504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2700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2365</v>
      </c>
      <c r="G7620" t="s">
        <v>266</v>
      </c>
      <c r="H7620" t="s">
        <v>2722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2365</v>
      </c>
      <c r="G7621" t="s">
        <v>266</v>
      </c>
      <c r="H7621" t="s">
        <v>2723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2671</v>
      </c>
      <c r="G7623" t="s">
        <v>2664</v>
      </c>
      <c r="H7623" t="s">
        <v>2670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2721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2700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2724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2720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2725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2726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2727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2365</v>
      </c>
      <c r="G7636" t="s">
        <v>266</v>
      </c>
      <c r="H7636" t="s">
        <v>2723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2645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2528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2411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2728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2729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2679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2664</v>
      </c>
      <c r="H7658" t="s">
        <v>2662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2521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2730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2672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2731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2733</v>
      </c>
      <c r="L7675" t="s">
        <v>2732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2734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2735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2736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2437</v>
      </c>
      <c r="G7697" t="s">
        <v>272</v>
      </c>
      <c r="H7697" t="s">
        <v>2736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2737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2737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2625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2629</v>
      </c>
      <c r="G7708" t="s">
        <v>1765</v>
      </c>
      <c r="H7708" t="s">
        <v>2740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2738</v>
      </c>
      <c r="G7709" t="s">
        <v>266</v>
      </c>
      <c r="H7709" t="s">
        <v>2739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2701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2724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2526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2741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2730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2315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2315</v>
      </c>
      <c r="E7736">
        <v>2</v>
      </c>
      <c r="F7736" t="s">
        <v>26</v>
      </c>
      <c r="G7736" t="s">
        <v>266</v>
      </c>
      <c r="H7736" t="s">
        <v>2505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2633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2365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2742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2617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2743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2700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2744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2629</v>
      </c>
      <c r="G7746" t="s">
        <v>1765</v>
      </c>
      <c r="H7746" t="s">
        <v>2740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2738</v>
      </c>
      <c r="G7747" t="s">
        <v>266</v>
      </c>
      <c r="H7747" t="s">
        <v>2654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2738</v>
      </c>
      <c r="G7748" t="s">
        <v>266</v>
      </c>
      <c r="H7748" t="s">
        <v>2739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2671</v>
      </c>
      <c r="G7749" t="s">
        <v>2664</v>
      </c>
      <c r="H7749" t="s">
        <v>2670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2745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2528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2664</v>
      </c>
      <c r="H7756" t="s">
        <v>2662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2746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2510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2747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2270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2699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2706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2499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2732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2303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2510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2701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2510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2748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2749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2303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2580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2526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2732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2499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2750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2738</v>
      </c>
      <c r="G7836" t="s">
        <v>266</v>
      </c>
      <c r="H7836" t="s">
        <v>2739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2751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2752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2407</v>
      </c>
      <c r="E7852">
        <v>1</v>
      </c>
      <c r="F7852" t="s">
        <v>929</v>
      </c>
      <c r="G7852" t="s">
        <v>266</v>
      </c>
      <c r="H7852" t="s">
        <v>2736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2407</v>
      </c>
      <c r="E7853">
        <v>2</v>
      </c>
      <c r="F7853" t="s">
        <v>929</v>
      </c>
      <c r="G7853" t="s">
        <v>266</v>
      </c>
      <c r="H7853" t="s">
        <v>2753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2499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2499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2831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2754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2755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2383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2541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2756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2757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2516</v>
      </c>
      <c r="G7883" t="s">
        <v>266</v>
      </c>
      <c r="H7883" t="s">
        <v>2518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2315</v>
      </c>
      <c r="E7884">
        <v>1</v>
      </c>
      <c r="F7884" t="s">
        <v>1496</v>
      </c>
      <c r="G7884" t="s">
        <v>266</v>
      </c>
      <c r="H7884" t="s">
        <v>2332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2315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2637</v>
      </c>
      <c r="H7900" t="s">
        <v>2638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2746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2758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2706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2706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2502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2761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2763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2766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2319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2303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2356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2767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2768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2769</v>
      </c>
      <c r="G7951" t="s">
        <v>266</v>
      </c>
      <c r="H7951" t="s">
        <v>2770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2771</v>
      </c>
      <c r="G7952" t="s">
        <v>3530</v>
      </c>
      <c r="H7952" t="s">
        <v>3531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2771</v>
      </c>
      <c r="G7953" t="s">
        <v>266</v>
      </c>
      <c r="H7953" t="s">
        <v>2772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2665</v>
      </c>
      <c r="G7954" t="s">
        <v>2666</v>
      </c>
      <c r="H7954" t="s">
        <v>2773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2774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2315</v>
      </c>
      <c r="E7956">
        <v>1</v>
      </c>
      <c r="F7956" t="s">
        <v>628</v>
      </c>
      <c r="G7956" t="s">
        <v>266</v>
      </c>
      <c r="H7956" t="s">
        <v>2395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2315</v>
      </c>
      <c r="E7957">
        <v>2</v>
      </c>
      <c r="F7957" t="s">
        <v>15</v>
      </c>
      <c r="G7957" t="s">
        <v>266</v>
      </c>
      <c r="H7957" t="s">
        <v>2775</v>
      </c>
      <c r="M7957" s="2">
        <v>8000</v>
      </c>
      <c r="N7957" s="2">
        <v>50000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2315</v>
      </c>
      <c r="E7958">
        <v>3</v>
      </c>
      <c r="F7958" t="s">
        <v>15</v>
      </c>
      <c r="G7958" t="s">
        <v>266</v>
      </c>
      <c r="H7958" t="s">
        <v>2542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2315</v>
      </c>
      <c r="E7959">
        <v>2</v>
      </c>
      <c r="F7959" t="s">
        <v>26</v>
      </c>
      <c r="G7959" t="s">
        <v>266</v>
      </c>
      <c r="H7959" t="s">
        <v>2505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2776</v>
      </c>
      <c r="G7966" t="s">
        <v>2777</v>
      </c>
      <c r="H7966" t="s">
        <v>2778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2779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2383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2780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2781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2824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2782</v>
      </c>
      <c r="E7980">
        <v>1</v>
      </c>
      <c r="F7980" t="s">
        <v>1295</v>
      </c>
      <c r="G7980" t="s">
        <v>266</v>
      </c>
      <c r="H7980" t="s">
        <v>2783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2784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2645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2682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2382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2639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2437</v>
      </c>
      <c r="G7997" t="s">
        <v>266</v>
      </c>
      <c r="H7997" t="s">
        <v>2515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2753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2416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2501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2795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2796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2706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2797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2798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2799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2800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2489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2801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2801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2684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2802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2803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2804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2934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2809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2407</v>
      </c>
      <c r="E8075">
        <v>2</v>
      </c>
      <c r="F8075" t="s">
        <v>929</v>
      </c>
      <c r="G8075" t="s">
        <v>266</v>
      </c>
      <c r="H8075" t="s">
        <v>2753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2407</v>
      </c>
      <c r="E8076">
        <v>2</v>
      </c>
      <c r="F8076" t="s">
        <v>2516</v>
      </c>
      <c r="G8076" t="s">
        <v>266</v>
      </c>
      <c r="H8076" t="s">
        <v>2810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2811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2812</v>
      </c>
      <c r="H8082" t="s">
        <v>2813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2814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2815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2801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2489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2816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2817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2818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2665</v>
      </c>
      <c r="G8095" t="s">
        <v>2666</v>
      </c>
      <c r="H8095" t="s">
        <v>2773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2819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2684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2820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2821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2809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2639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2822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2819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2823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2812</v>
      </c>
      <c r="H8133" t="s">
        <v>2813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2665</v>
      </c>
      <c r="G8138" t="s">
        <v>2666</v>
      </c>
      <c r="H8138" t="s">
        <v>2773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2745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2365</v>
      </c>
      <c r="G8149" t="s">
        <v>266</v>
      </c>
      <c r="H8149" t="s">
        <v>2832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2665</v>
      </c>
      <c r="G8150" t="s">
        <v>2666</v>
      </c>
      <c r="H8150" t="s">
        <v>2667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2833</v>
      </c>
      <c r="L8154" t="s">
        <v>2834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2835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2836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2505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2837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2817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2817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2817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2838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2839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2724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2724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2840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2747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2841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2650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2842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2843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2706</v>
      </c>
      <c r="J8215" t="s">
        <v>2844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2845</v>
      </c>
      <c r="E8219">
        <v>1</v>
      </c>
      <c r="F8219" t="s">
        <v>458</v>
      </c>
      <c r="G8219" t="s">
        <v>272</v>
      </c>
      <c r="H8219" t="s">
        <v>2846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2845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2849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2850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2851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2876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2820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2528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2753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2852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2665</v>
      </c>
      <c r="G8257" t="s">
        <v>2666</v>
      </c>
      <c r="H8257" t="s">
        <v>2667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2665</v>
      </c>
      <c r="G8258" t="s">
        <v>2666</v>
      </c>
      <c r="H8258" t="s">
        <v>2773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2853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2528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2854</v>
      </c>
      <c r="G8261" t="s">
        <v>1765</v>
      </c>
      <c r="H8261" t="s">
        <v>2855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2856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2857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2812</v>
      </c>
      <c r="H8275" t="s">
        <v>2813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2858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2859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2860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2861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2862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2863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2864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2864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2738</v>
      </c>
      <c r="G8290" t="s">
        <v>266</v>
      </c>
      <c r="H8290" t="s">
        <v>2739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2865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2866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2852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2774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2867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2868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2500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2869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2370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2500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2500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2854</v>
      </c>
      <c r="G8315" t="s">
        <v>1765</v>
      </c>
      <c r="H8315" t="s">
        <v>2870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2738</v>
      </c>
      <c r="G8316" t="s">
        <v>266</v>
      </c>
      <c r="H8316" t="s">
        <v>2739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2745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2866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2866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2841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2871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2701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2872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2873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2874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2502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2875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2877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2883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2884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2447</v>
      </c>
      <c r="G8369" t="s">
        <v>262</v>
      </c>
      <c r="H8369" t="s">
        <v>2724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2724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2885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2500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2886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2885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2887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2771</v>
      </c>
      <c r="G8387" t="s">
        <v>266</v>
      </c>
      <c r="H8387" t="s">
        <v>2663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2665</v>
      </c>
      <c r="G8390" t="s">
        <v>266</v>
      </c>
      <c r="H8390" t="s">
        <v>2773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2888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2889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2890</v>
      </c>
      <c r="G8408" t="s">
        <v>346</v>
      </c>
      <c r="H8408" t="s">
        <v>2892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2891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2893</v>
      </c>
      <c r="E8410">
        <v>1</v>
      </c>
      <c r="F8410" t="s">
        <v>2890</v>
      </c>
      <c r="G8410" t="s">
        <v>346</v>
      </c>
      <c r="H8410" t="s">
        <v>2892</v>
      </c>
      <c r="L8410" t="s">
        <v>2894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2771</v>
      </c>
      <c r="G8412" t="s">
        <v>3529</v>
      </c>
      <c r="H8412" t="s">
        <v>3528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2771</v>
      </c>
      <c r="G8413" t="s">
        <v>3530</v>
      </c>
      <c r="H8413" t="s">
        <v>3531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2665</v>
      </c>
      <c r="G8414" t="s">
        <v>2666</v>
      </c>
      <c r="H8414" t="s">
        <v>2773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2891</v>
      </c>
      <c r="G8419" t="s">
        <v>263</v>
      </c>
      <c r="H8419" t="s">
        <v>672</v>
      </c>
      <c r="L8419" t="s">
        <v>2894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2895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2820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2897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2738</v>
      </c>
      <c r="G8434" t="s">
        <v>266</v>
      </c>
      <c r="H8434" t="s">
        <v>2654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2539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2898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2898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2875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2901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2899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2700</v>
      </c>
      <c r="J8445" t="s">
        <v>2900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2409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2315</v>
      </c>
      <c r="E8452">
        <v>1</v>
      </c>
      <c r="F8452" t="s">
        <v>26</v>
      </c>
      <c r="G8452" t="s">
        <v>1412</v>
      </c>
      <c r="H8452" t="s">
        <v>2905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2315</v>
      </c>
      <c r="E8453">
        <v>1</v>
      </c>
      <c r="F8453" t="s">
        <v>26</v>
      </c>
      <c r="G8453" t="s">
        <v>1661</v>
      </c>
      <c r="H8453" t="s">
        <v>2906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2315</v>
      </c>
      <c r="E8454">
        <v>2</v>
      </c>
      <c r="F8454" t="s">
        <v>48</v>
      </c>
      <c r="G8454" t="s">
        <v>2907</v>
      </c>
      <c r="H8454" t="s">
        <v>2908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2315</v>
      </c>
      <c r="E8455">
        <v>1</v>
      </c>
      <c r="F8455" t="s">
        <v>48</v>
      </c>
      <c r="G8455" t="s">
        <v>2907</v>
      </c>
      <c r="H8455" t="s">
        <v>2909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2315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2315</v>
      </c>
      <c r="E8457">
        <v>1</v>
      </c>
      <c r="F8457" t="s">
        <v>48</v>
      </c>
      <c r="G8457" t="s">
        <v>1259</v>
      </c>
      <c r="H8457" t="s">
        <v>2918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2315</v>
      </c>
      <c r="E8458">
        <v>1</v>
      </c>
      <c r="F8458" t="s">
        <v>48</v>
      </c>
      <c r="G8458" t="s">
        <v>266</v>
      </c>
      <c r="H8458" t="s">
        <v>2917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2315</v>
      </c>
      <c r="E8459">
        <v>3</v>
      </c>
      <c r="F8459" t="s">
        <v>26</v>
      </c>
      <c r="G8459" t="s">
        <v>266</v>
      </c>
      <c r="H8459" t="s">
        <v>2821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2315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2911</v>
      </c>
      <c r="H8461" t="s">
        <v>2910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2539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2912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2738</v>
      </c>
      <c r="G8469" t="s">
        <v>266</v>
      </c>
      <c r="H8469" t="s">
        <v>2654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2738</v>
      </c>
      <c r="G8470" t="s">
        <v>266</v>
      </c>
      <c r="H8470" t="s">
        <v>2739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2914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2913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2407</v>
      </c>
      <c r="E8482">
        <v>1</v>
      </c>
      <c r="F8482" t="s">
        <v>929</v>
      </c>
      <c r="G8482" t="s">
        <v>266</v>
      </c>
      <c r="H8482" t="s">
        <v>2409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2407</v>
      </c>
      <c r="E8483">
        <v>1</v>
      </c>
      <c r="F8483" t="s">
        <v>929</v>
      </c>
      <c r="G8483" t="s">
        <v>266</v>
      </c>
      <c r="H8483" t="s">
        <v>2753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2915</v>
      </c>
      <c r="G8495" t="s">
        <v>266</v>
      </c>
      <c r="H8495" t="s">
        <v>2916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2801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2854</v>
      </c>
      <c r="G8504" t="s">
        <v>1765</v>
      </c>
      <c r="H8504" t="s">
        <v>2855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2270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2919</v>
      </c>
      <c r="E8507">
        <v>1</v>
      </c>
      <c r="F8507" t="s">
        <v>2919</v>
      </c>
      <c r="G8507" t="s">
        <v>2919</v>
      </c>
      <c r="H8507" t="s">
        <v>2920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2922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2921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2925</v>
      </c>
      <c r="H8511" t="s">
        <v>2926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2924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2923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2921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2927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2856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2357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2665</v>
      </c>
      <c r="G8526" t="s">
        <v>266</v>
      </c>
      <c r="H8526" t="s">
        <v>2667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2928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2684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2693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2931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2931</v>
      </c>
      <c r="L8534" t="s">
        <v>3495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2929</v>
      </c>
      <c r="G8535" t="s">
        <v>604</v>
      </c>
      <c r="H8535" t="s">
        <v>2930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2932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2448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2501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2516</v>
      </c>
      <c r="G8546" t="s">
        <v>266</v>
      </c>
      <c r="H8546" t="s">
        <v>2810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2933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2940</v>
      </c>
      <c r="E8561">
        <v>1</v>
      </c>
      <c r="F8561" t="s">
        <v>2935</v>
      </c>
      <c r="G8561" t="s">
        <v>2938</v>
      </c>
      <c r="H8561" t="s">
        <v>2936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2937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2939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2941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2922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2412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2447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2869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2942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2937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2771</v>
      </c>
      <c r="G8584" t="s">
        <v>266</v>
      </c>
      <c r="H8584" t="s">
        <v>2663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2706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2943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2943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2412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2649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2945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2946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2947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2947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2489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2820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2720</v>
      </c>
      <c r="J8638" t="s">
        <v>2412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2720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2948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2841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2949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2959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2950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2420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2622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2693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2951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2952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2937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2953</v>
      </c>
      <c r="J8678" t="s">
        <v>2412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2420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2577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2577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2875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2956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2352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2954</v>
      </c>
      <c r="G8707" t="s">
        <v>266</v>
      </c>
      <c r="H8707" t="s">
        <v>2955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2957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2958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2912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2370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2960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2489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2961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2516</v>
      </c>
      <c r="G8728" t="s">
        <v>266</v>
      </c>
      <c r="H8728" t="s">
        <v>2518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2706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2706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2348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2501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2501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2726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2726</v>
      </c>
      <c r="L8742" t="s">
        <v>2370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2726</v>
      </c>
      <c r="J8743" t="s">
        <v>2962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2963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2506</v>
      </c>
      <c r="H8747" t="s">
        <v>2507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2964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2965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2409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2966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2968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2967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2969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2969</v>
      </c>
      <c r="L8765" t="s">
        <v>2370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2970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2971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2972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2774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2393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2706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2973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2974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2975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2949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2977</v>
      </c>
      <c r="E8805">
        <v>1</v>
      </c>
      <c r="F8805" t="s">
        <v>2978</v>
      </c>
      <c r="G8805" t="s">
        <v>2980</v>
      </c>
      <c r="H8805" t="s">
        <v>2981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2977</v>
      </c>
      <c r="E8806">
        <v>1</v>
      </c>
      <c r="F8806" t="s">
        <v>1994</v>
      </c>
      <c r="G8806" t="s">
        <v>1998</v>
      </c>
      <c r="H8806" t="s">
        <v>2979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2977</v>
      </c>
      <c r="E8807">
        <v>1</v>
      </c>
      <c r="F8807" t="s">
        <v>2207</v>
      </c>
      <c r="G8807" t="s">
        <v>2982</v>
      </c>
      <c r="H8807" t="s">
        <v>2983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2977</v>
      </c>
      <c r="E8808">
        <v>2</v>
      </c>
      <c r="F8808" t="s">
        <v>2157</v>
      </c>
      <c r="G8808" t="s">
        <v>1807</v>
      </c>
      <c r="H8808" t="s">
        <v>2984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2977</v>
      </c>
      <c r="E8809">
        <v>1</v>
      </c>
      <c r="F8809" t="s">
        <v>2985</v>
      </c>
      <c r="G8809" t="s">
        <v>266</v>
      </c>
      <c r="H8809" t="s">
        <v>2986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2960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2990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2991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2988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2989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2987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2992</v>
      </c>
      <c r="E8821">
        <v>9</v>
      </c>
      <c r="F8821" t="s">
        <v>475</v>
      </c>
      <c r="G8821" t="s">
        <v>273</v>
      </c>
      <c r="H8821" t="s">
        <v>2949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2993</v>
      </c>
      <c r="L8824" t="s">
        <v>3065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2994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2969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2726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2997</v>
      </c>
      <c r="H8829" t="s">
        <v>2996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2999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2998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2489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3000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2995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2940</v>
      </c>
      <c r="E8835">
        <v>1</v>
      </c>
      <c r="F8835" t="s">
        <v>3001</v>
      </c>
      <c r="G8835" t="s">
        <v>3002</v>
      </c>
      <c r="H8835" t="s">
        <v>3006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2940</v>
      </c>
      <c r="E8836">
        <v>1</v>
      </c>
      <c r="F8836" t="s">
        <v>3003</v>
      </c>
      <c r="G8836" t="s">
        <v>2938</v>
      </c>
      <c r="H8836" t="s">
        <v>3005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2940</v>
      </c>
      <c r="E8837">
        <v>1</v>
      </c>
      <c r="F8837" t="s">
        <v>1321</v>
      </c>
      <c r="G8837" t="s">
        <v>2938</v>
      </c>
      <c r="H8837" t="s">
        <v>3004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2977</v>
      </c>
      <c r="E8838">
        <v>15</v>
      </c>
      <c r="F8838" t="s">
        <v>2864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3009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3007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3007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3008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2540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2329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3010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3011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3012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2393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2720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3013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2969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3014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3014</v>
      </c>
      <c r="L8895" t="s">
        <v>3031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3015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2854</v>
      </c>
      <c r="G8902" t="s">
        <v>1765</v>
      </c>
      <c r="H8902" t="s">
        <v>2870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3016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2705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2676</v>
      </c>
      <c r="G8921" t="s">
        <v>266</v>
      </c>
      <c r="H8921" t="s">
        <v>2677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3017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2370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2830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3019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2631</v>
      </c>
      <c r="H8951" t="s">
        <v>2632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2748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2969</v>
      </c>
      <c r="J8955" t="s">
        <v>3022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3021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2657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3023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2924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2857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2862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3026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3027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3028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2657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2563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3030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3029</v>
      </c>
      <c r="L8995" t="s">
        <v>3059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2271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2912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3032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3033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2862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2270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3034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2956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3035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3036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3037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3038</v>
      </c>
      <c r="M9020" s="2">
        <v>5000</v>
      </c>
      <c r="N9020" s="2">
        <v>12000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2774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2631</v>
      </c>
      <c r="H9022" t="s">
        <v>3039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3040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3041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2617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2365</v>
      </c>
      <c r="G9029" t="s">
        <v>266</v>
      </c>
      <c r="H9029" t="s">
        <v>3042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2580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2993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2970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3053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2522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2937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2875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3043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2774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3044</v>
      </c>
      <c r="H9058" t="s">
        <v>3045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3070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2874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2956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2913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2913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2857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3046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3044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2639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2857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2875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2489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3047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2370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3070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2966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2841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3502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3048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2586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2801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2703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2864</v>
      </c>
      <c r="G9149" t="s">
        <v>272</v>
      </c>
      <c r="H9149" t="s">
        <v>3029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3049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2665</v>
      </c>
      <c r="G9154" t="s">
        <v>266</v>
      </c>
      <c r="H9154" t="s">
        <v>2667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3003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2676</v>
      </c>
      <c r="G9157" t="s">
        <v>266</v>
      </c>
      <c r="H9157" t="s">
        <v>2677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3050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3051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2875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2489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3052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3044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2522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2864</v>
      </c>
      <c r="G9180" t="s">
        <v>272</v>
      </c>
      <c r="H9180" t="s">
        <v>3029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3053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3054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3056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3055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3052</v>
      </c>
      <c r="H9192" t="s">
        <v>3045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2953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2953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3502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3057</v>
      </c>
      <c r="L9200" t="s">
        <v>3502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2940</v>
      </c>
      <c r="E9207">
        <v>1</v>
      </c>
      <c r="F9207" t="s">
        <v>677</v>
      </c>
      <c r="G9207" t="s">
        <v>2940</v>
      </c>
      <c r="H9207" t="s">
        <v>3565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2940</v>
      </c>
      <c r="E9208">
        <v>1</v>
      </c>
      <c r="F9208" t="s">
        <v>15</v>
      </c>
      <c r="G9208" t="s">
        <v>2938</v>
      </c>
      <c r="H9208" t="s">
        <v>3058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2412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3060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3061</v>
      </c>
      <c r="G9214" t="s">
        <v>266</v>
      </c>
      <c r="H9214" t="s">
        <v>3062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3061</v>
      </c>
      <c r="G9215" t="s">
        <v>266</v>
      </c>
      <c r="H9215" t="s">
        <v>3062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2703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3063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3038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3064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2586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2447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2993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3066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3067</v>
      </c>
      <c r="H9239" t="s">
        <v>3068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2489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3069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3070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2502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3071</v>
      </c>
      <c r="L9251" t="s">
        <v>3502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3502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3072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2526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2382</v>
      </c>
      <c r="L9260" t="s">
        <v>3502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2382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3021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3502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2447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2447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3073</v>
      </c>
      <c r="L9269" t="s">
        <v>3502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3073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2706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2347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3074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2639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3073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3030</v>
      </c>
      <c r="L9290" t="s">
        <v>3108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2505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2682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3075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3076</v>
      </c>
      <c r="E9295">
        <v>1</v>
      </c>
      <c r="F9295" t="s">
        <v>386</v>
      </c>
      <c r="G9295" t="s">
        <v>284</v>
      </c>
      <c r="H9295" t="s">
        <v>2500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3077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3022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2780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3078</v>
      </c>
      <c r="E9305">
        <v>1</v>
      </c>
      <c r="F9305" t="s">
        <v>458</v>
      </c>
      <c r="G9305" t="s">
        <v>272</v>
      </c>
      <c r="H9305" t="s">
        <v>3081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3078</v>
      </c>
      <c r="E9306">
        <v>1</v>
      </c>
      <c r="F9306" t="s">
        <v>458</v>
      </c>
      <c r="G9306" t="s">
        <v>263</v>
      </c>
      <c r="H9306" t="s">
        <v>3082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2706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3079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3502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3080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2875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3083</v>
      </c>
      <c r="L9328" t="s">
        <v>3502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2907</v>
      </c>
      <c r="H9330" t="s">
        <v>2909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3084</v>
      </c>
      <c r="E9331">
        <v>1</v>
      </c>
      <c r="F9331" t="s">
        <v>458</v>
      </c>
      <c r="G9331" t="s">
        <v>263</v>
      </c>
      <c r="H9331" t="s">
        <v>3085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3088</v>
      </c>
      <c r="E9340">
        <v>1</v>
      </c>
      <c r="F9340" t="s">
        <v>2854</v>
      </c>
      <c r="G9340" t="s">
        <v>263</v>
      </c>
      <c r="H9340" t="s">
        <v>1177</v>
      </c>
      <c r="I9340" s="27" t="s">
        <v>3086</v>
      </c>
      <c r="J9340" s="27" t="s">
        <v>3087</v>
      </c>
      <c r="L9340" t="s">
        <v>3101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2854</v>
      </c>
      <c r="G9341" t="s">
        <v>263</v>
      </c>
      <c r="H9341" t="s">
        <v>1177</v>
      </c>
      <c r="I9341" s="27" t="s">
        <v>3086</v>
      </c>
      <c r="J9341" s="27" t="s">
        <v>3087</v>
      </c>
      <c r="L9341" t="s">
        <v>3101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3089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3090</v>
      </c>
      <c r="G9346" t="s">
        <v>266</v>
      </c>
      <c r="H9346" t="s">
        <v>3091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3092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2365</v>
      </c>
      <c r="G9351" t="s">
        <v>266</v>
      </c>
      <c r="H9351" t="s">
        <v>3093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2315</v>
      </c>
      <c r="E9352">
        <v>1</v>
      </c>
      <c r="F9352" t="s">
        <v>48</v>
      </c>
      <c r="G9352" t="s">
        <v>266</v>
      </c>
      <c r="H9352" t="s">
        <v>3094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2315</v>
      </c>
      <c r="E9353">
        <v>2</v>
      </c>
      <c r="F9353" t="s">
        <v>15</v>
      </c>
      <c r="G9353" t="s">
        <v>266</v>
      </c>
      <c r="H9353" t="s">
        <v>3095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2315</v>
      </c>
      <c r="E9354">
        <v>1</v>
      </c>
      <c r="F9354" t="s">
        <v>48</v>
      </c>
      <c r="G9354" t="s">
        <v>266</v>
      </c>
      <c r="H9354" t="s">
        <v>3096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2315</v>
      </c>
      <c r="E9355">
        <v>1</v>
      </c>
      <c r="F9355" t="s">
        <v>48</v>
      </c>
      <c r="G9355" t="s">
        <v>266</v>
      </c>
      <c r="H9355" t="s">
        <v>3097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2315</v>
      </c>
      <c r="E9356">
        <v>1</v>
      </c>
      <c r="F9356" t="s">
        <v>26</v>
      </c>
      <c r="G9356" t="s">
        <v>1156</v>
      </c>
      <c r="H9356" t="s">
        <v>3098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2503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3099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2412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3100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2497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3102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2505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3103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3104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2841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2521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3502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3105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2956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3106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3107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2774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3106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2664</v>
      </c>
      <c r="H9393" t="s">
        <v>2661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2771</v>
      </c>
      <c r="G9394" t="s">
        <v>266</v>
      </c>
      <c r="H9394" t="s">
        <v>2772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3038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2769</v>
      </c>
      <c r="G9402" t="s">
        <v>266</v>
      </c>
      <c r="H9402" t="s">
        <v>2770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2748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3109</v>
      </c>
      <c r="H9408" t="s">
        <v>3110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3111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3112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3502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3021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3113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2303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3078</v>
      </c>
      <c r="E9424">
        <v>1</v>
      </c>
      <c r="F9424" t="s">
        <v>458</v>
      </c>
      <c r="G9424" t="s">
        <v>266</v>
      </c>
      <c r="H9424" t="s">
        <v>3120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3078</v>
      </c>
      <c r="E9425">
        <v>1</v>
      </c>
      <c r="F9425" t="s">
        <v>458</v>
      </c>
      <c r="G9425" t="s">
        <v>266</v>
      </c>
      <c r="H9425" t="s">
        <v>3119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2508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2511</v>
      </c>
      <c r="G9428" t="s">
        <v>266</v>
      </c>
      <c r="H9428" t="s">
        <v>2512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3124</v>
      </c>
      <c r="G9429" t="s">
        <v>794</v>
      </c>
      <c r="H9429" t="s">
        <v>3122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3124</v>
      </c>
      <c r="G9430" t="s">
        <v>794</v>
      </c>
      <c r="H9430" t="s">
        <v>3123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3502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2970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2857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3125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3061</v>
      </c>
      <c r="G9444" t="s">
        <v>266</v>
      </c>
      <c r="H9444" t="s">
        <v>3126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2815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2841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3129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3130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3502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3146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3149</v>
      </c>
      <c r="E9464">
        <v>1</v>
      </c>
      <c r="F9464" t="s">
        <v>2738</v>
      </c>
      <c r="G9464" t="s">
        <v>266</v>
      </c>
      <c r="H9464" t="s">
        <v>2654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3149</v>
      </c>
      <c r="E9465">
        <v>1</v>
      </c>
      <c r="F9465" t="s">
        <v>3147</v>
      </c>
      <c r="G9465" t="s">
        <v>266</v>
      </c>
      <c r="H9465" t="s">
        <v>3148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3150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3151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3502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2664</v>
      </c>
      <c r="H9475" t="s">
        <v>2661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3152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3153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3146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3154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3155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2774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3096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3156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2948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3157</v>
      </c>
      <c r="H9500" t="s">
        <v>3158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2263</v>
      </c>
      <c r="L9502" t="s">
        <v>2370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2657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2263</v>
      </c>
      <c r="L9505" t="s">
        <v>2370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3159</v>
      </c>
      <c r="J9508" t="s">
        <v>3022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2859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3160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2875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3502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2922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2400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3161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3161</v>
      </c>
      <c r="L9547" t="s">
        <v>3502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3162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3163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3038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2370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2948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2948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3164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3165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2365</v>
      </c>
      <c r="G9577" t="s">
        <v>266</v>
      </c>
      <c r="H9577" t="s">
        <v>3166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2774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3409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2970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2497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2969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3038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2948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3167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3168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3169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3061</v>
      </c>
      <c r="G9601" t="s">
        <v>266</v>
      </c>
      <c r="H9601" t="s">
        <v>3126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2771</v>
      </c>
      <c r="G9602" t="s">
        <v>3170</v>
      </c>
      <c r="H9602" t="s">
        <v>2772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2664</v>
      </c>
      <c r="H9603" t="s">
        <v>2661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3172</v>
      </c>
      <c r="H9604" t="s">
        <v>3171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2769</v>
      </c>
      <c r="G9605" t="s">
        <v>266</v>
      </c>
      <c r="H9605" t="s">
        <v>2770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2771</v>
      </c>
      <c r="G9606" t="s">
        <v>266</v>
      </c>
      <c r="H9606" t="s">
        <v>2663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3173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3174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3502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3096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3175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3176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3177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2726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3178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3502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3183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3184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3263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3099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3099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2937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3095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2953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3185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2912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2990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3186</v>
      </c>
      <c r="G9677" t="s">
        <v>1431</v>
      </c>
      <c r="H9677" t="s">
        <v>3187</v>
      </c>
      <c r="L9677" t="s">
        <v>3495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2365</v>
      </c>
      <c r="G9678" t="s">
        <v>266</v>
      </c>
      <c r="H9678" t="s">
        <v>3188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2365</v>
      </c>
      <c r="G9679" t="s">
        <v>266</v>
      </c>
      <c r="H9679" t="s">
        <v>3189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2869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3190</v>
      </c>
      <c r="L9682" t="s">
        <v>3502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3502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3038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3502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3021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3191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3502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3198</v>
      </c>
      <c r="L9695" t="s">
        <v>3502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2854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3021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3199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3502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3200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3201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3202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2912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3203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3021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3021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3199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3206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3204</v>
      </c>
      <c r="G9717" t="s">
        <v>266</v>
      </c>
      <c r="H9717" t="s">
        <v>3205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2745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3207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3208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3184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2657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2658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3209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2774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2664</v>
      </c>
      <c r="H9737" t="s">
        <v>2661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3061</v>
      </c>
      <c r="G9738" t="s">
        <v>266</v>
      </c>
      <c r="H9738" t="s">
        <v>3126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3210</v>
      </c>
      <c r="G9739" t="s">
        <v>266</v>
      </c>
      <c r="H9739" t="s">
        <v>3211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3212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3213</v>
      </c>
      <c r="G9741" t="s">
        <v>2664</v>
      </c>
      <c r="H9741" t="s">
        <v>3214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2665</v>
      </c>
      <c r="G9742" t="s">
        <v>2666</v>
      </c>
      <c r="H9742" t="s">
        <v>3256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3215</v>
      </c>
      <c r="G9743" t="s">
        <v>266</v>
      </c>
      <c r="H9743" t="s">
        <v>3216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3217</v>
      </c>
      <c r="G9744" t="s">
        <v>266</v>
      </c>
      <c r="H9744" t="s">
        <v>3218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3016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2315</v>
      </c>
      <c r="E9746">
        <v>1</v>
      </c>
      <c r="F9746" t="s">
        <v>922</v>
      </c>
      <c r="G9746" t="s">
        <v>266</v>
      </c>
      <c r="H9746" t="s">
        <v>3220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2315</v>
      </c>
      <c r="E9747">
        <v>3</v>
      </c>
      <c r="F9747" t="s">
        <v>15</v>
      </c>
      <c r="G9747" t="s">
        <v>266</v>
      </c>
      <c r="H9747" t="s">
        <v>2508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2315</v>
      </c>
      <c r="E9748">
        <v>1</v>
      </c>
      <c r="F9748" t="s">
        <v>2067</v>
      </c>
      <c r="G9748" t="s">
        <v>266</v>
      </c>
      <c r="H9748" t="s">
        <v>3223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2315</v>
      </c>
      <c r="E9749">
        <v>1</v>
      </c>
      <c r="F9749" t="s">
        <v>48</v>
      </c>
      <c r="G9749" t="s">
        <v>266</v>
      </c>
      <c r="H9749" t="s">
        <v>3221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2315</v>
      </c>
      <c r="E9750">
        <v>1</v>
      </c>
      <c r="F9750" t="s">
        <v>48</v>
      </c>
      <c r="G9750" t="s">
        <v>266</v>
      </c>
      <c r="H9750" t="s">
        <v>3222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2315</v>
      </c>
      <c r="E9751">
        <v>3</v>
      </c>
      <c r="F9751" t="s">
        <v>15</v>
      </c>
      <c r="G9751" t="s">
        <v>266</v>
      </c>
      <c r="H9751" t="s">
        <v>3225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2315</v>
      </c>
      <c r="E9752">
        <v>3</v>
      </c>
      <c r="F9752" t="s">
        <v>15</v>
      </c>
      <c r="G9752" t="s">
        <v>266</v>
      </c>
      <c r="H9752" t="s">
        <v>3224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2315</v>
      </c>
      <c r="E9753">
        <v>1</v>
      </c>
      <c r="F9753" t="s">
        <v>2067</v>
      </c>
      <c r="G9753" t="s">
        <v>266</v>
      </c>
      <c r="H9753" t="s">
        <v>3219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2315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3094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3207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3207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3228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3168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3229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3099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3230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2437</v>
      </c>
      <c r="G9774" t="s">
        <v>272</v>
      </c>
      <c r="H9774" t="s">
        <v>3231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3202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3176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2347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3232</v>
      </c>
      <c r="G9783" t="s">
        <v>266</v>
      </c>
      <c r="H9783" t="s">
        <v>3233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3234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3226</v>
      </c>
      <c r="E9788">
        <v>1</v>
      </c>
      <c r="F9788" t="s">
        <v>483</v>
      </c>
      <c r="G9788" t="s">
        <v>272</v>
      </c>
      <c r="H9788" t="s">
        <v>3235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3226</v>
      </c>
      <c r="E9789">
        <v>1</v>
      </c>
      <c r="F9789" t="s">
        <v>3236</v>
      </c>
      <c r="G9789" t="s">
        <v>604</v>
      </c>
      <c r="H9789" t="s">
        <v>3236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3226</v>
      </c>
      <c r="E9790">
        <v>1</v>
      </c>
      <c r="F9790" t="s">
        <v>3237</v>
      </c>
      <c r="G9790" t="s">
        <v>266</v>
      </c>
      <c r="H9790" t="s">
        <v>3237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3226</v>
      </c>
      <c r="E9791">
        <v>1</v>
      </c>
      <c r="F9791" t="s">
        <v>1138</v>
      </c>
      <c r="G9791" t="s">
        <v>266</v>
      </c>
      <c r="H9791" t="s">
        <v>3238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2365</v>
      </c>
      <c r="G9793" t="s">
        <v>266</v>
      </c>
      <c r="H9793" t="s">
        <v>3166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3239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2781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3240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3241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3054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2370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2516</v>
      </c>
      <c r="G9812" t="s">
        <v>266</v>
      </c>
      <c r="H9812" t="s">
        <v>3242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2925</v>
      </c>
      <c r="H9815" t="s">
        <v>2926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3246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3232</v>
      </c>
      <c r="G9828" t="s">
        <v>266</v>
      </c>
      <c r="H9828" t="s">
        <v>3233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3172</v>
      </c>
      <c r="H9829" t="s">
        <v>3171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3199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2370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3247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2809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3248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2726</v>
      </c>
      <c r="L9844" t="s">
        <v>3502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3249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3250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3251</v>
      </c>
      <c r="G9855" t="s">
        <v>266</v>
      </c>
      <c r="H9855" t="s">
        <v>3252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3251</v>
      </c>
      <c r="G9856" t="s">
        <v>266</v>
      </c>
      <c r="H9856" t="s">
        <v>3253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3251</v>
      </c>
      <c r="G9857" t="s">
        <v>266</v>
      </c>
      <c r="H9857" t="s">
        <v>3254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3061</v>
      </c>
      <c r="G9858" t="s">
        <v>266</v>
      </c>
      <c r="H9858" t="s">
        <v>3255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2665</v>
      </c>
      <c r="G9859" t="s">
        <v>2666</v>
      </c>
      <c r="H9859" t="s">
        <v>3256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2809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3054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3257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2617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2315</v>
      </c>
      <c r="E9869">
        <v>1</v>
      </c>
      <c r="F9869" t="s">
        <v>48</v>
      </c>
      <c r="G9869" t="s">
        <v>266</v>
      </c>
      <c r="H9869" t="s">
        <v>3258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2315</v>
      </c>
      <c r="E9870">
        <v>1</v>
      </c>
      <c r="F9870" t="s">
        <v>48</v>
      </c>
      <c r="G9870" t="s">
        <v>266</v>
      </c>
      <c r="H9870" t="s">
        <v>3259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2315</v>
      </c>
      <c r="E9871">
        <v>1</v>
      </c>
      <c r="F9871" t="s">
        <v>628</v>
      </c>
      <c r="G9871" t="s">
        <v>266</v>
      </c>
      <c r="H9871" t="s">
        <v>3260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2315</v>
      </c>
      <c r="E9872">
        <v>1</v>
      </c>
      <c r="F9872" t="s">
        <v>628</v>
      </c>
      <c r="G9872" t="s">
        <v>266</v>
      </c>
      <c r="H9872" t="s">
        <v>3261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3262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3212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2869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3263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3269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2570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3063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3270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2748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3021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3078</v>
      </c>
      <c r="E9902">
        <v>1</v>
      </c>
      <c r="F9902" t="s">
        <v>458</v>
      </c>
      <c r="G9902" t="s">
        <v>272</v>
      </c>
      <c r="H9902" t="s">
        <v>3271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3078</v>
      </c>
      <c r="E9903">
        <v>1</v>
      </c>
      <c r="F9903" t="s">
        <v>458</v>
      </c>
      <c r="G9903" t="s">
        <v>272</v>
      </c>
      <c r="H9903" t="s">
        <v>3272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3172</v>
      </c>
      <c r="H9905" t="s">
        <v>3171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2263</v>
      </c>
      <c r="J9908" t="s">
        <v>2869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3274</v>
      </c>
      <c r="L9909" t="s">
        <v>3502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2346</v>
      </c>
      <c r="L9913" t="s">
        <v>3502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3502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2774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3276</v>
      </c>
      <c r="H9919" t="s">
        <v>3275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3278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2365</v>
      </c>
      <c r="G9925" t="s">
        <v>266</v>
      </c>
      <c r="H9925" t="s">
        <v>3166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3279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3280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3502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2656</v>
      </c>
      <c r="L9934" t="s">
        <v>3502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2656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2370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3284</v>
      </c>
      <c r="L9939" t="s">
        <v>3283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3285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3286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2645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3288</v>
      </c>
      <c r="H9953" t="s">
        <v>3287</v>
      </c>
      <c r="L9953" t="s">
        <v>3502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3289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2751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3281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3290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2516</v>
      </c>
      <c r="G9975" t="s">
        <v>266</v>
      </c>
      <c r="H9975" t="s">
        <v>3291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3279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2570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3299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3292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3293</v>
      </c>
      <c r="L9986" t="s">
        <v>3502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3234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3294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3295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3295</v>
      </c>
      <c r="L9995" t="s">
        <v>3502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3171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2671</v>
      </c>
      <c r="G9997" t="s">
        <v>3296</v>
      </c>
      <c r="H9997" t="s">
        <v>2668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2570</v>
      </c>
      <c r="J10001" t="s">
        <v>2869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2370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2774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3503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2869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2664</v>
      </c>
      <c r="H10010" t="s">
        <v>2661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2664</v>
      </c>
      <c r="H10011" t="s">
        <v>2661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2267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2633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3298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3300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3301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3281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3502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3302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3281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3228</v>
      </c>
      <c r="G10035" t="s">
        <v>1032</v>
      </c>
      <c r="H10035" t="s">
        <v>3303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2703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3305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2864</v>
      </c>
      <c r="G10041" t="s">
        <v>262</v>
      </c>
      <c r="H10041" t="s">
        <v>3306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2664</v>
      </c>
      <c r="H10044" t="s">
        <v>2662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3307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3310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3078</v>
      </c>
      <c r="E10051">
        <v>1</v>
      </c>
      <c r="F10051" t="s">
        <v>458</v>
      </c>
      <c r="G10051" t="s">
        <v>263</v>
      </c>
      <c r="H10051" t="s">
        <v>3308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3078</v>
      </c>
      <c r="E10052">
        <v>1</v>
      </c>
      <c r="F10052" t="s">
        <v>458</v>
      </c>
      <c r="G10052" t="s">
        <v>604</v>
      </c>
      <c r="H10052" t="s">
        <v>3309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3311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3312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3313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3202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3314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2448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2448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2448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3315</v>
      </c>
      <c r="L10081" t="s">
        <v>3502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3295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3295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2937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2925</v>
      </c>
      <c r="H10085" t="s">
        <v>2926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3316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2928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3202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3317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3318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2774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3124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3124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3124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3281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3321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2665</v>
      </c>
      <c r="G10119" t="s">
        <v>266</v>
      </c>
      <c r="H10119" t="s">
        <v>2773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3246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3322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3322</v>
      </c>
      <c r="L10127" t="s">
        <v>3502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2948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3323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2816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3324</v>
      </c>
      <c r="L10144" t="s">
        <v>3502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2516</v>
      </c>
      <c r="G10145" t="s">
        <v>266</v>
      </c>
      <c r="H10145" t="s">
        <v>3242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3502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3325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3326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3327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2304</v>
      </c>
      <c r="H10176" t="s">
        <v>3328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2745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2329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2953</v>
      </c>
      <c r="L10192" t="s">
        <v>3502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3502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3330</v>
      </c>
      <c r="G10196" t="s">
        <v>266</v>
      </c>
      <c r="H10196" t="s">
        <v>2409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3332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3331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3228</v>
      </c>
      <c r="G10202" t="s">
        <v>1032</v>
      </c>
      <c r="H10202" t="s">
        <v>3303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3212</v>
      </c>
      <c r="J10205" t="s">
        <v>2869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3281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3333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3198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3190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3334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2664</v>
      </c>
      <c r="H10223" t="s">
        <v>2661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3532</v>
      </c>
      <c r="H10224" t="s">
        <v>3171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3212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2391</v>
      </c>
      <c r="G10226" t="s">
        <v>266</v>
      </c>
      <c r="H10226" t="s">
        <v>3335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2922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3336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2643</v>
      </c>
      <c r="E10233">
        <v>1</v>
      </c>
      <c r="F10233" t="s">
        <v>3337</v>
      </c>
      <c r="G10233" t="s">
        <v>266</v>
      </c>
      <c r="H10233" t="s">
        <v>3338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3281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3210</v>
      </c>
      <c r="G10239" t="s">
        <v>2664</v>
      </c>
      <c r="H10239" t="s">
        <v>3339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3320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2637</v>
      </c>
      <c r="H10241" t="s">
        <v>3433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3340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3341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3342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3343</v>
      </c>
      <c r="G10245" t="s">
        <v>266</v>
      </c>
      <c r="H10245" t="s">
        <v>3344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2664</v>
      </c>
      <c r="H10246" t="s">
        <v>2661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3212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3532</v>
      </c>
      <c r="H10248" t="s">
        <v>3171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2774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3345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3346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3347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3327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3321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3321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3348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3349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3350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3351</v>
      </c>
      <c r="G10262" t="s">
        <v>266</v>
      </c>
      <c r="H10262" t="s">
        <v>3352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3353</v>
      </c>
      <c r="G10263" t="s">
        <v>266</v>
      </c>
      <c r="H10263" t="s">
        <v>3354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2637</v>
      </c>
      <c r="H10264" t="s">
        <v>3433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2769</v>
      </c>
      <c r="G10265" t="s">
        <v>3356</v>
      </c>
      <c r="H10265" t="s">
        <v>3527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3329</v>
      </c>
      <c r="G10266" t="s">
        <v>266</v>
      </c>
      <c r="H10266" t="s">
        <v>3357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3358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3359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3360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3327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3321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2948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3361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3362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2801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3363</v>
      </c>
      <c r="H10292" t="s">
        <v>3364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3365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3366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3363</v>
      </c>
      <c r="H10299" t="s">
        <v>3367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3363</v>
      </c>
      <c r="H10300" t="s">
        <v>3368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3369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7">
        <v>1</v>
      </c>
      <c r="F10303" s="58" t="s">
        <v>891</v>
      </c>
      <c r="G10303" s="58" t="s">
        <v>263</v>
      </c>
      <c r="H10303" s="58" t="s">
        <v>547</v>
      </c>
      <c r="I10303" s="58"/>
      <c r="J10303" s="58"/>
      <c r="K10303" s="58"/>
      <c r="L10303" s="58" t="s">
        <v>3370</v>
      </c>
      <c r="M10303" s="59">
        <v>3500</v>
      </c>
      <c r="N10303" s="59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7">
        <v>1</v>
      </c>
      <c r="F10304" s="58" t="s">
        <v>476</v>
      </c>
      <c r="G10304" s="58" t="s">
        <v>266</v>
      </c>
      <c r="H10304" s="58" t="s">
        <v>3281</v>
      </c>
      <c r="I10304" s="58"/>
      <c r="J10304" s="58"/>
      <c r="K10304" s="58"/>
      <c r="L10304" s="58" t="s">
        <v>3370</v>
      </c>
      <c r="M10304" s="59">
        <v>6000</v>
      </c>
      <c r="N10304" s="59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3371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2664</v>
      </c>
      <c r="H10313" t="s">
        <v>2661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3202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3202</v>
      </c>
      <c r="L10318" t="s">
        <v>3502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3372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2821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2876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2726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3373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3373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3374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2271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2329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2693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3228</v>
      </c>
      <c r="G10350" t="s">
        <v>1032</v>
      </c>
      <c r="H10350" t="s">
        <v>3303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3376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3377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3378</v>
      </c>
      <c r="G10354" t="s">
        <v>266</v>
      </c>
      <c r="H10354" t="s">
        <v>3379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3212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3380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3381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2271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3382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3386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3383</v>
      </c>
      <c r="H10367" t="s">
        <v>3383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3384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3385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3387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3225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2633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2741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3502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2726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3388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3389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3390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3234</v>
      </c>
      <c r="L10397" t="s">
        <v>3502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3391</v>
      </c>
      <c r="G10401" t="s">
        <v>266</v>
      </c>
      <c r="H10401" t="s">
        <v>3392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3078</v>
      </c>
      <c r="E10402">
        <v>1</v>
      </c>
      <c r="F10402" t="s">
        <v>458</v>
      </c>
      <c r="G10402" t="s">
        <v>272</v>
      </c>
      <c r="H10402" t="s">
        <v>2751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2370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2682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2937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3393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3393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3394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3262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3262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3377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3021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3395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3396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3178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2953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3400</v>
      </c>
      <c r="E10435">
        <v>1</v>
      </c>
      <c r="F10435" t="s">
        <v>3391</v>
      </c>
      <c r="G10435" t="s">
        <v>3401</v>
      </c>
      <c r="H10435" t="s">
        <v>3392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2563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3178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3402</v>
      </c>
      <c r="G10440" t="s">
        <v>3403</v>
      </c>
      <c r="H10440" t="s">
        <v>3404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2633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3405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3406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2953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2679</v>
      </c>
      <c r="G10450" t="s">
        <v>273</v>
      </c>
      <c r="H10450" t="s">
        <v>2953</v>
      </c>
      <c r="J10450" t="s">
        <v>3407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2412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3363</v>
      </c>
      <c r="H10456" t="s">
        <v>3364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2679</v>
      </c>
      <c r="G10463" t="s">
        <v>273</v>
      </c>
      <c r="H10463" t="s">
        <v>2953</v>
      </c>
      <c r="J10463" t="s">
        <v>3407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3409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3408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3410</v>
      </c>
      <c r="E10470">
        <v>1</v>
      </c>
      <c r="F10470" t="s">
        <v>458</v>
      </c>
      <c r="G10470" t="s">
        <v>284</v>
      </c>
      <c r="H10470" t="s">
        <v>3411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3225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3412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3414</v>
      </c>
      <c r="H10479" t="s">
        <v>3413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3417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3418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3418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3419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2660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3420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2937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3421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3422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3423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2365</v>
      </c>
      <c r="G10512" t="s">
        <v>266</v>
      </c>
      <c r="H10512" t="s">
        <v>2616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2940</v>
      </c>
      <c r="E10513">
        <v>50</v>
      </c>
      <c r="F10513" t="s">
        <v>677</v>
      </c>
      <c r="G10513" t="s">
        <v>3424</v>
      </c>
      <c r="H10513" t="s">
        <v>3425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3502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3310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3281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2497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2693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2693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3427</v>
      </c>
      <c r="L10526" t="s">
        <v>3502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2679</v>
      </c>
      <c r="G10528" t="s">
        <v>273</v>
      </c>
      <c r="H10528" t="s">
        <v>2953</v>
      </c>
      <c r="J10528" t="s">
        <v>3407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2748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3428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2948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3320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3391</v>
      </c>
      <c r="G10539" t="s">
        <v>266</v>
      </c>
      <c r="H10539" t="s">
        <v>3426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3281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3429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3430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3431</v>
      </c>
      <c r="G10549" t="s">
        <v>266</v>
      </c>
      <c r="H10549" t="s">
        <v>3432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3435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2535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2922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2769</v>
      </c>
      <c r="G10561" t="s">
        <v>3356</v>
      </c>
      <c r="H10561" t="s">
        <v>3355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3502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2309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3436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3366</v>
      </c>
      <c r="L10571" t="s">
        <v>3502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2526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3052</v>
      </c>
      <c r="H10579" t="s">
        <v>3045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2852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3420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3437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3441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3441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2329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3442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3369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3320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2365</v>
      </c>
      <c r="G10611" t="s">
        <v>266</v>
      </c>
      <c r="H10611" t="s">
        <v>2362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2304</v>
      </c>
      <c r="H10612" t="s">
        <v>3444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3445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3021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3443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2875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2370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2937</v>
      </c>
      <c r="L10619" t="s">
        <v>3446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3427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2720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2720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2645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2267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3281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3021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2625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2673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2347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3447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3342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3448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2857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2503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3281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2693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2576</v>
      </c>
      <c r="G10663" t="s">
        <v>263</v>
      </c>
      <c r="H10663" t="s">
        <v>3449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2576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3450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3451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3409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2315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2315</v>
      </c>
      <c r="E10673">
        <v>1</v>
      </c>
      <c r="F10673" t="s">
        <v>42</v>
      </c>
      <c r="G10673" t="s">
        <v>3067</v>
      </c>
      <c r="H10673" t="s">
        <v>3454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2315</v>
      </c>
      <c r="E10674">
        <v>1</v>
      </c>
      <c r="F10674" t="s">
        <v>42</v>
      </c>
      <c r="G10674" t="s">
        <v>266</v>
      </c>
      <c r="H10674" t="s">
        <v>3455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2315</v>
      </c>
      <c r="E10675">
        <v>1</v>
      </c>
      <c r="F10675" t="s">
        <v>214</v>
      </c>
      <c r="G10675" t="s">
        <v>3456</v>
      </c>
      <c r="H10675" t="s">
        <v>3457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2315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2315</v>
      </c>
      <c r="E10677">
        <v>1</v>
      </c>
      <c r="F10677" t="s">
        <v>532</v>
      </c>
      <c r="G10677" t="s">
        <v>266</v>
      </c>
      <c r="H10677" t="s">
        <v>3458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2315</v>
      </c>
      <c r="E10678">
        <v>3</v>
      </c>
      <c r="F10678" t="s">
        <v>127</v>
      </c>
      <c r="G10678" t="s">
        <v>266</v>
      </c>
      <c r="H10678" t="s">
        <v>3452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2315</v>
      </c>
      <c r="E10679">
        <v>1</v>
      </c>
      <c r="F10679" t="s">
        <v>1295</v>
      </c>
      <c r="G10679" t="s">
        <v>266</v>
      </c>
      <c r="H10679" t="s">
        <v>3453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3439</v>
      </c>
      <c r="E10680">
        <v>5</v>
      </c>
      <c r="F10680" t="s">
        <v>15</v>
      </c>
      <c r="G10680" t="s">
        <v>266</v>
      </c>
      <c r="H10680" t="s">
        <v>3461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3439</v>
      </c>
      <c r="E10681">
        <v>10</v>
      </c>
      <c r="F10681" t="s">
        <v>15</v>
      </c>
      <c r="G10681" t="s">
        <v>272</v>
      </c>
      <c r="H10681" t="s">
        <v>3021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3439</v>
      </c>
      <c r="E10682">
        <v>5</v>
      </c>
      <c r="F10682" t="s">
        <v>21</v>
      </c>
      <c r="G10682" t="s">
        <v>3463</v>
      </c>
      <c r="H10682" t="s">
        <v>3462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3439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3439</v>
      </c>
      <c r="E10684">
        <v>2</v>
      </c>
      <c r="F10684" t="s">
        <v>127</v>
      </c>
      <c r="G10684" t="s">
        <v>266</v>
      </c>
      <c r="H10684" t="s">
        <v>3464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3439</v>
      </c>
      <c r="E10685">
        <v>5</v>
      </c>
      <c r="F10685" t="s">
        <v>127</v>
      </c>
      <c r="G10685" t="s">
        <v>266</v>
      </c>
      <c r="H10685" t="s">
        <v>3465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3439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3439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3439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3439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3439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3439</v>
      </c>
      <c r="E10691">
        <v>1</v>
      </c>
      <c r="F10691" t="s">
        <v>3459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3439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3439</v>
      </c>
      <c r="E10693">
        <v>1</v>
      </c>
      <c r="F10693" t="s">
        <v>532</v>
      </c>
      <c r="G10693" t="s">
        <v>266</v>
      </c>
      <c r="H10693" t="s">
        <v>3460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3439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3439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3466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3467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3435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2497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3360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2771</v>
      </c>
      <c r="G10703" t="s">
        <v>3470</v>
      </c>
      <c r="H10703" t="s">
        <v>3468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2671</v>
      </c>
      <c r="G10704" t="s">
        <v>2664</v>
      </c>
      <c r="H10704" t="s">
        <v>2668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2671</v>
      </c>
      <c r="G10705" t="s">
        <v>3296</v>
      </c>
      <c r="H10705" t="s">
        <v>3469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2922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3198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3202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3471</v>
      </c>
      <c r="G10712" t="s">
        <v>266</v>
      </c>
      <c r="H10712" t="s">
        <v>3471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3472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2364</v>
      </c>
      <c r="G10714" t="s">
        <v>266</v>
      </c>
      <c r="H10714" t="s">
        <v>3473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2365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2586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2576</v>
      </c>
      <c r="G10724" t="s">
        <v>263</v>
      </c>
      <c r="H10724" t="s">
        <v>3449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3210</v>
      </c>
      <c r="G10726" t="s">
        <v>266</v>
      </c>
      <c r="H10726" t="s">
        <v>3211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3474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3476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2720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771</v>
      </c>
      <c r="G10736" t="s">
        <v>727</v>
      </c>
      <c r="H10736" t="s">
        <v>3477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3478</v>
      </c>
      <c r="H10740" t="s">
        <v>3480</v>
      </c>
      <c r="J10740" t="s">
        <v>3479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3476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2720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2586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2586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3481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3210</v>
      </c>
      <c r="G10748" t="s">
        <v>266</v>
      </c>
      <c r="H10748" t="s">
        <v>3482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3210</v>
      </c>
      <c r="G10749" t="s">
        <v>266</v>
      </c>
      <c r="H10749" t="s">
        <v>3484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3483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2679</v>
      </c>
      <c r="G10754" t="s">
        <v>273</v>
      </c>
      <c r="H10754" t="s">
        <v>2953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3485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3443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3460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3486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3487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3488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2801</v>
      </c>
      <c r="J10768" t="s">
        <v>2869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3061</v>
      </c>
      <c r="G10769" t="s">
        <v>266</v>
      </c>
      <c r="H10769" t="s">
        <v>3126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3489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2748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2751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2679</v>
      </c>
      <c r="G10775" t="s">
        <v>273</v>
      </c>
      <c r="H10775" t="s">
        <v>2953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3490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2411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3036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3225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3491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3327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2516</v>
      </c>
      <c r="G10794" t="s">
        <v>266</v>
      </c>
      <c r="H10794" t="s">
        <v>3291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3492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3493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3494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3490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3496</v>
      </c>
      <c r="E10811">
        <v>1</v>
      </c>
      <c r="F10811" t="s">
        <v>510</v>
      </c>
      <c r="G10811" t="s">
        <v>1431</v>
      </c>
      <c r="H10811" t="s">
        <v>2931</v>
      </c>
      <c r="L10811" t="s">
        <v>3495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3496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3124</v>
      </c>
      <c r="G10816" t="s">
        <v>794</v>
      </c>
      <c r="H10816" t="s">
        <v>3497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3124</v>
      </c>
      <c r="G10817" t="s">
        <v>794</v>
      </c>
      <c r="H10817" t="s">
        <v>3498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2304</v>
      </c>
      <c r="H10819" t="s">
        <v>3500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2304</v>
      </c>
      <c r="H10820" t="s">
        <v>3499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2304</v>
      </c>
      <c r="H10824" t="s">
        <v>3501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3439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3439</v>
      </c>
      <c r="E10826">
        <v>1</v>
      </c>
      <c r="F10826" t="s">
        <v>532</v>
      </c>
      <c r="G10826" t="s">
        <v>266</v>
      </c>
      <c r="H10826" t="s">
        <v>3460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3439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3439</v>
      </c>
      <c r="E10828">
        <v>3</v>
      </c>
      <c r="F10828" t="s">
        <v>201</v>
      </c>
      <c r="G10828" t="s">
        <v>266</v>
      </c>
      <c r="H10828" t="s">
        <v>3493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3281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2801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2953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2738</v>
      </c>
      <c r="G10837" t="s">
        <v>266</v>
      </c>
      <c r="H10837" t="s">
        <v>2654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3471</v>
      </c>
      <c r="G10841" t="s">
        <v>266</v>
      </c>
      <c r="H10841" t="s">
        <v>3471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3052</v>
      </c>
      <c r="H10842" t="s">
        <v>3045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3341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2497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3504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3505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3506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3507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2664</v>
      </c>
      <c r="H10857" t="s">
        <v>3508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3362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3472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3202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2869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2497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3509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2315</v>
      </c>
      <c r="E10877">
        <v>1</v>
      </c>
      <c r="F10877" t="s">
        <v>26</v>
      </c>
      <c r="G10877" t="s">
        <v>266</v>
      </c>
      <c r="H10877" t="s">
        <v>3510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2315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2315</v>
      </c>
      <c r="E10879">
        <v>2</v>
      </c>
      <c r="F10879" t="s">
        <v>26</v>
      </c>
      <c r="G10879" t="s">
        <v>266</v>
      </c>
      <c r="H10879" t="s">
        <v>2625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2315</v>
      </c>
      <c r="E10880">
        <v>1</v>
      </c>
      <c r="F10880" t="s">
        <v>127</v>
      </c>
      <c r="G10880" t="s">
        <v>266</v>
      </c>
      <c r="H10880" t="s">
        <v>3511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2315</v>
      </c>
      <c r="E10881">
        <v>2</v>
      </c>
      <c r="F10881" t="s">
        <v>45</v>
      </c>
      <c r="G10881" t="s">
        <v>266</v>
      </c>
      <c r="H10881" t="s">
        <v>2329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2738</v>
      </c>
      <c r="G10882" t="s">
        <v>266</v>
      </c>
      <c r="H10882" t="s">
        <v>3512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3439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3439</v>
      </c>
      <c r="E10885">
        <v>1</v>
      </c>
      <c r="F10885" t="s">
        <v>201</v>
      </c>
      <c r="G10885" t="s">
        <v>266</v>
      </c>
      <c r="H10885" t="s">
        <v>3493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3439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3439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3439</v>
      </c>
      <c r="E10888">
        <v>2</v>
      </c>
      <c r="F10888" t="s">
        <v>476</v>
      </c>
      <c r="G10888" t="s">
        <v>266</v>
      </c>
      <c r="H10888" t="s">
        <v>3513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2774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2937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3514</v>
      </c>
      <c r="L10906" t="s">
        <v>3515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3516</v>
      </c>
      <c r="G10908" t="s">
        <v>3516</v>
      </c>
      <c r="H10908" t="s">
        <v>3516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2330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2907</v>
      </c>
      <c r="H10925" t="s">
        <v>2908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3517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3517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2340</v>
      </c>
      <c r="E10931">
        <v>1</v>
      </c>
      <c r="F10931" t="s">
        <v>1867</v>
      </c>
      <c r="G10931" t="s">
        <v>272</v>
      </c>
      <c r="H10931" t="s">
        <v>3518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3435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2746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2664</v>
      </c>
      <c r="H10935" t="s">
        <v>2661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3519</v>
      </c>
      <c r="E10936">
        <v>1</v>
      </c>
      <c r="F10936" t="s">
        <v>2738</v>
      </c>
      <c r="G10936" t="s">
        <v>266</v>
      </c>
      <c r="H10936" t="s">
        <v>2654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3519</v>
      </c>
      <c r="E10937">
        <v>2</v>
      </c>
      <c r="F10937" t="s">
        <v>2067</v>
      </c>
      <c r="G10937" t="s">
        <v>266</v>
      </c>
      <c r="H10937" t="s">
        <v>3521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3519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2869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2315</v>
      </c>
      <c r="E10940">
        <v>3</v>
      </c>
      <c r="F10940" t="s">
        <v>15</v>
      </c>
      <c r="G10940" t="s">
        <v>266</v>
      </c>
      <c r="H10940" t="s">
        <v>2330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2315</v>
      </c>
      <c r="E10941">
        <v>6</v>
      </c>
      <c r="F10941" t="s">
        <v>127</v>
      </c>
      <c r="G10941" t="s">
        <v>266</v>
      </c>
      <c r="H10941" t="s">
        <v>3522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2315</v>
      </c>
      <c r="E10942">
        <v>3</v>
      </c>
      <c r="F10942" t="s">
        <v>15</v>
      </c>
      <c r="G10942" t="s">
        <v>266</v>
      </c>
      <c r="H10942" t="s">
        <v>3523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2315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2315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2315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2315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3524</v>
      </c>
      <c r="H10947" t="s">
        <v>3525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3526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3190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3366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3518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2664</v>
      </c>
      <c r="H10959" t="s">
        <v>2661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3406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2414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2812</v>
      </c>
      <c r="H10971" t="s">
        <v>2813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3384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2771</v>
      </c>
      <c r="G10977" t="s">
        <v>3470</v>
      </c>
      <c r="H10977" t="s">
        <v>3468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3524</v>
      </c>
      <c r="H10978" t="s">
        <v>3525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2395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2937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2947</v>
      </c>
      <c r="J10994" t="s">
        <v>2869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3281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2358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3534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2263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2263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3535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3517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2664</v>
      </c>
      <c r="H11050" t="s">
        <v>2661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3536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3281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3460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3538</v>
      </c>
      <c r="H11059" t="s">
        <v>3539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3540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3541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2671</v>
      </c>
      <c r="G11067" t="s">
        <v>2664</v>
      </c>
      <c r="H11067" t="s">
        <v>2670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2526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2956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2875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3384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2315</v>
      </c>
      <c r="E11075">
        <v>2</v>
      </c>
      <c r="F11075" t="s">
        <v>42</v>
      </c>
      <c r="G11075" t="s">
        <v>789</v>
      </c>
      <c r="H11075" t="s">
        <v>3543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2315</v>
      </c>
      <c r="E11076">
        <v>1</v>
      </c>
      <c r="F11076" t="s">
        <v>628</v>
      </c>
      <c r="G11076" t="s">
        <v>266</v>
      </c>
      <c r="H11076" t="s">
        <v>3542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2672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2664</v>
      </c>
      <c r="H11078" t="s">
        <v>2661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3544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2771</v>
      </c>
      <c r="G11080" t="s">
        <v>3547</v>
      </c>
      <c r="H11080" t="s">
        <v>3548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2771</v>
      </c>
      <c r="G11081" t="s">
        <v>3546</v>
      </c>
      <c r="H11081" t="s">
        <v>3545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2812</v>
      </c>
      <c r="H11082" t="s">
        <v>2813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2526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3550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3549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3551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3552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3553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3439</v>
      </c>
      <c r="E11094">
        <v>11</v>
      </c>
      <c r="F11094" t="s">
        <v>891</v>
      </c>
      <c r="G11094" t="s">
        <v>272</v>
      </c>
      <c r="H11094" t="s">
        <v>3202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3439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3554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3363</v>
      </c>
      <c r="H11108" t="s">
        <v>3364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3381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3555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3556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3281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2748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3458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2953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3452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3542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3559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3241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3569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3560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2812</v>
      </c>
      <c r="H11148" t="s">
        <v>2813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3259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2821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3069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2489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2646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11117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11118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3509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11119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3509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11120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3561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11121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11122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11123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11124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11125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11126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11127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11128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11129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11130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3562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11131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11132</v>
      </c>
      <c r="B11182" s="1">
        <v>45097</v>
      </c>
      <c r="C11182" t="s">
        <v>261</v>
      </c>
      <c r="D11182" t="s">
        <v>1324</v>
      </c>
      <c r="E11182">
        <v>1</v>
      </c>
      <c r="F11182" t="s">
        <v>3563</v>
      </c>
      <c r="G11182" t="s">
        <v>266</v>
      </c>
      <c r="H11182" t="s">
        <v>3564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11133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2812</v>
      </c>
      <c r="H11183" t="s">
        <v>2813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11134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3566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11135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11136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11137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3567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11138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3567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11139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11140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11141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11142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3203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11143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11144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11145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2664</v>
      </c>
      <c r="H11195" t="s">
        <v>2661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11146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11147</v>
      </c>
      <c r="B11197" s="1">
        <v>45097</v>
      </c>
      <c r="C11197" t="s">
        <v>261</v>
      </c>
      <c r="D11197" t="s">
        <v>1767</v>
      </c>
      <c r="E11197">
        <v>1</v>
      </c>
      <c r="F11197" t="s">
        <v>2671</v>
      </c>
      <c r="G11197" t="s">
        <v>2664</v>
      </c>
      <c r="H11197" t="s">
        <v>3568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11148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3569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11149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11150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3570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11151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11152</v>
      </c>
      <c r="B11202" s="1">
        <v>45097</v>
      </c>
      <c r="C11202" t="s">
        <v>261</v>
      </c>
      <c r="D11202" t="s">
        <v>892</v>
      </c>
      <c r="E11202">
        <v>1</v>
      </c>
      <c r="F11202" t="s">
        <v>3360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11153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11154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11155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2953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11156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11157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11158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3570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11159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11160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11161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2526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11162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11163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11164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11165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11166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3571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11167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11168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3572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11169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11170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3281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11171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11172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2323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11173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11174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11175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11176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11177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11178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11179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3551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11180</v>
      </c>
      <c r="B11230" s="1">
        <v>45099</v>
      </c>
      <c r="C11230" t="s">
        <v>260</v>
      </c>
      <c r="D11230" t="s">
        <v>3496</v>
      </c>
      <c r="E11230">
        <v>1</v>
      </c>
      <c r="F11230" t="s">
        <v>929</v>
      </c>
      <c r="G11230" t="s">
        <v>266</v>
      </c>
      <c r="H11230" t="s">
        <v>2410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11181</v>
      </c>
      <c r="B11231" s="1">
        <v>45099</v>
      </c>
      <c r="C11231" t="s">
        <v>260</v>
      </c>
      <c r="D11231" t="s">
        <v>3496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11182</v>
      </c>
      <c r="B11232" s="1">
        <v>45099</v>
      </c>
      <c r="C11232" t="s">
        <v>260</v>
      </c>
      <c r="D11232" t="s">
        <v>3496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11183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2304</v>
      </c>
      <c r="H11233" t="s">
        <v>3574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11184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3576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11185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11186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11187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11188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11189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2970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11190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2811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11191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11192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2937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11193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11194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3577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11195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11196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3578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11197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3579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11198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3575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11199</v>
      </c>
      <c r="B11249" s="1">
        <v>45097</v>
      </c>
      <c r="C11249" t="s">
        <v>261</v>
      </c>
      <c r="D11249" t="s">
        <v>2977</v>
      </c>
      <c r="E11249">
        <v>1</v>
      </c>
      <c r="F11249" t="s">
        <v>1603</v>
      </c>
      <c r="G11249" t="s">
        <v>266</v>
      </c>
      <c r="H11249" t="s">
        <v>3581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11200</v>
      </c>
      <c r="B11250" s="1">
        <v>45097</v>
      </c>
      <c r="C11250" t="s">
        <v>261</v>
      </c>
      <c r="D11250" t="s">
        <v>2977</v>
      </c>
      <c r="E11250">
        <v>1</v>
      </c>
      <c r="F11250" t="s">
        <v>1603</v>
      </c>
      <c r="G11250" t="s">
        <v>266</v>
      </c>
      <c r="H11250" t="s">
        <v>3580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11201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11202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11203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11204</v>
      </c>
      <c r="B11254" s="1">
        <v>45097</v>
      </c>
      <c r="C11254" t="s">
        <v>261</v>
      </c>
      <c r="D11254" t="s">
        <v>3439</v>
      </c>
      <c r="E11254">
        <v>2</v>
      </c>
      <c r="F11254" t="s">
        <v>560</v>
      </c>
      <c r="G11254" t="s">
        <v>266</v>
      </c>
      <c r="H11254" t="s">
        <v>3582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11205</v>
      </c>
      <c r="B11255" s="1">
        <v>45097</v>
      </c>
      <c r="C11255" t="s">
        <v>261</v>
      </c>
      <c r="D11255" t="s">
        <v>3439</v>
      </c>
      <c r="E11255">
        <v>2</v>
      </c>
      <c r="F11255" t="s">
        <v>560</v>
      </c>
      <c r="G11255" t="s">
        <v>266</v>
      </c>
      <c r="H11255" t="s">
        <v>3583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11206</v>
      </c>
      <c r="B11256" s="1">
        <v>45097</v>
      </c>
      <c r="C11256" t="s">
        <v>261</v>
      </c>
      <c r="D11256" t="s">
        <v>3439</v>
      </c>
      <c r="E11256">
        <v>1</v>
      </c>
      <c r="F11256" t="s">
        <v>532</v>
      </c>
      <c r="G11256" t="s">
        <v>266</v>
      </c>
      <c r="H11256" t="s">
        <v>3460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11207</v>
      </c>
      <c r="B11257" s="1">
        <v>45097</v>
      </c>
      <c r="C11257" t="s">
        <v>261</v>
      </c>
      <c r="D11257" t="s">
        <v>3439</v>
      </c>
      <c r="E11257">
        <v>1</v>
      </c>
      <c r="F11257" t="s">
        <v>532</v>
      </c>
      <c r="G11257" t="s">
        <v>266</v>
      </c>
      <c r="H11257" t="s">
        <v>3584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11208</v>
      </c>
      <c r="B11258" s="1">
        <v>45097</v>
      </c>
      <c r="C11258" t="s">
        <v>261</v>
      </c>
      <c r="D11258" t="s">
        <v>3439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11209</v>
      </c>
      <c r="B11259" s="1">
        <v>45097</v>
      </c>
      <c r="C11259" t="s">
        <v>261</v>
      </c>
      <c r="D11259" t="s">
        <v>3439</v>
      </c>
      <c r="E11259">
        <v>6</v>
      </c>
      <c r="F11259" t="s">
        <v>224</v>
      </c>
      <c r="G11259" t="s">
        <v>284</v>
      </c>
      <c r="H11259" t="s">
        <v>3585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11210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2497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11211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11212</v>
      </c>
      <c r="B11262" s="1">
        <v>45098</v>
      </c>
      <c r="C11262" t="s">
        <v>261</v>
      </c>
      <c r="D11262" t="s">
        <v>3519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11213</v>
      </c>
      <c r="B11263" s="1">
        <v>45098</v>
      </c>
      <c r="C11263" t="s">
        <v>261</v>
      </c>
      <c r="D11263" t="s">
        <v>3519</v>
      </c>
      <c r="E11263">
        <v>1</v>
      </c>
      <c r="F11263" t="s">
        <v>44</v>
      </c>
      <c r="G11263" t="s">
        <v>3586</v>
      </c>
      <c r="H11263" t="s">
        <v>3587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11214</v>
      </c>
      <c r="B11264" s="1">
        <v>45098</v>
      </c>
      <c r="C11264" t="s">
        <v>261</v>
      </c>
      <c r="D11264" t="s">
        <v>2315</v>
      </c>
      <c r="E11264">
        <v>1</v>
      </c>
      <c r="F11264" t="s">
        <v>532</v>
      </c>
      <c r="G11264" t="s">
        <v>266</v>
      </c>
      <c r="H11264" t="s">
        <v>3588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11215</v>
      </c>
      <c r="B11265" s="1">
        <v>45098</v>
      </c>
      <c r="C11265" t="s">
        <v>261</v>
      </c>
      <c r="D11265" t="s">
        <v>2315</v>
      </c>
      <c r="E11265">
        <v>2</v>
      </c>
      <c r="F11265" t="s">
        <v>15</v>
      </c>
      <c r="G11265" t="s">
        <v>794</v>
      </c>
      <c r="H11265" t="s">
        <v>3589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11216</v>
      </c>
      <c r="B11266" s="1">
        <v>45098</v>
      </c>
      <c r="C11266" t="s">
        <v>261</v>
      </c>
      <c r="D11266" t="s">
        <v>2315</v>
      </c>
      <c r="E11266">
        <v>3</v>
      </c>
      <c r="F11266" t="s">
        <v>127</v>
      </c>
      <c r="G11266" t="s">
        <v>266</v>
      </c>
      <c r="H11266" t="s">
        <v>3452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11217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11218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11219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3281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11220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3228</v>
      </c>
      <c r="G11270" t="s">
        <v>273</v>
      </c>
      <c r="H11270" t="s">
        <v>3590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11221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3591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11222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3589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11223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3203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11224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11225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11226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11227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11228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3592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11229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11230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11231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11232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11233</v>
      </c>
      <c r="B11283" s="1">
        <v>45099</v>
      </c>
      <c r="C11283" t="s">
        <v>260</v>
      </c>
      <c r="D11283" t="s">
        <v>809</v>
      </c>
      <c r="E11283">
        <v>1</v>
      </c>
      <c r="F11283" t="s">
        <v>2665</v>
      </c>
      <c r="G11283" t="s">
        <v>2666</v>
      </c>
      <c r="H11283" t="s">
        <v>3256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11234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11235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2811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11236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3572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11237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3193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11238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3202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11239</v>
      </c>
      <c r="B11289" s="1">
        <v>45100</v>
      </c>
      <c r="C11289" t="s">
        <v>261</v>
      </c>
      <c r="D11289" t="s">
        <v>2977</v>
      </c>
      <c r="E11289">
        <v>1</v>
      </c>
      <c r="F11289" t="s">
        <v>1603</v>
      </c>
      <c r="G11289" t="s">
        <v>266</v>
      </c>
      <c r="H11289" t="s">
        <v>3593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11240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3381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11241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11242</v>
      </c>
      <c r="B11292" s="1">
        <v>45100</v>
      </c>
      <c r="C11292" t="s">
        <v>261</v>
      </c>
      <c r="D11292" t="s">
        <v>1767</v>
      </c>
      <c r="E11292">
        <v>1</v>
      </c>
      <c r="F11292" t="s">
        <v>2671</v>
      </c>
      <c r="G11292" t="s">
        <v>2664</v>
      </c>
      <c r="H11292" t="s">
        <v>3594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11243</v>
      </c>
      <c r="B11293" s="1">
        <v>45100</v>
      </c>
      <c r="C11293" t="s">
        <v>261</v>
      </c>
      <c r="D11293" t="s">
        <v>1767</v>
      </c>
      <c r="E11293">
        <v>1</v>
      </c>
      <c r="F11293" t="s">
        <v>2671</v>
      </c>
      <c r="G11293" t="s">
        <v>2664</v>
      </c>
      <c r="H11293" t="s">
        <v>3469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11244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2776</v>
      </c>
      <c r="G11294" t="s">
        <v>3595</v>
      </c>
      <c r="H11294" t="s">
        <v>3596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11245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3569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11246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3597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11247</v>
      </c>
      <c r="B11297" s="1">
        <v>45100</v>
      </c>
      <c r="C11297" t="s">
        <v>260</v>
      </c>
      <c r="D11297" t="s">
        <v>3598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11248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11249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2820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11250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3599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11251</v>
      </c>
      <c r="B11301" s="1">
        <v>45100</v>
      </c>
      <c r="C11301" t="s">
        <v>261</v>
      </c>
      <c r="D11301" t="s">
        <v>1485</v>
      </c>
      <c r="E11301">
        <v>5</v>
      </c>
      <c r="F11301" t="s">
        <v>3600</v>
      </c>
      <c r="G11301" t="s">
        <v>266</v>
      </c>
      <c r="H11301" t="s">
        <v>3601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11252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3602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11253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3602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11254</v>
      </c>
      <c r="B11304" s="1">
        <v>45100</v>
      </c>
      <c r="C11304" t="s">
        <v>260</v>
      </c>
      <c r="D11304" t="s">
        <v>332</v>
      </c>
      <c r="E11304">
        <v>1</v>
      </c>
      <c r="F11304" t="s">
        <v>3599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11255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2869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11256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11257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11258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11259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3603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11260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11261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11262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11263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11264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11265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11266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11267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11268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3281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11269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11270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11271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11272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2684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11273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11274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11275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11276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11277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11278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11279</v>
      </c>
      <c r="B11329" s="1">
        <v>45101</v>
      </c>
      <c r="C11329" t="s">
        <v>260</v>
      </c>
      <c r="D11329" t="s">
        <v>332</v>
      </c>
      <c r="E11329">
        <v>1</v>
      </c>
      <c r="F11329" t="s">
        <v>2776</v>
      </c>
      <c r="G11329" t="s">
        <v>2777</v>
      </c>
      <c r="H11329" t="s">
        <v>3606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11280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2509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11281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2906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11282</v>
      </c>
      <c r="B11332" s="1">
        <v>45101</v>
      </c>
      <c r="C11332" t="s">
        <v>260</v>
      </c>
      <c r="D11332" t="s">
        <v>332</v>
      </c>
      <c r="E11332">
        <v>1</v>
      </c>
      <c r="F11332" t="s">
        <v>2365</v>
      </c>
      <c r="G11332" t="s">
        <v>266</v>
      </c>
      <c r="H11332" t="s">
        <v>3604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11283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11284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11285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11286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11287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11288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2383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11289</v>
      </c>
      <c r="B11339" s="1">
        <v>45100</v>
      </c>
      <c r="C11339" t="s">
        <v>261</v>
      </c>
      <c r="D11339" t="s">
        <v>3519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11290</v>
      </c>
      <c r="B11340" s="1">
        <v>45100</v>
      </c>
      <c r="C11340" t="s">
        <v>261</v>
      </c>
      <c r="D11340" t="s">
        <v>3519</v>
      </c>
      <c r="E11340">
        <v>1</v>
      </c>
      <c r="F11340" t="s">
        <v>2776</v>
      </c>
      <c r="G11340" t="s">
        <v>2777</v>
      </c>
      <c r="H11340" t="s">
        <v>3606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11291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3607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11292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3608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11293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3602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11294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2970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11295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3609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11296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2947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11297</v>
      </c>
      <c r="B11347" s="1">
        <v>45100</v>
      </c>
      <c r="C11347" t="s">
        <v>261</v>
      </c>
      <c r="D11347" t="s">
        <v>3439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11298</v>
      </c>
      <c r="B11348" s="1">
        <v>45100</v>
      </c>
      <c r="C11348" t="s">
        <v>261</v>
      </c>
      <c r="D11348" t="s">
        <v>3439</v>
      </c>
      <c r="E11348">
        <v>1</v>
      </c>
      <c r="F11348" t="s">
        <v>586</v>
      </c>
      <c r="G11348" t="s">
        <v>263</v>
      </c>
      <c r="H11348" t="s">
        <v>3585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11299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11300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11301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11302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11303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11304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11305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11306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11307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3575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11308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11309</v>
      </c>
      <c r="B11359" s="1">
        <v>45100</v>
      </c>
      <c r="C11359" t="s">
        <v>261</v>
      </c>
      <c r="D11359" t="s">
        <v>339</v>
      </c>
      <c r="E11359">
        <v>2</v>
      </c>
      <c r="F11359" t="s">
        <v>2679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11310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3554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11311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3554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11312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2876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11313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11314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3610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11315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11316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11317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3067</v>
      </c>
      <c r="H11367" t="s">
        <v>3068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11318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11319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3310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11320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11321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11322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11323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11324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11325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11326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3222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11327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11327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11327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11327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11328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11329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11330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11331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11332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11333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11334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3513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11335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11336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11337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2948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11338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3611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11339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11340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11341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3174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11342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3612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11343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11344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11345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3613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11346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3614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11347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11348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11349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11350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11351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11352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11353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11354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11355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11356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11357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11358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11359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11360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11361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11362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11363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11364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11365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11366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11367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11368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11369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11370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3615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11371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2625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11372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11373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11374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3616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11375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11376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3617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11377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11378</v>
      </c>
      <c r="B11431" s="1">
        <v>45103</v>
      </c>
      <c r="C11431" t="s">
        <v>260</v>
      </c>
      <c r="D11431" t="s">
        <v>332</v>
      </c>
      <c r="E11431">
        <v>1</v>
      </c>
      <c r="F11431" t="s">
        <v>3621</v>
      </c>
      <c r="G11431" t="s">
        <v>266</v>
      </c>
      <c r="H11431" t="s">
        <v>3618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11379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11380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11381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3619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11382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11383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11384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11385</v>
      </c>
      <c r="B11438" s="1">
        <v>45104</v>
      </c>
      <c r="C11438" t="s">
        <v>260</v>
      </c>
      <c r="D11438" t="s">
        <v>3078</v>
      </c>
      <c r="E11438">
        <v>1</v>
      </c>
      <c r="F11438" t="s">
        <v>458</v>
      </c>
      <c r="G11438" t="s">
        <v>272</v>
      </c>
      <c r="H11438" t="s">
        <v>2751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11386</v>
      </c>
      <c r="B11439" s="1">
        <v>45104</v>
      </c>
      <c r="C11439" t="s">
        <v>260</v>
      </c>
      <c r="D11439" t="s">
        <v>3078</v>
      </c>
      <c r="E11439">
        <v>1</v>
      </c>
      <c r="F11439" t="s">
        <v>458</v>
      </c>
      <c r="G11439" t="s">
        <v>272</v>
      </c>
      <c r="H11439" t="s">
        <v>2751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11387</v>
      </c>
      <c r="B11440" s="1">
        <v>45104</v>
      </c>
      <c r="C11440" t="s">
        <v>260</v>
      </c>
      <c r="D11440" t="s">
        <v>3078</v>
      </c>
      <c r="E11440">
        <v>1</v>
      </c>
      <c r="F11440" t="s">
        <v>458</v>
      </c>
      <c r="G11440" t="s">
        <v>272</v>
      </c>
      <c r="H11440" t="s">
        <v>1060</v>
      </c>
      <c r="L11440" t="s">
        <v>3620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11388</v>
      </c>
      <c r="B11441" s="1">
        <v>45104</v>
      </c>
      <c r="C11441" t="s">
        <v>260</v>
      </c>
      <c r="D11441" t="s">
        <v>948</v>
      </c>
      <c r="E11441">
        <v>1</v>
      </c>
      <c r="F11441" t="s">
        <v>3621</v>
      </c>
      <c r="G11441" t="s">
        <v>266</v>
      </c>
      <c r="H11441" t="s">
        <v>3622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11389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11390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11391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11392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11393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2309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11394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3174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11395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11396</v>
      </c>
      <c r="B11449" s="1">
        <v>45103</v>
      </c>
      <c r="C11449" t="s">
        <v>261</v>
      </c>
      <c r="D11449" t="s">
        <v>3439</v>
      </c>
      <c r="E11449">
        <v>4</v>
      </c>
      <c r="F11449" t="s">
        <v>224</v>
      </c>
      <c r="G11449" t="s">
        <v>284</v>
      </c>
      <c r="H11449" t="s">
        <v>3623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11397</v>
      </c>
      <c r="B11450" s="1">
        <v>45103</v>
      </c>
      <c r="C11450" t="s">
        <v>261</v>
      </c>
      <c r="D11450" t="s">
        <v>3439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11398</v>
      </c>
      <c r="B11451" s="1">
        <v>45103</v>
      </c>
      <c r="C11451" t="s">
        <v>261</v>
      </c>
      <c r="D11451" t="s">
        <v>3439</v>
      </c>
      <c r="E11451">
        <v>4</v>
      </c>
      <c r="F11451" t="s">
        <v>1166</v>
      </c>
      <c r="G11451" t="s">
        <v>263</v>
      </c>
      <c r="H11451" t="s">
        <v>3624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11399</v>
      </c>
      <c r="B11452" s="1">
        <v>45103</v>
      </c>
      <c r="C11452" t="s">
        <v>261</v>
      </c>
      <c r="D11452" t="s">
        <v>3439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11400</v>
      </c>
      <c r="B11453" s="1">
        <v>45103</v>
      </c>
      <c r="C11453" t="s">
        <v>261</v>
      </c>
      <c r="D11453" t="s">
        <v>3439</v>
      </c>
      <c r="E11453">
        <v>3</v>
      </c>
      <c r="F11453" t="s">
        <v>1166</v>
      </c>
      <c r="G11453" t="s">
        <v>266</v>
      </c>
      <c r="H11453" t="s">
        <v>3625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11401</v>
      </c>
      <c r="B11454" s="1">
        <v>45103</v>
      </c>
      <c r="C11454" t="s">
        <v>261</v>
      </c>
      <c r="D11454" t="s">
        <v>3439</v>
      </c>
      <c r="E11454">
        <v>1</v>
      </c>
      <c r="F11454" t="s">
        <v>1711</v>
      </c>
      <c r="G11454" t="s">
        <v>266</v>
      </c>
      <c r="H11454" t="s">
        <v>3626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11402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2948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11403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2684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11404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11405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3627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11406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11407</v>
      </c>
      <c r="B11460" s="1">
        <v>45103</v>
      </c>
      <c r="C11460" t="s">
        <v>261</v>
      </c>
      <c r="D11460" t="s">
        <v>2315</v>
      </c>
      <c r="E11460">
        <v>1</v>
      </c>
      <c r="F11460" t="s">
        <v>48</v>
      </c>
      <c r="G11460" t="s">
        <v>266</v>
      </c>
      <c r="H11460" t="s">
        <v>3222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11408</v>
      </c>
      <c r="B11461" s="1">
        <v>45103</v>
      </c>
      <c r="C11461" t="s">
        <v>261</v>
      </c>
      <c r="D11461" t="s">
        <v>2315</v>
      </c>
      <c r="E11461">
        <v>2</v>
      </c>
      <c r="F11461" t="s">
        <v>15</v>
      </c>
      <c r="G11461" t="s">
        <v>266</v>
      </c>
      <c r="H11461" t="s">
        <v>3634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11409</v>
      </c>
      <c r="B11462" s="1">
        <v>45103</v>
      </c>
      <c r="C11462" t="s">
        <v>261</v>
      </c>
      <c r="D11462" t="s">
        <v>2315</v>
      </c>
      <c r="E11462">
        <v>2</v>
      </c>
      <c r="F11462" t="s">
        <v>15</v>
      </c>
      <c r="G11462" t="s">
        <v>266</v>
      </c>
      <c r="H11462" t="s">
        <v>3635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11410</v>
      </c>
      <c r="B11463" s="1">
        <v>45103</v>
      </c>
      <c r="C11463" t="s">
        <v>261</v>
      </c>
      <c r="D11463" t="s">
        <v>2315</v>
      </c>
      <c r="E11463">
        <v>1</v>
      </c>
      <c r="F11463" t="s">
        <v>26</v>
      </c>
      <c r="G11463" t="s">
        <v>266</v>
      </c>
      <c r="H11463" t="s">
        <v>3633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11411</v>
      </c>
      <c r="B11464" s="1">
        <v>45103</v>
      </c>
      <c r="C11464" t="s">
        <v>261</v>
      </c>
      <c r="D11464" t="s">
        <v>2315</v>
      </c>
      <c r="E11464">
        <v>1</v>
      </c>
      <c r="F11464" t="s">
        <v>48</v>
      </c>
      <c r="G11464" t="s">
        <v>266</v>
      </c>
      <c r="H11464" t="s">
        <v>3632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11412</v>
      </c>
      <c r="B11465" s="1">
        <v>45103</v>
      </c>
      <c r="C11465" t="s">
        <v>261</v>
      </c>
      <c r="D11465" t="s">
        <v>2315</v>
      </c>
      <c r="E11465">
        <v>1</v>
      </c>
      <c r="F11465" t="s">
        <v>1711</v>
      </c>
      <c r="G11465" t="s">
        <v>266</v>
      </c>
      <c r="H11465" t="s">
        <v>3631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11413</v>
      </c>
      <c r="B11466" s="1">
        <v>45103</v>
      </c>
      <c r="C11466" t="s">
        <v>261</v>
      </c>
      <c r="D11466" t="s">
        <v>2315</v>
      </c>
      <c r="E11466">
        <v>3</v>
      </c>
      <c r="F11466" t="s">
        <v>233</v>
      </c>
      <c r="G11466" t="s">
        <v>266</v>
      </c>
      <c r="H11466" t="s">
        <v>3630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11414</v>
      </c>
      <c r="B11467" s="1">
        <v>45103</v>
      </c>
      <c r="C11467" t="s">
        <v>261</v>
      </c>
      <c r="D11467" t="s">
        <v>2315</v>
      </c>
      <c r="E11467">
        <v>2</v>
      </c>
      <c r="F11467" t="s">
        <v>717</v>
      </c>
      <c r="G11467" t="s">
        <v>266</v>
      </c>
      <c r="H11467" t="s">
        <v>3629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11415</v>
      </c>
      <c r="B11468" s="1">
        <v>45103</v>
      </c>
      <c r="C11468" t="s">
        <v>261</v>
      </c>
      <c r="D11468" t="s">
        <v>2315</v>
      </c>
      <c r="E11468">
        <v>1</v>
      </c>
      <c r="F11468" t="s">
        <v>717</v>
      </c>
      <c r="G11468" t="s">
        <v>266</v>
      </c>
      <c r="H11468" t="s">
        <v>3628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11416</v>
      </c>
      <c r="B11469" s="1">
        <v>45103</v>
      </c>
      <c r="C11469" t="s">
        <v>261</v>
      </c>
      <c r="D11469" t="s">
        <v>3519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11417</v>
      </c>
      <c r="B11470" s="1">
        <v>45103</v>
      </c>
      <c r="C11470" t="s">
        <v>261</v>
      </c>
      <c r="D11470" t="s">
        <v>3519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11418</v>
      </c>
      <c r="B11471" s="1">
        <v>45103</v>
      </c>
      <c r="C11471" t="s">
        <v>261</v>
      </c>
      <c r="D11471" t="s">
        <v>3519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11419</v>
      </c>
      <c r="B11472" s="1">
        <v>45103</v>
      </c>
      <c r="C11472" t="s">
        <v>261</v>
      </c>
      <c r="D11472" t="s">
        <v>3519</v>
      </c>
      <c r="E11472">
        <v>1</v>
      </c>
      <c r="F11472" t="s">
        <v>42</v>
      </c>
      <c r="G11472" t="s">
        <v>702</v>
      </c>
      <c r="H11472" t="s">
        <v>3636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11420</v>
      </c>
      <c r="B11473" s="1">
        <v>45103</v>
      </c>
      <c r="C11473" t="s">
        <v>261</v>
      </c>
      <c r="D11473" t="s">
        <v>2940</v>
      </c>
      <c r="E11473">
        <v>50</v>
      </c>
      <c r="F11473" t="s">
        <v>677</v>
      </c>
      <c r="G11473" t="s">
        <v>2940</v>
      </c>
      <c r="H11473" t="s">
        <v>3425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11421</v>
      </c>
      <c r="B11474" s="1">
        <v>45103</v>
      </c>
      <c r="C11474" t="s">
        <v>261</v>
      </c>
      <c r="D11474" t="s">
        <v>2940</v>
      </c>
      <c r="E11474">
        <v>50</v>
      </c>
      <c r="F11474" t="s">
        <v>677</v>
      </c>
      <c r="G11474" t="s">
        <v>2940</v>
      </c>
      <c r="H11474" t="s">
        <v>3637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11422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3638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11423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11424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11425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11426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3035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11427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11428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11429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3588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11430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2453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11431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11432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2875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11433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2956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11434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11435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11436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11437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11438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3593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11439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11440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3638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11441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11442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11443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11444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11445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9" workbookViewId="0">
      <selection activeCell="B34" sqref="B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2469</v>
      </c>
      <c r="D1" t="s">
        <v>179</v>
      </c>
      <c r="F1" t="s">
        <v>2472</v>
      </c>
      <c r="G1" t="s">
        <v>2473</v>
      </c>
      <c r="H1" t="s">
        <v>2474</v>
      </c>
      <c r="I1" t="s">
        <v>2475</v>
      </c>
      <c r="J1" t="s">
        <v>2476</v>
      </c>
      <c r="K1" t="s">
        <v>2473</v>
      </c>
      <c r="L1" t="s">
        <v>2478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2470</v>
      </c>
      <c r="G2" t="str">
        <f>Tabla5[[#This Row],[Nombre]]</f>
        <v>Valuntech 60</v>
      </c>
      <c r="H2" t="s">
        <v>2470</v>
      </c>
      <c r="I2" t="s">
        <v>2471</v>
      </c>
      <c r="J2" t="s">
        <v>1124</v>
      </c>
      <c r="K2">
        <f>Tabla5[[#This Row],[Columna1]]</f>
        <v>1</v>
      </c>
      <c r="L2" t="s">
        <v>2477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2470</v>
      </c>
      <c r="G3" t="str">
        <f>Tabla5[[#This Row],[Nombre]]</f>
        <v>Sebastian</v>
      </c>
      <c r="H3" t="s">
        <v>2470</v>
      </c>
      <c r="I3" t="s">
        <v>2471</v>
      </c>
      <c r="J3" t="s">
        <v>1124</v>
      </c>
      <c r="K3">
        <f>Tabla5[[#This Row],[Columna1]]</f>
        <v>2</v>
      </c>
      <c r="L3" t="s">
        <v>2477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2470</v>
      </c>
      <c r="G4" t="str">
        <f>Tabla5[[#This Row],[Nombre]]</f>
        <v>Smart Plus</v>
      </c>
      <c r="H4" t="s">
        <v>2470</v>
      </c>
      <c r="I4" t="s">
        <v>2471</v>
      </c>
      <c r="J4" t="s">
        <v>1124</v>
      </c>
      <c r="K4">
        <f>Tabla5[[#This Row],[Columna1]]</f>
        <v>3</v>
      </c>
      <c r="L4" t="s">
        <v>2477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2470</v>
      </c>
      <c r="G5" t="str">
        <f>Tabla5[[#This Row],[Nombre]]</f>
        <v>Rubiani</v>
      </c>
      <c r="H5" t="s">
        <v>2470</v>
      </c>
      <c r="I5" t="s">
        <v>2471</v>
      </c>
      <c r="J5" t="s">
        <v>1124</v>
      </c>
      <c r="K5">
        <f>Tabla5[[#This Row],[Columna1]]</f>
        <v>4</v>
      </c>
      <c r="L5" t="s">
        <v>2477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2470</v>
      </c>
      <c r="G6" t="str">
        <f>Tabla5[[#This Row],[Nombre]]</f>
        <v>JOMA</v>
      </c>
      <c r="H6" t="s">
        <v>2470</v>
      </c>
      <c r="I6" t="s">
        <v>2471</v>
      </c>
      <c r="J6" t="s">
        <v>1124</v>
      </c>
      <c r="K6">
        <f>Tabla5[[#This Row],[Columna1]]</f>
        <v>5</v>
      </c>
      <c r="L6" t="s">
        <v>2477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2470</v>
      </c>
      <c r="G7" t="str">
        <f>Tabla5[[#This Row],[Nombre]]</f>
        <v>Ovidio</v>
      </c>
      <c r="H7" t="s">
        <v>2470</v>
      </c>
      <c r="I7" t="s">
        <v>2471</v>
      </c>
      <c r="J7" t="s">
        <v>1124</v>
      </c>
      <c r="K7">
        <f>Tabla5[[#This Row],[Columna1]]</f>
        <v>6</v>
      </c>
      <c r="L7" t="s">
        <v>2477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2470</v>
      </c>
      <c r="G8" t="str">
        <f>Tabla5[[#This Row],[Nombre]]</f>
        <v>AtrasPR</v>
      </c>
      <c r="H8" t="s">
        <v>2470</v>
      </c>
      <c r="I8" t="s">
        <v>2471</v>
      </c>
      <c r="J8" t="s">
        <v>1124</v>
      </c>
      <c r="K8">
        <f>Tabla5[[#This Row],[Columna1]]</f>
        <v>7</v>
      </c>
      <c r="L8" t="s">
        <v>2477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2470</v>
      </c>
      <c r="G9" t="str">
        <f>Tabla5[[#This Row],[Nombre]]</f>
        <v>PR95</v>
      </c>
      <c r="H9" t="s">
        <v>2470</v>
      </c>
      <c r="I9" t="s">
        <v>2471</v>
      </c>
      <c r="J9" t="s">
        <v>1124</v>
      </c>
      <c r="K9">
        <f>Tabla5[[#This Row],[Columna1]]</f>
        <v>8</v>
      </c>
      <c r="L9" t="s">
        <v>2477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2470</v>
      </c>
      <c r="G10" t="str">
        <f>Tabla5[[#This Row],[Nombre]]</f>
        <v>Controles</v>
      </c>
      <c r="H10" t="s">
        <v>2470</v>
      </c>
      <c r="I10" t="s">
        <v>2471</v>
      </c>
      <c r="J10" t="s">
        <v>1124</v>
      </c>
      <c r="K10">
        <f>Tabla5[[#This Row],[Columna1]]</f>
        <v>9</v>
      </c>
      <c r="L10" t="s">
        <v>2477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2470</v>
      </c>
      <c r="G11" t="str">
        <f>Tabla5[[#This Row],[Nombre]]</f>
        <v>El Huracan</v>
      </c>
      <c r="H11" t="s">
        <v>2470</v>
      </c>
      <c r="I11" t="s">
        <v>2471</v>
      </c>
      <c r="J11" t="s">
        <v>1124</v>
      </c>
      <c r="K11">
        <f>Tabla5[[#This Row],[Columna1]]</f>
        <v>10</v>
      </c>
      <c r="L11" t="s">
        <v>2477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2470</v>
      </c>
      <c r="G12" t="str">
        <f>Tabla5[[#This Row],[Nombre]]</f>
        <v>El surtidor</v>
      </c>
      <c r="H12" t="s">
        <v>2470</v>
      </c>
      <c r="I12" t="s">
        <v>2471</v>
      </c>
      <c r="J12" t="s">
        <v>1124</v>
      </c>
      <c r="K12">
        <f>Tabla5[[#This Row],[Columna1]]</f>
        <v>11</v>
      </c>
      <c r="L12" t="s">
        <v>2477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2470</v>
      </c>
      <c r="G13" t="str">
        <f>Tabla5[[#This Row],[Nombre]]</f>
        <v>Batri Mundotech</v>
      </c>
      <c r="H13" t="s">
        <v>2470</v>
      </c>
      <c r="I13" t="s">
        <v>2471</v>
      </c>
      <c r="J13" t="s">
        <v>1124</v>
      </c>
      <c r="K13">
        <f>Tabla5[[#This Row],[Columna1]]</f>
        <v>12</v>
      </c>
      <c r="L13" t="s">
        <v>2477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2470</v>
      </c>
      <c r="G14" t="str">
        <f>Tabla5[[#This Row],[Nombre]]</f>
        <v>VJ</v>
      </c>
      <c r="H14" t="s">
        <v>2470</v>
      </c>
      <c r="I14" t="s">
        <v>2471</v>
      </c>
      <c r="J14" t="s">
        <v>1124</v>
      </c>
      <c r="K14">
        <f>Tabla5[[#This Row],[Columna1]]</f>
        <v>13</v>
      </c>
      <c r="L14" t="s">
        <v>2477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2470</v>
      </c>
      <c r="G15" t="str">
        <f>Tabla5[[#This Row],[Nombre]]</f>
        <v>Yolima Tecno One</v>
      </c>
      <c r="H15" t="s">
        <v>2470</v>
      </c>
      <c r="I15" t="s">
        <v>2471</v>
      </c>
      <c r="J15" t="s">
        <v>1124</v>
      </c>
      <c r="K15">
        <f>Tabla5[[#This Row],[Columna1]]</f>
        <v>14</v>
      </c>
      <c r="L15" t="s">
        <v>2477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2470</v>
      </c>
      <c r="G16" t="str">
        <f>Tabla5[[#This Row],[Nombre]]</f>
        <v>WOM</v>
      </c>
      <c r="H16" t="s">
        <v>2470</v>
      </c>
      <c r="I16" t="s">
        <v>2471</v>
      </c>
      <c r="J16" t="s">
        <v>1124</v>
      </c>
      <c r="K16">
        <f>Tabla5[[#This Row],[Columna1]]</f>
        <v>15</v>
      </c>
      <c r="L16" t="s">
        <v>2477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2470</v>
      </c>
      <c r="G17" t="str">
        <f>Tabla5[[#This Row],[Nombre]]</f>
        <v>Claro</v>
      </c>
      <c r="H17" t="s">
        <v>2470</v>
      </c>
      <c r="I17" t="s">
        <v>2471</v>
      </c>
      <c r="J17" t="s">
        <v>1124</v>
      </c>
      <c r="K17">
        <f>Tabla5[[#This Row],[Columna1]]</f>
        <v>16</v>
      </c>
      <c r="L17" t="s">
        <v>2477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2470</v>
      </c>
      <c r="G18" t="str">
        <f>Tabla5[[#This Row],[Nombre]]</f>
        <v>Movistar</v>
      </c>
      <c r="H18" t="s">
        <v>2470</v>
      </c>
      <c r="I18" t="s">
        <v>2471</v>
      </c>
      <c r="J18" t="s">
        <v>1124</v>
      </c>
      <c r="K18">
        <f>Tabla5[[#This Row],[Columna1]]</f>
        <v>17</v>
      </c>
      <c r="L18" t="s">
        <v>2477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2470</v>
      </c>
      <c r="G19" t="str">
        <f>Tabla5[[#This Row],[Nombre]]</f>
        <v>Tigo</v>
      </c>
      <c r="H19" t="s">
        <v>2470</v>
      </c>
      <c r="I19" t="s">
        <v>2471</v>
      </c>
      <c r="J19" t="s">
        <v>1124</v>
      </c>
      <c r="K19">
        <f>Tabla5[[#This Row],[Columna1]]</f>
        <v>18</v>
      </c>
      <c r="L19" t="s">
        <v>2477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2470</v>
      </c>
      <c r="G20" t="str">
        <f>Tabla5[[#This Row],[Nombre]]</f>
        <v>Container</v>
      </c>
      <c r="H20" t="s">
        <v>2470</v>
      </c>
      <c r="I20" t="s">
        <v>2471</v>
      </c>
      <c r="J20" t="s">
        <v>1124</v>
      </c>
      <c r="K20">
        <f>Tabla5[[#This Row],[Columna1]]</f>
        <v>19</v>
      </c>
      <c r="L20" t="s">
        <v>2477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2470</v>
      </c>
      <c r="G21" t="str">
        <f>Tabla5[[#This Row],[Nombre]]</f>
        <v>Andres Capital</v>
      </c>
      <c r="H21" t="s">
        <v>2470</v>
      </c>
      <c r="I21" t="s">
        <v>2471</v>
      </c>
      <c r="J21" t="s">
        <v>1124</v>
      </c>
      <c r="K21">
        <f>Tabla5[[#This Row],[Columna1]]</f>
        <v>20</v>
      </c>
      <c r="L21" t="s">
        <v>2477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2470</v>
      </c>
      <c r="G22" t="str">
        <f>Tabla5[[#This Row],[Nombre]]</f>
        <v>Dream Games</v>
      </c>
      <c r="H22" t="s">
        <v>2470</v>
      </c>
      <c r="I22" t="s">
        <v>2471</v>
      </c>
      <c r="J22" t="s">
        <v>1124</v>
      </c>
      <c r="K22">
        <f>Tabla5[[#This Row],[Columna1]]</f>
        <v>21</v>
      </c>
      <c r="L22" t="s">
        <v>2477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2470</v>
      </c>
      <c r="G23" t="str">
        <f>Tabla5[[#This Row],[Nombre]]</f>
        <v>VPG Sas</v>
      </c>
      <c r="H23" t="s">
        <v>2470</v>
      </c>
      <c r="I23" t="s">
        <v>2471</v>
      </c>
      <c r="J23" t="s">
        <v>1124</v>
      </c>
      <c r="K23">
        <f>Tabla5[[#This Row],[Columna1]]</f>
        <v>22</v>
      </c>
      <c r="L23" t="s">
        <v>2477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2470</v>
      </c>
      <c r="G24" t="str">
        <f>Tabla5[[#This Row],[Nombre]]</f>
        <v>JOP</v>
      </c>
      <c r="H24" t="s">
        <v>2470</v>
      </c>
      <c r="I24" t="s">
        <v>2471</v>
      </c>
      <c r="J24" t="s">
        <v>1124</v>
      </c>
      <c r="K24">
        <f>Tabla5[[#This Row],[Columna1]]</f>
        <v>23</v>
      </c>
      <c r="L24" t="s">
        <v>2477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2470</v>
      </c>
      <c r="G25" t="str">
        <f>Tabla5[[#This Row],[Nombre]]</f>
        <v>Gama Case</v>
      </c>
      <c r="H25" t="s">
        <v>2470</v>
      </c>
      <c r="I25" t="s">
        <v>2471</v>
      </c>
      <c r="J25" t="s">
        <v>1124</v>
      </c>
      <c r="K25">
        <f>Tabla5[[#This Row],[Columna1]]</f>
        <v>24</v>
      </c>
      <c r="L25" t="s">
        <v>2477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2470</v>
      </c>
      <c r="G26" t="str">
        <f>Tabla5[[#This Row],[Nombre]]</f>
        <v>L&amp;M</v>
      </c>
      <c r="H26" t="s">
        <v>2470</v>
      </c>
      <c r="I26" t="s">
        <v>2471</v>
      </c>
      <c r="J26" t="s">
        <v>1124</v>
      </c>
      <c r="K26">
        <f>Tabla5[[#This Row],[Columna1]]</f>
        <v>25</v>
      </c>
      <c r="L26" t="s">
        <v>2477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2470</v>
      </c>
      <c r="G27" t="str">
        <f>Tabla5[[#This Row],[Nombre]]</f>
        <v>RACO</v>
      </c>
      <c r="H27" t="s">
        <v>2470</v>
      </c>
      <c r="I27" t="s">
        <v>2471</v>
      </c>
      <c r="J27" t="s">
        <v>1124</v>
      </c>
      <c r="K27">
        <f>Tabla5[[#This Row],[Columna1]]</f>
        <v>26</v>
      </c>
      <c r="L27" t="s">
        <v>2477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2470</v>
      </c>
      <c r="G28" t="str">
        <f>Tabla5[[#This Row],[Nombre]]</f>
        <v>Memorias Musica</v>
      </c>
      <c r="H28" t="s">
        <v>2470</v>
      </c>
      <c r="I28" t="s">
        <v>2471</v>
      </c>
      <c r="J28" t="s">
        <v>1124</v>
      </c>
      <c r="K28">
        <f>Tabla5[[#This Row],[Columna1]]</f>
        <v>27</v>
      </c>
      <c r="L28" t="s">
        <v>2477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2470</v>
      </c>
      <c r="G29" t="str">
        <f>Tabla5[[#This Row],[Nombre]]</f>
        <v>Chocolocell</v>
      </c>
      <c r="H29" t="s">
        <v>2470</v>
      </c>
      <c r="I29" t="s">
        <v>2471</v>
      </c>
      <c r="J29" t="s">
        <v>1124</v>
      </c>
      <c r="K29">
        <f>Tabla5[[#This Row],[Columna1]]</f>
        <v>28</v>
      </c>
      <c r="L29" t="s">
        <v>2477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2470</v>
      </c>
      <c r="G30" t="str">
        <f>Tabla5[[#This Row],[Nombre]]</f>
        <v>Frente Smart Plus</v>
      </c>
      <c r="H30" t="s">
        <v>2470</v>
      </c>
      <c r="I30" t="s">
        <v>2471</v>
      </c>
      <c r="J30" t="s">
        <v>1124</v>
      </c>
      <c r="K30">
        <f>Tabla5[[#This Row],[Columna1]]</f>
        <v>29</v>
      </c>
      <c r="L30" t="s">
        <v>2477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2470</v>
      </c>
      <c r="G31" t="str">
        <f>Tabla5[[#This Row],[Nombre]]</f>
        <v>Safari</v>
      </c>
      <c r="H31" t="s">
        <v>2470</v>
      </c>
      <c r="I31" t="s">
        <v>2471</v>
      </c>
      <c r="J31" t="s">
        <v>1124</v>
      </c>
      <c r="K31">
        <f>Tabla5[[#This Row],[Columna1]]</f>
        <v>30</v>
      </c>
      <c r="L31" t="s">
        <v>2477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2470</v>
      </c>
      <c r="G32" t="str">
        <f>Tabla5[[#This Row],[Nombre]]</f>
        <v>ALG</v>
      </c>
      <c r="H32" t="s">
        <v>2470</v>
      </c>
      <c r="I32" t="s">
        <v>2471</v>
      </c>
      <c r="J32" t="s">
        <v>1124</v>
      </c>
      <c r="K32">
        <f>Tabla5[[#This Row],[Columna1]]</f>
        <v>31</v>
      </c>
      <c r="L32" t="s">
        <v>2477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2470</v>
      </c>
      <c r="G33" t="str">
        <f>Tabla5[[#This Row],[Nombre]]</f>
        <v>Pompas</v>
      </c>
      <c r="H33" t="s">
        <v>2470</v>
      </c>
      <c r="I33" t="s">
        <v>2471</v>
      </c>
      <c r="J33" t="s">
        <v>1124</v>
      </c>
      <c r="K33">
        <f>Tabla5[[#This Row],[Columna1]]</f>
        <v>32</v>
      </c>
      <c r="L33" t="s">
        <v>2477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2470</v>
      </c>
      <c r="G34" t="str">
        <f>Tabla5[[#This Row],[Nombre]]</f>
        <v>110-Chicago</v>
      </c>
      <c r="H34" t="s">
        <v>2470</v>
      </c>
      <c r="I34" t="s">
        <v>2471</v>
      </c>
      <c r="J34" t="s">
        <v>1124</v>
      </c>
      <c r="K34">
        <f>Tabla5[[#This Row],[Columna1]]</f>
        <v>33</v>
      </c>
      <c r="L34" t="s">
        <v>2477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2470</v>
      </c>
      <c r="G35" t="str">
        <f>Tabla5[[#This Row],[Nombre]]</f>
        <v>JVD</v>
      </c>
      <c r="H35" t="s">
        <v>2470</v>
      </c>
      <c r="I35" t="s">
        <v>2471</v>
      </c>
      <c r="J35" t="s">
        <v>1124</v>
      </c>
      <c r="K35">
        <f>Tabla5[[#This Row],[Columna1]]</f>
        <v>34</v>
      </c>
      <c r="L35" t="s">
        <v>2477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2470</v>
      </c>
      <c r="G36" t="str">
        <f>Tabla5[[#This Row],[Nombre]]</f>
        <v>EKADY</v>
      </c>
      <c r="H36" t="s">
        <v>2470</v>
      </c>
      <c r="I36" t="s">
        <v>2471</v>
      </c>
      <c r="J36" t="s">
        <v>1124</v>
      </c>
      <c r="K36">
        <f>Tabla5[[#This Row],[Columna1]]</f>
        <v>35</v>
      </c>
      <c r="L36" t="s">
        <v>2477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2470</v>
      </c>
      <c r="G37" t="str">
        <f>Tabla5[[#This Row],[Nombre]]</f>
        <v>TYD</v>
      </c>
      <c r="H37" t="s">
        <v>2470</v>
      </c>
      <c r="I37" t="s">
        <v>2471</v>
      </c>
      <c r="J37" t="s">
        <v>1124</v>
      </c>
      <c r="K37">
        <f>Tabla5[[#This Row],[Columna1]]</f>
        <v>36</v>
      </c>
      <c r="L37" t="s">
        <v>2477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2470</v>
      </c>
      <c r="G38" t="str">
        <f>Tabla5[[#This Row],[Nombre]]</f>
        <v>SD Tecnology</v>
      </c>
      <c r="H38" t="s">
        <v>2470</v>
      </c>
      <c r="I38" t="s">
        <v>2471</v>
      </c>
      <c r="J38" t="s">
        <v>1124</v>
      </c>
      <c r="K38">
        <f>Tabla5[[#This Row],[Columna1]]</f>
        <v>37</v>
      </c>
      <c r="L38" t="s">
        <v>2477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2470</v>
      </c>
      <c r="G39" t="str">
        <f>Tabla5[[#This Row],[Nombre]]</f>
        <v>Celuflex</v>
      </c>
      <c r="H39" t="s">
        <v>2470</v>
      </c>
      <c r="I39" t="s">
        <v>2471</v>
      </c>
      <c r="J39" t="s">
        <v>1124</v>
      </c>
      <c r="K39">
        <f>Tabla5[[#This Row],[Columna1]]</f>
        <v>38</v>
      </c>
      <c r="L39" t="s">
        <v>2477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2470</v>
      </c>
      <c r="G40" t="str">
        <f>Tabla5[[#This Row],[Nombre]]</f>
        <v>Global Importaciones</v>
      </c>
      <c r="H40" t="s">
        <v>2470</v>
      </c>
      <c r="I40" t="s">
        <v>2471</v>
      </c>
      <c r="J40" t="s">
        <v>1124</v>
      </c>
      <c r="K40">
        <f>Tabla5[[#This Row],[Columna1]]</f>
        <v>39</v>
      </c>
      <c r="L40" t="s">
        <v>2477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2470</v>
      </c>
      <c r="G41" t="str">
        <f>Tabla5[[#This Row],[Nombre]]</f>
        <v>Tigerss Nodo</v>
      </c>
      <c r="H41" t="s">
        <v>2470</v>
      </c>
      <c r="I41" t="s">
        <v>2471</v>
      </c>
      <c r="J41" t="s">
        <v>1124</v>
      </c>
      <c r="K41">
        <f>Tabla5[[#This Row],[Columna1]]</f>
        <v>40</v>
      </c>
      <c r="L41" t="s">
        <v>2477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2470</v>
      </c>
      <c r="G42" t="str">
        <f>Tabla5[[#This Row],[Nombre]]</f>
        <v>EG Accesorios</v>
      </c>
      <c r="H42" t="s">
        <v>2470</v>
      </c>
      <c r="I42" t="s">
        <v>2471</v>
      </c>
      <c r="J42" t="s">
        <v>1124</v>
      </c>
      <c r="K42">
        <f>Tabla5[[#This Row],[Columna1]]</f>
        <v>41</v>
      </c>
      <c r="L42" t="s">
        <v>2477</v>
      </c>
      <c r="N42" t="str">
        <f t="shared" si="0"/>
        <v>"eg accesorios": 41,</v>
      </c>
    </row>
    <row r="43" spans="1:14" x14ac:dyDescent="0.2">
      <c r="A43">
        <v>42</v>
      </c>
      <c r="B43" t="s">
        <v>2315</v>
      </c>
      <c r="C43">
        <f>Tabla5[[#This Row],[ID]]</f>
        <v>42</v>
      </c>
      <c r="D43" t="s">
        <v>2316</v>
      </c>
      <c r="F43" t="s">
        <v>2470</v>
      </c>
      <c r="G43" t="str">
        <f>Tabla5[[#This Row],[Nombre]]</f>
        <v>Chicago 107</v>
      </c>
      <c r="H43" t="s">
        <v>2470</v>
      </c>
      <c r="I43" t="s">
        <v>2471</v>
      </c>
      <c r="J43" t="s">
        <v>1124</v>
      </c>
      <c r="K43">
        <f>Tabla5[[#This Row],[Columna1]]</f>
        <v>42</v>
      </c>
      <c r="L43" t="s">
        <v>2477</v>
      </c>
      <c r="N43" t="str">
        <f t="shared" si="0"/>
        <v>"chicago 107": 42,</v>
      </c>
    </row>
    <row r="44" spans="1:14" x14ac:dyDescent="0.2">
      <c r="A44">
        <v>43</v>
      </c>
      <c r="B44" t="s">
        <v>2340</v>
      </c>
      <c r="C44">
        <f>Tabla5[[#This Row],[ID]]</f>
        <v>43</v>
      </c>
      <c r="D44" t="s">
        <v>1638</v>
      </c>
      <c r="F44" t="s">
        <v>2470</v>
      </c>
      <c r="G44" t="str">
        <f>Tabla5[[#This Row],[Nombre]]</f>
        <v>FYR Flex</v>
      </c>
      <c r="H44" t="s">
        <v>2470</v>
      </c>
      <c r="I44" t="s">
        <v>2471</v>
      </c>
      <c r="J44" t="s">
        <v>1124</v>
      </c>
      <c r="K44">
        <f>Tabla5[[#This Row],[Columna1]]</f>
        <v>43</v>
      </c>
      <c r="L44" t="s">
        <v>2477</v>
      </c>
      <c r="N44" t="str">
        <f t="shared" si="0"/>
        <v>"fyr flex": 43,</v>
      </c>
    </row>
    <row r="45" spans="1:14" x14ac:dyDescent="0.2">
      <c r="A45">
        <v>44</v>
      </c>
      <c r="B45" t="s">
        <v>2442</v>
      </c>
      <c r="C45">
        <f>Tabla5[[#This Row],[ID]]</f>
        <v>44</v>
      </c>
      <c r="D45" t="s">
        <v>1638</v>
      </c>
      <c r="F45" t="s">
        <v>2470</v>
      </c>
      <c r="G45" t="str">
        <f>Tabla5[[#This Row],[Nombre]]</f>
        <v>Tablet Store</v>
      </c>
      <c r="H45" t="s">
        <v>2470</v>
      </c>
      <c r="I45" t="s">
        <v>2471</v>
      </c>
      <c r="J45" t="s">
        <v>1124</v>
      </c>
      <c r="K45">
        <f>Tabla5[[#This Row],[Columna1]]</f>
        <v>44</v>
      </c>
      <c r="L45" t="s">
        <v>2477</v>
      </c>
      <c r="N45" t="str">
        <f t="shared" si="0"/>
        <v>"tablet store": 44,</v>
      </c>
    </row>
    <row r="46" spans="1:14" x14ac:dyDescent="0.2">
      <c r="A46">
        <v>45</v>
      </c>
      <c r="B46" t="s">
        <v>2449</v>
      </c>
      <c r="C46">
        <f>Tabla5[[#This Row],[ID]]</f>
        <v>45</v>
      </c>
      <c r="D46" t="s">
        <v>2450</v>
      </c>
      <c r="F46" t="s">
        <v>2470</v>
      </c>
      <c r="G46" t="str">
        <f>Tabla5[[#This Row],[Nombre]]</f>
        <v>Tecno Game</v>
      </c>
      <c r="H46" t="s">
        <v>2470</v>
      </c>
      <c r="I46" t="s">
        <v>2471</v>
      </c>
      <c r="J46" t="s">
        <v>1124</v>
      </c>
      <c r="K46">
        <f>Tabla5[[#This Row],[Columna1]]</f>
        <v>45</v>
      </c>
      <c r="L46" t="s">
        <v>2477</v>
      </c>
      <c r="N46" t="str">
        <f t="shared" si="0"/>
        <v>"tecno game": 45,</v>
      </c>
    </row>
    <row r="47" spans="1:14" x14ac:dyDescent="0.2">
      <c r="A47">
        <v>46</v>
      </c>
      <c r="B47" t="s">
        <v>2782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3028</v>
      </c>
      <c r="C48">
        <f>Tabla5[[#This Row],[ID]]</f>
        <v>47</v>
      </c>
      <c r="D48" t="s">
        <v>2976</v>
      </c>
    </row>
    <row r="49" spans="1:10" x14ac:dyDescent="0.2">
      <c r="A49">
        <v>48</v>
      </c>
      <c r="B49" t="s">
        <v>3226</v>
      </c>
      <c r="C49">
        <f>Tabla5[[#This Row],[ID]]</f>
        <v>48</v>
      </c>
      <c r="D49" t="s">
        <v>3227</v>
      </c>
    </row>
    <row r="50" spans="1:10" x14ac:dyDescent="0.2">
      <c r="A50">
        <v>49</v>
      </c>
      <c r="B50" t="s">
        <v>3439</v>
      </c>
      <c r="C50">
        <f>Tabla5[[#This Row],[ID]]</f>
        <v>49</v>
      </c>
      <c r="D50" t="s">
        <v>3440</v>
      </c>
    </row>
    <row r="51" spans="1:10" x14ac:dyDescent="0.2">
      <c r="A51">
        <v>50</v>
      </c>
      <c r="B51" t="s">
        <v>3519</v>
      </c>
      <c r="C51">
        <f>Tabla5[[#This Row],[ID]]</f>
        <v>50</v>
      </c>
      <c r="D51" t="s">
        <v>3520</v>
      </c>
    </row>
    <row r="52" spans="1:10" x14ac:dyDescent="0.2">
      <c r="J52" t="s">
        <v>2443</v>
      </c>
    </row>
    <row r="53" spans="1:10" x14ac:dyDescent="0.2">
      <c r="J53" t="s">
        <v>2444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2314</v>
      </c>
    </row>
    <row r="4" spans="1:1" x14ac:dyDescent="0.2">
      <c r="A4" t="s">
        <v>2311</v>
      </c>
    </row>
    <row r="6" spans="1:1" x14ac:dyDescent="0.2">
      <c r="A6" t="s">
        <v>2312</v>
      </c>
    </row>
    <row r="8" spans="1:1" x14ac:dyDescent="0.2">
      <c r="A8" t="s">
        <v>2313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43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2792</v>
      </c>
      <c r="D1" t="s">
        <v>2602</v>
      </c>
      <c r="E1" t="s">
        <v>2793</v>
      </c>
      <c r="F1" t="s">
        <v>2794</v>
      </c>
      <c r="G1" t="s">
        <v>1887</v>
      </c>
    </row>
    <row r="2" spans="1:7" x14ac:dyDescent="0.2">
      <c r="A2" t="s">
        <v>2785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2786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2787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2788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2789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2790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2791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6" t="s">
        <v>3131</v>
      </c>
      <c r="B62" s="56" t="s">
        <v>3132</v>
      </c>
      <c r="C62" s="56" t="s">
        <v>3133</v>
      </c>
      <c r="D62" s="56" t="s">
        <v>1845</v>
      </c>
      <c r="E62" s="56" t="s">
        <v>3134</v>
      </c>
      <c r="F62" s="56" t="s">
        <v>3135</v>
      </c>
      <c r="G62" s="56" t="s">
        <v>3136</v>
      </c>
      <c r="H62" s="56" t="s">
        <v>1844</v>
      </c>
      <c r="I62" s="56" t="s">
        <v>3137</v>
      </c>
      <c r="J62" s="56" t="s">
        <v>3138</v>
      </c>
      <c r="K62" s="45"/>
      <c r="L62" s="45"/>
      <c r="M62" s="45"/>
    </row>
    <row r="63" spans="1:13" ht="16" x14ac:dyDescent="0.2">
      <c r="A63" s="46">
        <v>2018</v>
      </c>
      <c r="B63" s="46" t="s">
        <v>3139</v>
      </c>
      <c r="C63" s="46">
        <v>2011</v>
      </c>
      <c r="D63" s="46" t="s">
        <v>3140</v>
      </c>
      <c r="E63" s="46" t="s">
        <v>3141</v>
      </c>
      <c r="F63" s="50" t="s">
        <v>3142</v>
      </c>
      <c r="G63" s="49">
        <v>31000</v>
      </c>
      <c r="H63" s="46">
        <v>18032040211</v>
      </c>
      <c r="I63" s="47">
        <v>31000</v>
      </c>
      <c r="J63" s="46">
        <v>21315635</v>
      </c>
      <c r="K63" s="48"/>
      <c r="L63" s="46"/>
      <c r="M63" s="46"/>
    </row>
    <row r="64" spans="1:13" ht="16" x14ac:dyDescent="0.2">
      <c r="A64" s="51">
        <v>2019</v>
      </c>
      <c r="B64" s="51" t="s">
        <v>3139</v>
      </c>
      <c r="C64" s="51">
        <v>2011</v>
      </c>
      <c r="D64" s="51" t="s">
        <v>3140</v>
      </c>
      <c r="E64" s="46" t="s">
        <v>3141</v>
      </c>
      <c r="F64" s="50" t="s">
        <v>3142</v>
      </c>
      <c r="G64" s="49">
        <v>30000</v>
      </c>
      <c r="H64" s="46">
        <v>19030887399</v>
      </c>
      <c r="I64" s="47">
        <v>30000</v>
      </c>
      <c r="J64" s="46">
        <v>21315635</v>
      </c>
      <c r="K64" s="48"/>
      <c r="L64" s="46"/>
      <c r="M64" s="46"/>
    </row>
    <row r="65" spans="1:13" ht="16" hidden="1" x14ac:dyDescent="0.2">
      <c r="A65" s="53">
        <v>2020</v>
      </c>
      <c r="B65" s="53" t="s">
        <v>3143</v>
      </c>
      <c r="C65" s="53">
        <v>2008</v>
      </c>
      <c r="D65" s="54" t="s">
        <v>3144</v>
      </c>
      <c r="E65" s="46" t="s">
        <v>3145</v>
      </c>
      <c r="F65" s="50" t="s">
        <v>3142</v>
      </c>
      <c r="G65" s="49">
        <v>149000</v>
      </c>
      <c r="H65" s="46">
        <v>20030964440</v>
      </c>
      <c r="I65" s="47">
        <v>149000</v>
      </c>
      <c r="J65" s="46">
        <v>21002181</v>
      </c>
      <c r="K65" s="48"/>
      <c r="L65" s="46"/>
      <c r="M65" s="46"/>
    </row>
    <row r="66" spans="1:13" ht="16" x14ac:dyDescent="0.2">
      <c r="A66" s="46">
        <v>2020</v>
      </c>
      <c r="B66" s="46" t="s">
        <v>3139</v>
      </c>
      <c r="C66" s="46">
        <v>2011</v>
      </c>
      <c r="D66" s="46" t="s">
        <v>3140</v>
      </c>
      <c r="E66" s="46" t="s">
        <v>3141</v>
      </c>
      <c r="F66" s="50" t="s">
        <v>3142</v>
      </c>
      <c r="G66" s="49">
        <v>31000</v>
      </c>
      <c r="H66" s="46">
        <v>20031975575</v>
      </c>
      <c r="I66" s="47">
        <v>31000</v>
      </c>
      <c r="J66" s="46">
        <v>21315635</v>
      </c>
      <c r="K66" s="48"/>
      <c r="L66" s="46"/>
      <c r="M66" s="46"/>
    </row>
    <row r="67" spans="1:13" ht="16" x14ac:dyDescent="0.2">
      <c r="A67" s="51">
        <v>2021</v>
      </c>
      <c r="B67" s="51" t="s">
        <v>3139</v>
      </c>
      <c r="C67" s="51">
        <v>2011</v>
      </c>
      <c r="D67" s="46" t="s">
        <v>3140</v>
      </c>
      <c r="E67" s="46" t="s">
        <v>3141</v>
      </c>
      <c r="F67" s="50" t="s">
        <v>3142</v>
      </c>
      <c r="G67" s="49">
        <v>41000</v>
      </c>
      <c r="H67" s="46">
        <v>21036759595</v>
      </c>
      <c r="I67" s="47">
        <v>41000</v>
      </c>
      <c r="J67" s="46">
        <v>21315635</v>
      </c>
      <c r="K67" s="48"/>
      <c r="L67" s="46"/>
      <c r="M67" s="46"/>
    </row>
    <row r="68" spans="1:13" ht="16" hidden="1" x14ac:dyDescent="0.2">
      <c r="A68" s="51">
        <v>2022</v>
      </c>
      <c r="B68" s="51" t="s">
        <v>3143</v>
      </c>
      <c r="C68" s="51">
        <v>2008</v>
      </c>
      <c r="D68" s="52" t="s">
        <v>3144</v>
      </c>
      <c r="E68" s="46" t="s">
        <v>3145</v>
      </c>
      <c r="F68" s="50" t="s">
        <v>3142</v>
      </c>
      <c r="G68" s="49">
        <v>236000</v>
      </c>
      <c r="H68" s="46">
        <v>22033772602</v>
      </c>
      <c r="I68" s="47">
        <v>236000</v>
      </c>
      <c r="J68" s="46">
        <v>21002181</v>
      </c>
      <c r="K68" s="48"/>
      <c r="L68" s="46"/>
      <c r="M68" s="46"/>
    </row>
    <row r="69" spans="1:13" ht="16" x14ac:dyDescent="0.2">
      <c r="A69" s="46">
        <v>2022</v>
      </c>
      <c r="B69" s="46" t="s">
        <v>3139</v>
      </c>
      <c r="C69" s="46">
        <v>2011</v>
      </c>
      <c r="D69" s="46" t="s">
        <v>3140</v>
      </c>
      <c r="E69" s="46" t="s">
        <v>3141</v>
      </c>
      <c r="F69" s="50" t="s">
        <v>3142</v>
      </c>
      <c r="G69" s="49">
        <v>98000</v>
      </c>
      <c r="H69" s="46">
        <v>22034406338</v>
      </c>
      <c r="I69" s="47">
        <v>98000</v>
      </c>
      <c r="J69" s="46">
        <v>21315635</v>
      </c>
      <c r="K69" s="48"/>
      <c r="L69" s="46"/>
      <c r="M69" s="46"/>
    </row>
    <row r="70" spans="1:13" ht="16" x14ac:dyDescent="0.2">
      <c r="A70" s="46"/>
      <c r="B70" s="46"/>
      <c r="C70" s="46"/>
      <c r="D70" s="46"/>
      <c r="E70" s="46"/>
      <c r="F70" s="50"/>
      <c r="G70" s="55">
        <f>SUBTOTAL(109,Tabla6[Obligación])</f>
        <v>231000</v>
      </c>
      <c r="H70" s="46"/>
      <c r="I70" s="47"/>
      <c r="J70" s="46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74"/>
  <sheetViews>
    <sheetView topLeftCell="A5" workbookViewId="0">
      <selection activeCell="F40" sqref="F40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3266</v>
      </c>
      <c r="C1" t="s">
        <v>3181</v>
      </c>
      <c r="D1" t="s">
        <v>3243</v>
      </c>
      <c r="F1" s="4" t="s">
        <v>3181</v>
      </c>
      <c r="G1" t="s">
        <v>3244</v>
      </c>
      <c r="L1" s="4" t="s">
        <v>1310</v>
      </c>
      <c r="M1" s="4" t="s">
        <v>3181</v>
      </c>
      <c r="N1" t="s">
        <v>3244</v>
      </c>
    </row>
    <row r="2" spans="1:14" x14ac:dyDescent="0.2">
      <c r="A2" s="1">
        <v>45046</v>
      </c>
      <c r="B2" s="1" t="s">
        <v>3267</v>
      </c>
      <c r="C2" t="s">
        <v>3245</v>
      </c>
      <c r="D2" s="36">
        <v>-45000</v>
      </c>
      <c r="F2" t="s">
        <v>3320</v>
      </c>
      <c r="G2" s="2">
        <v>0</v>
      </c>
      <c r="L2" s="1">
        <v>45046</v>
      </c>
      <c r="M2" t="s">
        <v>3245</v>
      </c>
      <c r="N2" s="2">
        <v>-45000</v>
      </c>
    </row>
    <row r="3" spans="1:14" x14ac:dyDescent="0.2">
      <c r="A3" s="1">
        <v>45046</v>
      </c>
      <c r="B3" s="1" t="s">
        <v>3267</v>
      </c>
      <c r="C3" t="s">
        <v>3179</v>
      </c>
      <c r="D3" s="36">
        <v>-60000</v>
      </c>
      <c r="F3" t="s">
        <v>3537</v>
      </c>
      <c r="G3" s="2">
        <v>0</v>
      </c>
      <c r="L3" s="1">
        <v>45046</v>
      </c>
      <c r="M3" t="s">
        <v>3182</v>
      </c>
      <c r="N3" s="2">
        <v>-15000</v>
      </c>
    </row>
    <row r="4" spans="1:14" x14ac:dyDescent="0.2">
      <c r="A4" s="1">
        <v>45046</v>
      </c>
      <c r="B4" s="1" t="s">
        <v>3267</v>
      </c>
      <c r="C4" t="s">
        <v>3182</v>
      </c>
      <c r="D4" s="36">
        <v>-15000</v>
      </c>
      <c r="F4" t="s">
        <v>3341</v>
      </c>
      <c r="G4" s="2">
        <v>0</v>
      </c>
      <c r="L4" s="1">
        <v>45046</v>
      </c>
      <c r="M4" t="s">
        <v>3180</v>
      </c>
      <c r="N4" s="2">
        <v>-3000</v>
      </c>
    </row>
    <row r="5" spans="1:14" x14ac:dyDescent="0.2">
      <c r="A5" s="1">
        <v>45046</v>
      </c>
      <c r="B5" s="1" t="s">
        <v>3267</v>
      </c>
      <c r="C5" t="s">
        <v>3180</v>
      </c>
      <c r="D5" s="36">
        <v>-3000</v>
      </c>
      <c r="F5" t="s">
        <v>3232</v>
      </c>
      <c r="G5" s="2">
        <v>0</v>
      </c>
      <c r="L5" s="1">
        <v>45046</v>
      </c>
      <c r="M5" t="s">
        <v>3179</v>
      </c>
      <c r="N5" s="2">
        <v>-60000</v>
      </c>
    </row>
    <row r="6" spans="1:14" x14ac:dyDescent="0.2">
      <c r="A6" s="1">
        <v>45049</v>
      </c>
      <c r="B6" s="1" t="s">
        <v>3268</v>
      </c>
      <c r="C6" t="s">
        <v>3182</v>
      </c>
      <c r="D6" s="36">
        <v>15000</v>
      </c>
      <c r="F6" t="s">
        <v>3304</v>
      </c>
      <c r="G6" s="2">
        <v>0</v>
      </c>
      <c r="L6" s="1">
        <v>45049</v>
      </c>
      <c r="M6" t="s">
        <v>3245</v>
      </c>
      <c r="N6" s="2">
        <v>45000</v>
      </c>
    </row>
    <row r="7" spans="1:14" x14ac:dyDescent="0.2">
      <c r="A7" s="1">
        <v>45049</v>
      </c>
      <c r="B7" s="1" t="s">
        <v>3268</v>
      </c>
      <c r="C7" t="s">
        <v>3245</v>
      </c>
      <c r="D7" s="36">
        <v>45000</v>
      </c>
      <c r="F7" t="s">
        <v>3182</v>
      </c>
      <c r="G7" s="2">
        <v>0</v>
      </c>
      <c r="L7" s="1">
        <v>45049</v>
      </c>
      <c r="M7" t="s">
        <v>3182</v>
      </c>
      <c r="N7" s="2">
        <v>15000</v>
      </c>
    </row>
    <row r="8" spans="1:14" x14ac:dyDescent="0.2">
      <c r="A8" s="1">
        <v>45049</v>
      </c>
      <c r="B8" s="1" t="s">
        <v>3267</v>
      </c>
      <c r="C8" t="s">
        <v>3179</v>
      </c>
      <c r="D8" s="36">
        <v>-60000</v>
      </c>
      <c r="F8" t="s">
        <v>3426</v>
      </c>
      <c r="G8" s="2">
        <v>0</v>
      </c>
      <c r="L8" s="1">
        <v>45049</v>
      </c>
      <c r="M8" t="s">
        <v>2661</v>
      </c>
      <c r="N8" s="2">
        <v>-90000</v>
      </c>
    </row>
    <row r="9" spans="1:14" x14ac:dyDescent="0.2">
      <c r="A9" s="1">
        <v>45049</v>
      </c>
      <c r="B9" s="1" t="s">
        <v>3267</v>
      </c>
      <c r="C9" t="s">
        <v>2661</v>
      </c>
      <c r="D9" s="36">
        <v>-90000</v>
      </c>
      <c r="F9" t="s">
        <v>3180</v>
      </c>
      <c r="G9" s="2">
        <v>0</v>
      </c>
      <c r="L9" s="1">
        <v>45049</v>
      </c>
      <c r="M9" t="s">
        <v>3179</v>
      </c>
      <c r="N9" s="2">
        <v>-60000</v>
      </c>
    </row>
    <row r="10" spans="1:14" x14ac:dyDescent="0.2">
      <c r="A10" s="1">
        <v>45049</v>
      </c>
      <c r="B10" s="1" t="s">
        <v>3267</v>
      </c>
      <c r="C10" t="s">
        <v>2662</v>
      </c>
      <c r="D10" s="36">
        <v>-90000</v>
      </c>
      <c r="F10" t="s">
        <v>3211</v>
      </c>
      <c r="G10" s="2">
        <v>0</v>
      </c>
      <c r="L10" s="1">
        <v>45049</v>
      </c>
      <c r="M10" t="s">
        <v>2662</v>
      </c>
      <c r="N10" s="2">
        <v>-90000</v>
      </c>
    </row>
    <row r="11" spans="1:14" x14ac:dyDescent="0.2">
      <c r="A11" s="1">
        <v>45052</v>
      </c>
      <c r="B11" s="1" t="s">
        <v>3267</v>
      </c>
      <c r="C11" t="s">
        <v>3232</v>
      </c>
      <c r="D11" s="36">
        <v>-90000</v>
      </c>
      <c r="F11" t="s">
        <v>2661</v>
      </c>
      <c r="G11" s="2">
        <v>0</v>
      </c>
      <c r="L11" s="1">
        <v>45052</v>
      </c>
      <c r="M11" t="s">
        <v>3232</v>
      </c>
      <c r="N11" s="2">
        <v>-90000</v>
      </c>
    </row>
    <row r="12" spans="1:14" x14ac:dyDescent="0.2">
      <c r="A12" s="1">
        <v>45053</v>
      </c>
      <c r="B12" s="1" t="s">
        <v>3268</v>
      </c>
      <c r="C12" t="s">
        <v>3232</v>
      </c>
      <c r="D12" s="36">
        <v>90000</v>
      </c>
      <c r="F12" t="s">
        <v>3282</v>
      </c>
      <c r="G12" s="2">
        <v>0</v>
      </c>
      <c r="L12" s="1">
        <v>45053</v>
      </c>
      <c r="M12" t="s">
        <v>3232</v>
      </c>
      <c r="N12" s="2">
        <v>90000</v>
      </c>
    </row>
    <row r="13" spans="1:14" x14ac:dyDescent="0.2">
      <c r="A13" s="1">
        <v>45053</v>
      </c>
      <c r="B13" s="1" t="s">
        <v>3268</v>
      </c>
      <c r="C13" t="s">
        <v>3179</v>
      </c>
      <c r="D13" s="36">
        <v>60000</v>
      </c>
      <c r="F13" t="s">
        <v>3179</v>
      </c>
      <c r="G13" s="2">
        <v>0</v>
      </c>
      <c r="L13" s="1">
        <v>45053</v>
      </c>
      <c r="M13" t="s">
        <v>3180</v>
      </c>
      <c r="N13" s="2">
        <v>3000</v>
      </c>
    </row>
    <row r="14" spans="1:14" x14ac:dyDescent="0.2">
      <c r="A14" s="1">
        <v>45053</v>
      </c>
      <c r="B14" s="1" t="s">
        <v>3268</v>
      </c>
      <c r="C14" t="s">
        <v>3180</v>
      </c>
      <c r="D14" s="36">
        <v>3000</v>
      </c>
      <c r="F14" t="s">
        <v>3245</v>
      </c>
      <c r="G14" s="2">
        <v>0</v>
      </c>
      <c r="L14" s="1">
        <v>45053</v>
      </c>
      <c r="M14" t="s">
        <v>3179</v>
      </c>
      <c r="N14" s="2">
        <v>60000</v>
      </c>
    </row>
    <row r="15" spans="1:14" x14ac:dyDescent="0.2">
      <c r="A15" s="1">
        <v>45055</v>
      </c>
      <c r="B15" s="1" t="s">
        <v>3267</v>
      </c>
      <c r="C15" t="s">
        <v>3264</v>
      </c>
      <c r="D15" s="36">
        <v>-95000</v>
      </c>
      <c r="F15" t="s">
        <v>2662</v>
      </c>
      <c r="G15" s="2">
        <v>0</v>
      </c>
      <c r="L15" s="1">
        <v>45054</v>
      </c>
      <c r="M15" t="s">
        <v>3265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3264</v>
      </c>
      <c r="D16" s="36">
        <v>95000</v>
      </c>
      <c r="F16" t="s">
        <v>3197</v>
      </c>
      <c r="G16" s="2">
        <v>0</v>
      </c>
      <c r="L16" s="1">
        <v>45055</v>
      </c>
      <c r="M16" t="s">
        <v>3264</v>
      </c>
      <c r="N16" s="2">
        <v>-95000</v>
      </c>
    </row>
    <row r="17" spans="1:14" x14ac:dyDescent="0.2">
      <c r="A17" s="1">
        <v>45054</v>
      </c>
      <c r="B17" s="1" t="s">
        <v>3268</v>
      </c>
      <c r="C17" t="s">
        <v>3265</v>
      </c>
      <c r="D17" s="36">
        <v>0</v>
      </c>
      <c r="F17" t="s">
        <v>3264</v>
      </c>
      <c r="G17" s="2">
        <v>0</v>
      </c>
      <c r="L17" s="1">
        <v>45056</v>
      </c>
      <c r="M17" t="s">
        <v>3264</v>
      </c>
      <c r="N17" s="2">
        <v>95000</v>
      </c>
    </row>
    <row r="18" spans="1:14" x14ac:dyDescent="0.2">
      <c r="A18" s="1">
        <v>45057</v>
      </c>
      <c r="B18" s="1" t="s">
        <v>3268</v>
      </c>
      <c r="C18" t="s">
        <v>3179</v>
      </c>
      <c r="D18" s="36">
        <v>60000</v>
      </c>
      <c r="F18" t="s">
        <v>3434</v>
      </c>
      <c r="G18" s="2">
        <v>0</v>
      </c>
      <c r="L18" s="1">
        <v>45057</v>
      </c>
      <c r="M18" t="s">
        <v>3179</v>
      </c>
      <c r="N18" s="2">
        <v>60000</v>
      </c>
    </row>
    <row r="19" spans="1:14" x14ac:dyDescent="0.2">
      <c r="A19" s="1">
        <v>45057</v>
      </c>
      <c r="B19" s="1" t="s">
        <v>3267</v>
      </c>
      <c r="C19" t="s">
        <v>2745</v>
      </c>
      <c r="D19" s="36">
        <v>-30000</v>
      </c>
      <c r="F19" t="s">
        <v>3265</v>
      </c>
      <c r="G19" s="2">
        <v>0</v>
      </c>
      <c r="L19" s="1">
        <v>45057</v>
      </c>
      <c r="M19" t="s">
        <v>2745</v>
      </c>
      <c r="N19" s="2">
        <v>-30000</v>
      </c>
    </row>
    <row r="20" spans="1:14" x14ac:dyDescent="0.2">
      <c r="A20" s="1">
        <v>45057</v>
      </c>
      <c r="B20" s="1" t="s">
        <v>3267</v>
      </c>
      <c r="C20" t="s">
        <v>3273</v>
      </c>
      <c r="D20" s="36">
        <v>-25000</v>
      </c>
      <c r="F20" t="s">
        <v>3475</v>
      </c>
      <c r="G20" s="2">
        <v>0</v>
      </c>
      <c r="L20" s="1">
        <v>45057</v>
      </c>
      <c r="M20" t="s">
        <v>3273</v>
      </c>
      <c r="N20" s="2">
        <v>-25000</v>
      </c>
    </row>
    <row r="21" spans="1:14" x14ac:dyDescent="0.2">
      <c r="A21" s="1">
        <v>45058</v>
      </c>
      <c r="B21" s="1" t="s">
        <v>3267</v>
      </c>
      <c r="C21" t="s">
        <v>3277</v>
      </c>
      <c r="D21" s="36">
        <v>-100000</v>
      </c>
      <c r="F21" t="s">
        <v>3273</v>
      </c>
      <c r="G21" s="2">
        <v>0</v>
      </c>
      <c r="L21" s="1">
        <v>45058</v>
      </c>
      <c r="M21" t="s">
        <v>3277</v>
      </c>
      <c r="N21" s="2">
        <v>-50000</v>
      </c>
    </row>
    <row r="22" spans="1:14" x14ac:dyDescent="0.2">
      <c r="A22" s="1">
        <v>45058</v>
      </c>
      <c r="B22" s="1" t="s">
        <v>3268</v>
      </c>
      <c r="C22" t="s">
        <v>3277</v>
      </c>
      <c r="D22" s="36">
        <v>50000</v>
      </c>
      <c r="F22" t="s">
        <v>1174</v>
      </c>
      <c r="G22" s="2">
        <v>0</v>
      </c>
      <c r="L22" s="1">
        <v>45058</v>
      </c>
      <c r="M22" t="s">
        <v>3304</v>
      </c>
      <c r="N22" s="2">
        <v>-6000</v>
      </c>
    </row>
    <row r="23" spans="1:14" x14ac:dyDescent="0.2">
      <c r="A23" s="1">
        <v>45059</v>
      </c>
      <c r="B23" s="1" t="s">
        <v>3268</v>
      </c>
      <c r="C23" t="s">
        <v>3277</v>
      </c>
      <c r="D23" s="36">
        <v>50000</v>
      </c>
      <c r="F23" t="s">
        <v>3277</v>
      </c>
      <c r="G23" s="2">
        <v>0</v>
      </c>
      <c r="L23" s="1">
        <v>45059</v>
      </c>
      <c r="M23" t="s">
        <v>3277</v>
      </c>
      <c r="N23" s="2">
        <v>50000</v>
      </c>
    </row>
    <row r="24" spans="1:14" x14ac:dyDescent="0.2">
      <c r="A24" s="1">
        <v>45059</v>
      </c>
      <c r="B24" s="1" t="s">
        <v>3267</v>
      </c>
      <c r="C24" t="s">
        <v>3281</v>
      </c>
      <c r="D24" s="36">
        <v>-10000</v>
      </c>
      <c r="F24" t="s">
        <v>3281</v>
      </c>
      <c r="G24" s="2">
        <v>0</v>
      </c>
      <c r="L24" s="1">
        <v>45059</v>
      </c>
      <c r="M24" t="s">
        <v>3281</v>
      </c>
      <c r="N24" s="2">
        <v>-40000</v>
      </c>
    </row>
    <row r="25" spans="1:14" x14ac:dyDescent="0.2">
      <c r="A25" s="1">
        <v>45059</v>
      </c>
      <c r="B25" s="1" t="s">
        <v>3267</v>
      </c>
      <c r="C25" t="s">
        <v>3281</v>
      </c>
      <c r="D25" s="36">
        <v>-10000</v>
      </c>
      <c r="F25" t="s">
        <v>3319</v>
      </c>
      <c r="G25" s="2">
        <v>0</v>
      </c>
      <c r="L25" s="1">
        <v>45059</v>
      </c>
      <c r="M25" t="s">
        <v>3282</v>
      </c>
      <c r="N25" s="2">
        <v>-70000</v>
      </c>
    </row>
    <row r="26" spans="1:14" x14ac:dyDescent="0.2">
      <c r="A26" s="1">
        <v>45059</v>
      </c>
      <c r="B26" s="1" t="s">
        <v>3267</v>
      </c>
      <c r="C26" t="s">
        <v>3281</v>
      </c>
      <c r="D26" s="36">
        <v>-10000</v>
      </c>
      <c r="F26" t="s">
        <v>3558</v>
      </c>
      <c r="G26" s="2">
        <v>-10000</v>
      </c>
      <c r="L26" s="1">
        <v>45061</v>
      </c>
      <c r="M26" t="s">
        <v>2661</v>
      </c>
      <c r="N26" s="2">
        <v>90000</v>
      </c>
    </row>
    <row r="27" spans="1:14" x14ac:dyDescent="0.2">
      <c r="A27" s="1">
        <v>45059</v>
      </c>
      <c r="B27" s="1" t="s">
        <v>3267</v>
      </c>
      <c r="C27" t="s">
        <v>3281</v>
      </c>
      <c r="D27" s="36">
        <v>-10000</v>
      </c>
      <c r="F27" t="s">
        <v>3557</v>
      </c>
      <c r="G27" s="2">
        <v>-20000</v>
      </c>
      <c r="L27" s="1">
        <v>45061</v>
      </c>
      <c r="M27" t="s">
        <v>3282</v>
      </c>
      <c r="N27" s="2">
        <v>50000</v>
      </c>
    </row>
    <row r="28" spans="1:14" x14ac:dyDescent="0.2">
      <c r="A28" s="1">
        <v>45059</v>
      </c>
      <c r="B28" s="1" t="s">
        <v>3267</v>
      </c>
      <c r="C28" t="s">
        <v>3282</v>
      </c>
      <c r="D28" s="36">
        <v>-70000</v>
      </c>
      <c r="F28" t="s">
        <v>3433</v>
      </c>
      <c r="G28" s="2">
        <v>-22000</v>
      </c>
      <c r="K28" t="s">
        <v>3192</v>
      </c>
      <c r="L28" s="1">
        <v>45062</v>
      </c>
      <c r="M28" t="s">
        <v>2661</v>
      </c>
      <c r="N28" s="2">
        <v>-90000</v>
      </c>
    </row>
    <row r="29" spans="1:14" x14ac:dyDescent="0.2">
      <c r="A29" s="1">
        <v>45061</v>
      </c>
      <c r="B29" s="1" t="s">
        <v>3267</v>
      </c>
      <c r="C29" t="s">
        <v>2661</v>
      </c>
      <c r="D29" s="36">
        <v>-90000</v>
      </c>
      <c r="F29" t="s">
        <v>2745</v>
      </c>
      <c r="G29" s="2">
        <v>-30000</v>
      </c>
      <c r="K29" t="s">
        <v>3193</v>
      </c>
      <c r="L29" s="1">
        <v>45062</v>
      </c>
      <c r="M29" t="s">
        <v>2662</v>
      </c>
      <c r="N29" s="2">
        <v>90000</v>
      </c>
    </row>
    <row r="30" spans="1:14" x14ac:dyDescent="0.2">
      <c r="A30" s="1">
        <v>45061</v>
      </c>
      <c r="B30" s="1" t="s">
        <v>3268</v>
      </c>
      <c r="C30" t="s">
        <v>2661</v>
      </c>
      <c r="D30" s="36">
        <v>90000</v>
      </c>
      <c r="F30" t="s">
        <v>3573</v>
      </c>
      <c r="G30" s="2">
        <v>-55000</v>
      </c>
      <c r="K30" t="s">
        <v>3194</v>
      </c>
      <c r="L30" s="1">
        <v>45062</v>
      </c>
      <c r="M30" t="s">
        <v>3273</v>
      </c>
      <c r="N30" s="2">
        <v>25000</v>
      </c>
    </row>
    <row r="31" spans="1:14" x14ac:dyDescent="0.2">
      <c r="A31" s="1">
        <v>45061</v>
      </c>
      <c r="B31" s="1" t="s">
        <v>3268</v>
      </c>
      <c r="C31" t="s">
        <v>2661</v>
      </c>
      <c r="D31" s="36">
        <v>90000</v>
      </c>
      <c r="F31" t="s">
        <v>3255</v>
      </c>
      <c r="G31" s="2">
        <v>-110000</v>
      </c>
      <c r="K31" t="s">
        <v>477</v>
      </c>
      <c r="L31" s="1">
        <v>45062</v>
      </c>
      <c r="M31" t="s">
        <v>3304</v>
      </c>
      <c r="N31" s="2">
        <v>3500</v>
      </c>
    </row>
    <row r="32" spans="1:14" x14ac:dyDescent="0.2">
      <c r="A32" s="1">
        <v>45061</v>
      </c>
      <c r="B32" s="1" t="s">
        <v>3297</v>
      </c>
      <c r="C32" t="s">
        <v>3282</v>
      </c>
      <c r="D32" s="36">
        <v>50000</v>
      </c>
      <c r="F32" t="s">
        <v>3375</v>
      </c>
      <c r="G32" s="2">
        <v>-170000</v>
      </c>
      <c r="K32" t="s">
        <v>281</v>
      </c>
      <c r="L32" s="1">
        <v>45064</v>
      </c>
      <c r="M32" t="s">
        <v>3319</v>
      </c>
      <c r="N32" s="2">
        <v>-34000</v>
      </c>
    </row>
    <row r="33" spans="1:14" x14ac:dyDescent="0.2">
      <c r="A33" s="1">
        <v>45062</v>
      </c>
      <c r="B33" s="1" t="s">
        <v>3267</v>
      </c>
      <c r="C33" t="s">
        <v>2661</v>
      </c>
      <c r="D33" s="36">
        <v>-90000</v>
      </c>
      <c r="F33" t="s">
        <v>245</v>
      </c>
      <c r="G33" s="2">
        <v>-417000</v>
      </c>
      <c r="K33" t="s">
        <v>3195</v>
      </c>
      <c r="L33" s="1">
        <v>45064</v>
      </c>
      <c r="M33" t="s">
        <v>3320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3273</v>
      </c>
      <c r="D34" s="36">
        <v>25000</v>
      </c>
      <c r="K34" t="s">
        <v>3196</v>
      </c>
      <c r="L34" s="1">
        <v>45065</v>
      </c>
      <c r="M34" t="s">
        <v>3319</v>
      </c>
      <c r="N34" s="2">
        <v>34000</v>
      </c>
    </row>
    <row r="35" spans="1:14" x14ac:dyDescent="0.2">
      <c r="A35" s="1">
        <v>45062</v>
      </c>
      <c r="B35" s="1" t="s">
        <v>3268</v>
      </c>
      <c r="C35" t="s">
        <v>2662</v>
      </c>
      <c r="D35" s="36">
        <v>90000</v>
      </c>
      <c r="K35" t="s">
        <v>313</v>
      </c>
      <c r="L35" s="1">
        <v>45069</v>
      </c>
      <c r="M35" t="s">
        <v>2661</v>
      </c>
      <c r="N35" s="2">
        <v>90000</v>
      </c>
    </row>
    <row r="36" spans="1:14" x14ac:dyDescent="0.2">
      <c r="A36" s="1">
        <v>45058</v>
      </c>
      <c r="B36" s="1" t="s">
        <v>3267</v>
      </c>
      <c r="C36" t="s">
        <v>3304</v>
      </c>
      <c r="D36" s="36">
        <v>-6000</v>
      </c>
      <c r="K36" t="s">
        <v>3007</v>
      </c>
      <c r="L36" s="1">
        <v>45069</v>
      </c>
      <c r="M36" t="s">
        <v>3282</v>
      </c>
      <c r="N36" s="2">
        <v>20000</v>
      </c>
    </row>
    <row r="37" spans="1:14" x14ac:dyDescent="0.2">
      <c r="A37" s="1">
        <v>45062</v>
      </c>
      <c r="B37" s="1" t="s">
        <v>3268</v>
      </c>
      <c r="C37" t="s">
        <v>3304</v>
      </c>
      <c r="D37" s="36">
        <v>3500</v>
      </c>
      <c r="L37" s="1">
        <v>45070</v>
      </c>
      <c r="M37" t="s">
        <v>3197</v>
      </c>
      <c r="N37" s="2">
        <v>-18000</v>
      </c>
    </row>
    <row r="38" spans="1:14" x14ac:dyDescent="0.2">
      <c r="A38" s="1">
        <v>45064</v>
      </c>
      <c r="B38" s="1" t="s">
        <v>3267</v>
      </c>
      <c r="C38" t="s">
        <v>3319</v>
      </c>
      <c r="D38" s="36">
        <v>-34000</v>
      </c>
      <c r="L38" s="1">
        <v>45070</v>
      </c>
      <c r="M38" t="s">
        <v>3375</v>
      </c>
      <c r="N38" s="2">
        <v>-250000</v>
      </c>
    </row>
    <row r="39" spans="1:14" x14ac:dyDescent="0.2">
      <c r="A39" s="1">
        <v>45064</v>
      </c>
      <c r="B39" s="1" t="s">
        <v>3267</v>
      </c>
      <c r="C39" t="s">
        <v>3320</v>
      </c>
      <c r="D39" s="36">
        <v>-29000</v>
      </c>
      <c r="L39" s="1">
        <v>45077</v>
      </c>
      <c r="M39" t="s">
        <v>3281</v>
      </c>
      <c r="N39" s="2">
        <v>10000</v>
      </c>
    </row>
    <row r="40" spans="1:14" x14ac:dyDescent="0.2">
      <c r="A40" s="1">
        <v>45065</v>
      </c>
      <c r="B40" s="1" t="s">
        <v>3268</v>
      </c>
      <c r="C40" t="s">
        <v>3319</v>
      </c>
      <c r="D40" s="36">
        <v>34000</v>
      </c>
      <c r="L40" s="1">
        <v>45077</v>
      </c>
      <c r="M40" t="s">
        <v>3320</v>
      </c>
      <c r="N40" s="2">
        <v>29000</v>
      </c>
    </row>
    <row r="41" spans="1:14" x14ac:dyDescent="0.2">
      <c r="A41" s="1">
        <v>45069</v>
      </c>
      <c r="B41" s="1" t="s">
        <v>3268</v>
      </c>
      <c r="C41" t="s">
        <v>3282</v>
      </c>
      <c r="D41" s="36">
        <v>20000</v>
      </c>
      <c r="L41" s="1">
        <v>45077</v>
      </c>
      <c r="M41" t="s">
        <v>3426</v>
      </c>
      <c r="N41" s="2">
        <v>0</v>
      </c>
    </row>
    <row r="42" spans="1:14" x14ac:dyDescent="0.2">
      <c r="A42" s="1">
        <v>45069</v>
      </c>
      <c r="B42" s="1" t="s">
        <v>3268</v>
      </c>
      <c r="C42" t="s">
        <v>2661</v>
      </c>
      <c r="D42" s="36">
        <v>90000</v>
      </c>
      <c r="L42" s="1">
        <v>45077</v>
      </c>
      <c r="M42" t="s">
        <v>3434</v>
      </c>
      <c r="N42" s="2">
        <v>0</v>
      </c>
    </row>
    <row r="43" spans="1:14" x14ac:dyDescent="0.2">
      <c r="A43" s="1">
        <v>45070</v>
      </c>
      <c r="B43" s="1" t="s">
        <v>3267</v>
      </c>
      <c r="C43" t="s">
        <v>3197</v>
      </c>
      <c r="D43" s="36">
        <v>-18000</v>
      </c>
      <c r="L43" s="1">
        <v>45078</v>
      </c>
      <c r="M43" t="s">
        <v>3341</v>
      </c>
      <c r="N43" s="2">
        <v>-22000</v>
      </c>
    </row>
    <row r="44" spans="1:14" x14ac:dyDescent="0.2">
      <c r="A44" s="1">
        <v>45070</v>
      </c>
      <c r="B44" s="1" t="s">
        <v>3267</v>
      </c>
      <c r="C44" t="s">
        <v>3375</v>
      </c>
      <c r="D44" s="36">
        <v>-250000</v>
      </c>
      <c r="L44" s="1">
        <v>45078</v>
      </c>
      <c r="M44" t="s">
        <v>3433</v>
      </c>
      <c r="N44" s="2">
        <v>-22000</v>
      </c>
    </row>
    <row r="45" spans="1:14" x14ac:dyDescent="0.2">
      <c r="A45" s="1">
        <v>45077</v>
      </c>
      <c r="B45" s="1" t="s">
        <v>3267</v>
      </c>
      <c r="C45" t="s">
        <v>3426</v>
      </c>
      <c r="D45" s="36">
        <v>-50000</v>
      </c>
      <c r="L45" s="1">
        <v>45080</v>
      </c>
      <c r="M45" t="s">
        <v>3475</v>
      </c>
      <c r="N45" s="2">
        <v>0</v>
      </c>
    </row>
    <row r="46" spans="1:14" x14ac:dyDescent="0.2">
      <c r="A46" s="1">
        <v>45077</v>
      </c>
      <c r="B46" s="1" t="s">
        <v>3268</v>
      </c>
      <c r="C46" t="s">
        <v>3426</v>
      </c>
      <c r="D46" s="36">
        <v>50000</v>
      </c>
      <c r="L46" s="1">
        <v>45082</v>
      </c>
      <c r="M46" t="s">
        <v>3304</v>
      </c>
      <c r="N46" s="2">
        <v>2500</v>
      </c>
    </row>
    <row r="47" spans="1:14" x14ac:dyDescent="0.2">
      <c r="A47" s="1">
        <v>45077</v>
      </c>
      <c r="B47" s="1" t="s">
        <v>3268</v>
      </c>
      <c r="C47" t="s">
        <v>3281</v>
      </c>
      <c r="D47" s="36">
        <v>10000</v>
      </c>
      <c r="L47" s="1">
        <v>45082</v>
      </c>
      <c r="M47" t="s">
        <v>3211</v>
      </c>
      <c r="N47" s="2">
        <v>0</v>
      </c>
    </row>
    <row r="48" spans="1:14" x14ac:dyDescent="0.2">
      <c r="A48" s="1">
        <v>45077</v>
      </c>
      <c r="B48" s="1" t="s">
        <v>3268</v>
      </c>
      <c r="C48" t="s">
        <v>3320</v>
      </c>
      <c r="D48" s="36">
        <v>29000</v>
      </c>
      <c r="L48" s="1">
        <v>45084</v>
      </c>
      <c r="M48" t="s">
        <v>3282</v>
      </c>
      <c r="N48" s="2">
        <v>-30000</v>
      </c>
    </row>
    <row r="49" spans="1:14" x14ac:dyDescent="0.2">
      <c r="A49" s="1">
        <v>45077</v>
      </c>
      <c r="B49" s="1" t="s">
        <v>3267</v>
      </c>
      <c r="C49" t="s">
        <v>3434</v>
      </c>
      <c r="D49" s="36">
        <v>-20000</v>
      </c>
      <c r="L49" s="1">
        <v>45085</v>
      </c>
      <c r="M49" t="s">
        <v>3341</v>
      </c>
      <c r="N49" s="2">
        <v>22000</v>
      </c>
    </row>
    <row r="50" spans="1:14" x14ac:dyDescent="0.2">
      <c r="A50" s="1">
        <v>45077</v>
      </c>
      <c r="B50" s="1" t="s">
        <v>3268</v>
      </c>
      <c r="C50" t="s">
        <v>3434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3267</v>
      </c>
      <c r="C51" t="s">
        <v>3341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3267</v>
      </c>
      <c r="C52" t="s">
        <v>3433</v>
      </c>
      <c r="D52" s="36">
        <v>-22000</v>
      </c>
      <c r="L52" s="1">
        <v>45092</v>
      </c>
      <c r="M52" t="s">
        <v>3281</v>
      </c>
      <c r="N52" s="2">
        <v>10000</v>
      </c>
    </row>
    <row r="53" spans="1:14" x14ac:dyDescent="0.2">
      <c r="A53" s="1">
        <v>45080</v>
      </c>
      <c r="B53" s="1" t="s">
        <v>3267</v>
      </c>
      <c r="C53" t="s">
        <v>3475</v>
      </c>
      <c r="D53" s="36">
        <v>-50000</v>
      </c>
      <c r="L53" s="1">
        <v>45092</v>
      </c>
      <c r="M53" t="s">
        <v>3375</v>
      </c>
      <c r="N53" s="2">
        <v>80000</v>
      </c>
    </row>
    <row r="54" spans="1:14" x14ac:dyDescent="0.2">
      <c r="A54" s="1">
        <v>45080</v>
      </c>
      <c r="B54" s="1" t="s">
        <v>3268</v>
      </c>
      <c r="C54" t="s">
        <v>3475</v>
      </c>
      <c r="D54" s="36">
        <v>50000</v>
      </c>
      <c r="L54" s="1">
        <v>45094</v>
      </c>
      <c r="M54" t="s">
        <v>3537</v>
      </c>
      <c r="N54" s="2">
        <v>-16000</v>
      </c>
    </row>
    <row r="55" spans="1:14" x14ac:dyDescent="0.2">
      <c r="A55" s="1">
        <v>45082</v>
      </c>
      <c r="B55" s="1" t="s">
        <v>3267</v>
      </c>
      <c r="C55" t="s">
        <v>3211</v>
      </c>
      <c r="D55" s="36">
        <v>-60000</v>
      </c>
      <c r="L55" s="1">
        <v>45095</v>
      </c>
      <c r="M55" t="s">
        <v>3281</v>
      </c>
      <c r="N55" s="2">
        <v>10000</v>
      </c>
    </row>
    <row r="56" spans="1:14" x14ac:dyDescent="0.2">
      <c r="A56" s="1">
        <v>45082</v>
      </c>
      <c r="B56" s="1" t="s">
        <v>3268</v>
      </c>
      <c r="C56" t="s">
        <v>3211</v>
      </c>
      <c r="D56" s="36">
        <v>60000</v>
      </c>
      <c r="L56" s="1">
        <v>45095</v>
      </c>
      <c r="M56" t="s">
        <v>3255</v>
      </c>
      <c r="N56" s="2">
        <v>-110000</v>
      </c>
    </row>
    <row r="57" spans="1:14" x14ac:dyDescent="0.2">
      <c r="A57" s="1">
        <v>45082</v>
      </c>
      <c r="B57" s="1" t="s">
        <v>3268</v>
      </c>
      <c r="C57" t="s">
        <v>3304</v>
      </c>
      <c r="D57" s="36">
        <v>2500</v>
      </c>
      <c r="L57" s="1">
        <v>45095</v>
      </c>
      <c r="M57" t="s">
        <v>3557</v>
      </c>
      <c r="N57" s="2">
        <v>-20000</v>
      </c>
    </row>
    <row r="58" spans="1:14" x14ac:dyDescent="0.2">
      <c r="A58" s="1">
        <v>45084</v>
      </c>
      <c r="B58" s="1" t="s">
        <v>3267</v>
      </c>
      <c r="C58" t="s">
        <v>3282</v>
      </c>
      <c r="D58" s="36">
        <v>-70000</v>
      </c>
      <c r="L58" s="1">
        <v>45095</v>
      </c>
      <c r="M58" t="s">
        <v>3558</v>
      </c>
      <c r="N58" s="2">
        <v>-10000</v>
      </c>
    </row>
    <row r="59" spans="1:14" x14ac:dyDescent="0.2">
      <c r="A59" s="1">
        <v>45084</v>
      </c>
      <c r="B59" s="1" t="s">
        <v>3268</v>
      </c>
      <c r="C59" t="s">
        <v>3282</v>
      </c>
      <c r="D59" s="36">
        <v>40000</v>
      </c>
      <c r="L59" s="1">
        <v>45098</v>
      </c>
      <c r="M59" t="s">
        <v>3281</v>
      </c>
      <c r="N59" s="2">
        <v>10000</v>
      </c>
    </row>
    <row r="60" spans="1:14" x14ac:dyDescent="0.2">
      <c r="A60" s="1">
        <v>45085</v>
      </c>
      <c r="B60" s="1" t="s">
        <v>3268</v>
      </c>
      <c r="C60" t="s">
        <v>3341</v>
      </c>
      <c r="D60" s="36">
        <v>22000</v>
      </c>
      <c r="L60" s="1">
        <v>45098</v>
      </c>
      <c r="M60" t="s">
        <v>3282</v>
      </c>
      <c r="N60" s="2">
        <v>30000</v>
      </c>
    </row>
    <row r="61" spans="1:14" x14ac:dyDescent="0.2">
      <c r="A61" s="1">
        <v>45085</v>
      </c>
      <c r="B61" s="1" t="s">
        <v>3267</v>
      </c>
      <c r="C61" t="s">
        <v>1174</v>
      </c>
      <c r="D61" s="36">
        <v>-12000</v>
      </c>
      <c r="L61" s="1">
        <v>45098</v>
      </c>
      <c r="M61" t="s">
        <v>3537</v>
      </c>
      <c r="N61" s="2">
        <v>16000</v>
      </c>
    </row>
    <row r="62" spans="1:14" x14ac:dyDescent="0.2">
      <c r="A62" s="1">
        <v>45086</v>
      </c>
      <c r="B62" s="1" t="s">
        <v>3268</v>
      </c>
      <c r="C62" t="s">
        <v>1174</v>
      </c>
      <c r="D62" s="36">
        <v>12000</v>
      </c>
      <c r="L62" s="1">
        <v>45098</v>
      </c>
      <c r="M62" t="s">
        <v>3573</v>
      </c>
      <c r="N62" s="2">
        <v>-55000</v>
      </c>
    </row>
    <row r="63" spans="1:14" x14ac:dyDescent="0.2">
      <c r="A63" s="1">
        <v>45092</v>
      </c>
      <c r="B63" s="1" t="s">
        <v>3268</v>
      </c>
      <c r="C63" t="s">
        <v>3281</v>
      </c>
      <c r="D63" s="36">
        <v>10000</v>
      </c>
      <c r="L63" s="1">
        <v>45099</v>
      </c>
      <c r="M63" t="s">
        <v>3197</v>
      </c>
      <c r="N63" s="2">
        <v>18000</v>
      </c>
    </row>
    <row r="64" spans="1:14" x14ac:dyDescent="0.2">
      <c r="A64" s="1">
        <v>45092</v>
      </c>
      <c r="B64" s="1" t="s">
        <v>3297</v>
      </c>
      <c r="C64" t="s">
        <v>3375</v>
      </c>
      <c r="D64" s="36">
        <v>80000</v>
      </c>
      <c r="L64" s="1" t="s">
        <v>245</v>
      </c>
      <c r="N64" s="2">
        <v>-417000</v>
      </c>
    </row>
    <row r="65" spans="1:4" x14ac:dyDescent="0.2">
      <c r="A65" s="1">
        <v>45094</v>
      </c>
      <c r="B65" s="1" t="s">
        <v>3267</v>
      </c>
      <c r="C65" t="s">
        <v>3537</v>
      </c>
      <c r="D65" s="36">
        <v>-16000</v>
      </c>
    </row>
    <row r="66" spans="1:4" x14ac:dyDescent="0.2">
      <c r="A66" s="1">
        <v>45095</v>
      </c>
      <c r="B66" s="1" t="s">
        <v>3267</v>
      </c>
      <c r="C66" t="s">
        <v>3255</v>
      </c>
      <c r="D66" s="36">
        <v>-110000</v>
      </c>
    </row>
    <row r="67" spans="1:4" x14ac:dyDescent="0.2">
      <c r="A67" s="1">
        <v>45095</v>
      </c>
      <c r="B67" s="1" t="s">
        <v>3267</v>
      </c>
      <c r="C67" t="s">
        <v>3557</v>
      </c>
      <c r="D67" s="36">
        <v>-20000</v>
      </c>
    </row>
    <row r="68" spans="1:4" x14ac:dyDescent="0.2">
      <c r="A68" s="1">
        <v>45095</v>
      </c>
      <c r="B68" s="1" t="s">
        <v>2148</v>
      </c>
      <c r="C68" t="s">
        <v>3281</v>
      </c>
      <c r="D68" s="36">
        <v>10000</v>
      </c>
    </row>
    <row r="69" spans="1:4" x14ac:dyDescent="0.2">
      <c r="A69" s="1">
        <v>45095</v>
      </c>
      <c r="B69" s="1" t="s">
        <v>3267</v>
      </c>
      <c r="C69" t="s">
        <v>3558</v>
      </c>
      <c r="D69" s="36">
        <v>-10000</v>
      </c>
    </row>
    <row r="70" spans="1:4" x14ac:dyDescent="0.2">
      <c r="A70" s="1">
        <v>45098</v>
      </c>
      <c r="B70" s="1" t="s">
        <v>3268</v>
      </c>
      <c r="C70" t="s">
        <v>3282</v>
      </c>
      <c r="D70" s="36">
        <v>30000</v>
      </c>
    </row>
    <row r="71" spans="1:4" x14ac:dyDescent="0.2">
      <c r="A71" s="1">
        <v>45098</v>
      </c>
      <c r="B71" s="1" t="s">
        <v>3268</v>
      </c>
      <c r="C71" t="s">
        <v>3281</v>
      </c>
      <c r="D71" s="36">
        <v>10000</v>
      </c>
    </row>
    <row r="72" spans="1:4" x14ac:dyDescent="0.2">
      <c r="A72" s="1">
        <v>45098</v>
      </c>
      <c r="B72" s="1" t="s">
        <v>3267</v>
      </c>
      <c r="C72" t="s">
        <v>3573</v>
      </c>
      <c r="D72" s="36">
        <v>-55000</v>
      </c>
    </row>
    <row r="73" spans="1:4" x14ac:dyDescent="0.2">
      <c r="A73" s="1">
        <v>45098</v>
      </c>
      <c r="B73" s="1" t="s">
        <v>3268</v>
      </c>
      <c r="C73" t="s">
        <v>3537</v>
      </c>
      <c r="D73" s="36">
        <v>16000</v>
      </c>
    </row>
    <row r="74" spans="1:4" x14ac:dyDescent="0.2">
      <c r="A74" s="1">
        <v>45099</v>
      </c>
      <c r="B74" s="1" t="s">
        <v>3268</v>
      </c>
      <c r="C74" t="s">
        <v>3197</v>
      </c>
      <c r="D74" s="36">
        <v>18000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41"/>
  <sheetViews>
    <sheetView showGridLines="0" tabSelected="1" zoomScale="69" zoomScaleNormal="70" workbookViewId="0">
      <selection activeCell="P23" sqref="P23"/>
    </sheetView>
  </sheetViews>
  <sheetFormatPr baseColWidth="10" defaultColWidth="11.796875" defaultRowHeight="14" x14ac:dyDescent="0.2"/>
  <cols>
    <col min="1" max="1" width="19.3984375" bestFit="1" customWidth="1"/>
    <col min="2" max="2" width="34.3984375" customWidth="1"/>
    <col min="3" max="4" width="12.796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9.59765625" bestFit="1" customWidth="1"/>
    <col min="22" max="22" width="17.796875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45105</v>
      </c>
      <c r="H1" s="4" t="s">
        <v>5</v>
      </c>
      <c r="I1" t="s">
        <v>548</v>
      </c>
      <c r="J1" s="7">
        <f>AA5</f>
        <v>3256014.333333333</v>
      </c>
      <c r="K1" s="7"/>
      <c r="M1" s="15" t="s">
        <v>692</v>
      </c>
      <c r="N1" s="13">
        <f>COUNTA(H6:H1048576)-2</f>
        <v>28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11</v>
      </c>
      <c r="Z1" s="17" t="s">
        <v>971</v>
      </c>
      <c r="AA1" s="19">
        <f>(COUNTA(U5:U1048576)-2)*AD2</f>
        <v>176000</v>
      </c>
      <c r="AC1" s="32" t="s">
        <v>2428</v>
      </c>
      <c r="AD1" s="32" t="s">
        <v>2606</v>
      </c>
      <c r="AG1" s="31" t="s">
        <v>815</v>
      </c>
      <c r="AH1" s="31" t="s">
        <v>2603</v>
      </c>
      <c r="AI1" s="31" t="s">
        <v>2602</v>
      </c>
      <c r="AJ1" s="31" t="s">
        <v>2604</v>
      </c>
      <c r="AK1" s="31" t="s">
        <v>2607</v>
      </c>
      <c r="AL1" s="31" t="s">
        <v>2608</v>
      </c>
      <c r="AM1" s="31" t="s">
        <v>2610</v>
      </c>
      <c r="AN1" s="31" t="s">
        <v>1883</v>
      </c>
      <c r="AO1" s="31" t="s">
        <v>273</v>
      </c>
      <c r="AP1" s="31" t="s">
        <v>2609</v>
      </c>
      <c r="AQ1" s="31" t="s">
        <v>2605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116286.22619047618</v>
      </c>
      <c r="K2" s="7"/>
      <c r="M2" s="15" t="s">
        <v>693</v>
      </c>
      <c r="N2" s="14">
        <f>GETPIVOTDATA("Utilidad",$H$4)/N1</f>
        <v>271838.35714285716</v>
      </c>
      <c r="P2" t="s">
        <v>1607</v>
      </c>
      <c r="Q2" s="2">
        <f>-(Q1-J2)</f>
        <v>66286.226190476184</v>
      </c>
      <c r="U2" s="4" t="s">
        <v>815</v>
      </c>
      <c r="V2" s="16">
        <v>6</v>
      </c>
      <c r="X2" s="17" t="s">
        <v>2602</v>
      </c>
      <c r="Y2" s="18">
        <v>1</v>
      </c>
      <c r="Z2" s="17" t="s">
        <v>971</v>
      </c>
      <c r="AA2" s="19">
        <f>_xlfn.XLOOKUP(H7,AG:AG,AQ:AQ,0)</f>
        <v>912793</v>
      </c>
      <c r="AC2" s="1">
        <f>U6</f>
        <v>45078</v>
      </c>
      <c r="AD2" s="43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6</v>
      </c>
      <c r="J3" s="7">
        <f>J2*30</f>
        <v>3488586.7857142854</v>
      </c>
      <c r="K3" s="7"/>
      <c r="M3" s="15" t="s">
        <v>694</v>
      </c>
      <c r="N3" s="14">
        <f>N2*30</f>
        <v>8155150.7142857146</v>
      </c>
      <c r="P3" t="s">
        <v>1608</v>
      </c>
      <c r="Q3" s="2">
        <f>Q2*N1</f>
        <v>1856014.333333333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1866666.6666666667</v>
      </c>
      <c r="AC3" s="32" t="s">
        <v>3024</v>
      </c>
      <c r="AD3" s="43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933333.33333333337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1088793</v>
      </c>
      <c r="X4" s="23" t="s">
        <v>1708</v>
      </c>
      <c r="AA4" s="19">
        <f>(1500000/30)*N1</f>
        <v>1400000</v>
      </c>
      <c r="AC4" s="32" t="s">
        <v>3025</v>
      </c>
      <c r="AD4" s="43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128</v>
      </c>
      <c r="B5" t="s">
        <v>217</v>
      </c>
      <c r="C5" s="7">
        <v>20000</v>
      </c>
      <c r="D5" s="7">
        <v>11000</v>
      </c>
      <c r="E5" s="7">
        <v>9000</v>
      </c>
      <c r="M5" s="15" t="s">
        <v>1666</v>
      </c>
      <c r="N5" s="7">
        <f>N4-J1</f>
        <v>-2322680.9999999995</v>
      </c>
      <c r="Q5" s="2">
        <f>GETPIVOTDATA("Utilidad",$H$6)-AA1-AA2</f>
        <v>6522681</v>
      </c>
      <c r="U5" s="4" t="s">
        <v>700</v>
      </c>
      <c r="V5" t="s">
        <v>2880</v>
      </c>
      <c r="X5" s="17" t="s">
        <v>105</v>
      </c>
      <c r="Y5" s="22" t="str">
        <f>N1&amp;" Dias"</f>
        <v>28 Dias</v>
      </c>
      <c r="Z5" s="17" t="s">
        <v>971</v>
      </c>
      <c r="AA5" s="19">
        <f>GETPIVOTDATA("Utilidad",$H$4)-AA2-AA1-AA3-AA4</f>
        <v>3256014.333333333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201</v>
      </c>
      <c r="B6" t="s">
        <v>203</v>
      </c>
      <c r="C6" s="7">
        <v>80000</v>
      </c>
      <c r="D6" s="7">
        <v>53000</v>
      </c>
      <c r="E6" s="7">
        <v>27000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8</v>
      </c>
      <c r="U6" s="6">
        <v>45078</v>
      </c>
      <c r="V6" s="2">
        <v>-534000</v>
      </c>
      <c r="X6" s="23" t="s">
        <v>1211</v>
      </c>
      <c r="Y6" s="24">
        <f>J2</f>
        <v>116286.22619047618</v>
      </c>
      <c r="AC6" s="61" t="s">
        <v>3415</v>
      </c>
      <c r="AD6" s="62">
        <f>SUM(AA1:AA4)</f>
        <v>4355459.666666667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15</v>
      </c>
      <c r="B7" t="s">
        <v>676</v>
      </c>
      <c r="C7" s="7">
        <v>19000</v>
      </c>
      <c r="D7" s="7">
        <v>5000</v>
      </c>
      <c r="E7" s="7">
        <v>14000</v>
      </c>
      <c r="F7" s="7"/>
      <c r="H7" s="6">
        <v>45078</v>
      </c>
      <c r="I7" s="7">
        <v>913000</v>
      </c>
      <c r="J7" s="7">
        <v>461756</v>
      </c>
      <c r="K7" s="7">
        <v>451244</v>
      </c>
      <c r="Q7" s="3">
        <f>Q6*1000000-GETPIVOTDATA("Utilidad",$H$6)</f>
        <v>388526</v>
      </c>
      <c r="U7" s="6">
        <v>45080</v>
      </c>
      <c r="V7" s="2">
        <v>-645400</v>
      </c>
      <c r="X7" s="17" t="s">
        <v>974</v>
      </c>
      <c r="Y7" s="18">
        <f>AA5/50000</f>
        <v>65.120286666666658</v>
      </c>
      <c r="Z7" s="17" t="s">
        <v>973</v>
      </c>
      <c r="AA7" s="17" t="s">
        <v>1009</v>
      </c>
      <c r="AC7" s="60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103</v>
      </c>
      <c r="B8" t="s">
        <v>573</v>
      </c>
      <c r="C8" s="7">
        <v>300000</v>
      </c>
      <c r="D8" s="7">
        <v>94100</v>
      </c>
      <c r="E8" s="7">
        <v>205900</v>
      </c>
      <c r="F8" s="7"/>
      <c r="H8" s="6">
        <v>45079</v>
      </c>
      <c r="I8" s="7">
        <v>365000</v>
      </c>
      <c r="J8" s="7">
        <v>166092</v>
      </c>
      <c r="K8" s="7">
        <v>198908</v>
      </c>
      <c r="Q8" s="3"/>
      <c r="U8" s="6">
        <v>45083</v>
      </c>
      <c r="V8" s="2">
        <v>-946900</v>
      </c>
      <c r="AC8" s="63" t="s">
        <v>3416</v>
      </c>
      <c r="AD8" s="64">
        <f>GETPIVOTDATA("Utilidad",$H$6)-AA1-AA2</f>
        <v>6522681</v>
      </c>
    </row>
    <row r="9" spans="1:43" x14ac:dyDescent="0.2">
      <c r="A9" t="s">
        <v>891</v>
      </c>
      <c r="B9" t="s">
        <v>907</v>
      </c>
      <c r="C9" s="7">
        <v>10000</v>
      </c>
      <c r="D9" s="7">
        <v>3500</v>
      </c>
      <c r="E9" s="7">
        <v>6500</v>
      </c>
      <c r="F9" s="7"/>
      <c r="H9" s="6">
        <v>45080</v>
      </c>
      <c r="I9" s="7">
        <v>389000</v>
      </c>
      <c r="J9" s="7">
        <v>122300</v>
      </c>
      <c r="K9" s="7">
        <v>266700</v>
      </c>
      <c r="Q9" s="7"/>
      <c r="U9" s="6">
        <v>45084</v>
      </c>
      <c r="V9" s="2">
        <v>-728500</v>
      </c>
    </row>
    <row r="10" spans="1:43" x14ac:dyDescent="0.2">
      <c r="A10" t="s">
        <v>891</v>
      </c>
      <c r="B10" t="s">
        <v>1740</v>
      </c>
      <c r="C10" s="7">
        <v>10000</v>
      </c>
      <c r="D10" s="7">
        <v>3500</v>
      </c>
      <c r="E10" s="7">
        <v>6500</v>
      </c>
      <c r="F10" s="7"/>
      <c r="H10" s="6">
        <v>45081</v>
      </c>
      <c r="I10" s="7">
        <v>479000</v>
      </c>
      <c r="J10" s="7">
        <v>235739</v>
      </c>
      <c r="K10" s="7">
        <v>243261</v>
      </c>
      <c r="U10" s="6">
        <v>45087</v>
      </c>
      <c r="V10" s="2">
        <v>-915000</v>
      </c>
    </row>
    <row r="11" spans="1:43" x14ac:dyDescent="0.2">
      <c r="A11" t="s">
        <v>1603</v>
      </c>
      <c r="B11" t="s">
        <v>3593</v>
      </c>
      <c r="C11" s="7">
        <v>45000</v>
      </c>
      <c r="D11" s="7">
        <v>25000</v>
      </c>
      <c r="E11" s="7">
        <v>20000</v>
      </c>
      <c r="F11" s="7"/>
      <c r="H11" s="6">
        <v>45082</v>
      </c>
      <c r="I11" s="7">
        <v>442000</v>
      </c>
      <c r="J11" s="7">
        <v>239928</v>
      </c>
      <c r="K11" s="7">
        <v>202072</v>
      </c>
      <c r="U11" s="6">
        <v>45091</v>
      </c>
      <c r="V11" s="2">
        <v>-722500</v>
      </c>
    </row>
    <row r="12" spans="1:43" x14ac:dyDescent="0.2">
      <c r="A12" t="s">
        <v>21</v>
      </c>
      <c r="B12" t="s">
        <v>24</v>
      </c>
      <c r="C12" s="7">
        <v>12000</v>
      </c>
      <c r="D12" s="7">
        <v>3500</v>
      </c>
      <c r="E12" s="7">
        <v>8500</v>
      </c>
      <c r="F12" s="7"/>
      <c r="H12" s="6">
        <v>45083</v>
      </c>
      <c r="I12" s="7">
        <v>644500</v>
      </c>
      <c r="J12" s="7">
        <v>337296</v>
      </c>
      <c r="K12" s="7">
        <v>307204</v>
      </c>
      <c r="U12" s="6">
        <v>45094</v>
      </c>
      <c r="V12" s="2">
        <v>-1296500</v>
      </c>
    </row>
    <row r="13" spans="1:43" x14ac:dyDescent="0.2">
      <c r="A13" t="s">
        <v>386</v>
      </c>
      <c r="B13" t="s">
        <v>3638</v>
      </c>
      <c r="C13" s="7">
        <v>145000</v>
      </c>
      <c r="D13" s="7">
        <v>65000</v>
      </c>
      <c r="E13" s="7">
        <v>80000</v>
      </c>
      <c r="F13" s="7"/>
      <c r="H13" s="6">
        <v>45084</v>
      </c>
      <c r="I13" s="7">
        <v>979000</v>
      </c>
      <c r="J13" s="7">
        <v>675787</v>
      </c>
      <c r="K13" s="7">
        <v>303213</v>
      </c>
      <c r="U13" s="6">
        <v>45097</v>
      </c>
      <c r="V13" s="2">
        <v>-1258500</v>
      </c>
    </row>
    <row r="14" spans="1:43" x14ac:dyDescent="0.2">
      <c r="A14" t="s">
        <v>116</v>
      </c>
      <c r="B14" t="s">
        <v>514</v>
      </c>
      <c r="C14" s="7">
        <v>22000</v>
      </c>
      <c r="D14" s="7">
        <v>20557</v>
      </c>
      <c r="E14" s="7">
        <v>1443</v>
      </c>
      <c r="F14" s="7"/>
      <c r="H14" s="6">
        <v>45085</v>
      </c>
      <c r="I14" s="7">
        <v>862500</v>
      </c>
      <c r="J14" s="7">
        <v>322811</v>
      </c>
      <c r="K14" s="7">
        <v>539689</v>
      </c>
      <c r="U14" s="6">
        <v>45098</v>
      </c>
      <c r="V14" s="2">
        <v>-454000</v>
      </c>
    </row>
    <row r="15" spans="1:43" x14ac:dyDescent="0.2">
      <c r="A15" t="s">
        <v>116</v>
      </c>
      <c r="B15" t="s">
        <v>518</v>
      </c>
      <c r="C15" s="7">
        <v>6500</v>
      </c>
      <c r="D15" s="7">
        <v>6074</v>
      </c>
      <c r="E15" s="7">
        <v>426</v>
      </c>
      <c r="F15" s="7"/>
      <c r="H15" s="6">
        <v>45086</v>
      </c>
      <c r="I15" s="7">
        <v>195500</v>
      </c>
      <c r="J15" s="7">
        <v>96024</v>
      </c>
      <c r="K15" s="7">
        <v>99476</v>
      </c>
      <c r="U15" s="6">
        <v>45100</v>
      </c>
      <c r="V15" s="2">
        <v>-881200</v>
      </c>
    </row>
    <row r="16" spans="1:43" x14ac:dyDescent="0.2">
      <c r="A16" t="s">
        <v>458</v>
      </c>
      <c r="B16" t="s">
        <v>2453</v>
      </c>
      <c r="C16" s="7">
        <v>29000</v>
      </c>
      <c r="D16" s="7">
        <v>0</v>
      </c>
      <c r="E16" s="7">
        <v>29000</v>
      </c>
      <c r="F16" s="7"/>
      <c r="H16" s="6">
        <v>45087</v>
      </c>
      <c r="I16" s="7">
        <v>841500</v>
      </c>
      <c r="J16" s="7">
        <v>519091</v>
      </c>
      <c r="K16" s="7">
        <v>322409</v>
      </c>
      <c r="U16" s="6">
        <v>45103</v>
      </c>
      <c r="V16" s="2">
        <v>-1187500</v>
      </c>
    </row>
    <row r="17" spans="1:22" x14ac:dyDescent="0.2">
      <c r="A17" t="s">
        <v>224</v>
      </c>
      <c r="B17" t="s">
        <v>253</v>
      </c>
      <c r="C17" s="7">
        <v>20000</v>
      </c>
      <c r="D17" s="7">
        <v>8000</v>
      </c>
      <c r="E17" s="7">
        <v>12000</v>
      </c>
      <c r="F17" s="7"/>
      <c r="H17" s="6">
        <v>45088</v>
      </c>
      <c r="I17" s="7">
        <v>43500</v>
      </c>
      <c r="J17" s="7">
        <v>3270</v>
      </c>
      <c r="K17" s="7">
        <v>40230</v>
      </c>
      <c r="U17" s="5" t="s">
        <v>245</v>
      </c>
      <c r="V17" s="2">
        <v>-9570000</v>
      </c>
    </row>
    <row r="18" spans="1:22" x14ac:dyDescent="0.2">
      <c r="A18" t="s">
        <v>455</v>
      </c>
      <c r="B18" t="s">
        <v>456</v>
      </c>
      <c r="C18" s="7">
        <v>4000</v>
      </c>
      <c r="D18" s="7">
        <v>0</v>
      </c>
      <c r="E18" s="7">
        <v>4000</v>
      </c>
      <c r="F18" s="7"/>
      <c r="H18" s="6">
        <v>45089</v>
      </c>
      <c r="I18" s="7">
        <v>0</v>
      </c>
      <c r="J18" s="7">
        <v>0</v>
      </c>
      <c r="K18" s="7">
        <v>0</v>
      </c>
    </row>
    <row r="19" spans="1:22" x14ac:dyDescent="0.2">
      <c r="A19" t="s">
        <v>245</v>
      </c>
      <c r="C19" s="7">
        <v>722500</v>
      </c>
      <c r="D19" s="7">
        <v>298231</v>
      </c>
      <c r="E19" s="7">
        <v>424269</v>
      </c>
      <c r="F19" s="7"/>
      <c r="H19" s="6">
        <v>45090</v>
      </c>
      <c r="I19" s="7">
        <v>253500</v>
      </c>
      <c r="J19" s="7">
        <v>121978</v>
      </c>
      <c r="K19" s="7">
        <v>131522</v>
      </c>
    </row>
    <row r="20" spans="1:22" x14ac:dyDescent="0.2">
      <c r="F20" s="7"/>
      <c r="H20" s="6">
        <v>45091</v>
      </c>
      <c r="I20" s="7">
        <v>309000</v>
      </c>
      <c r="J20" s="7">
        <v>148186</v>
      </c>
      <c r="K20" s="7">
        <v>160814</v>
      </c>
    </row>
    <row r="21" spans="1:22" x14ac:dyDescent="0.2">
      <c r="F21" s="7"/>
      <c r="H21" s="6">
        <v>45092</v>
      </c>
      <c r="I21" s="7">
        <v>801000</v>
      </c>
      <c r="J21" s="7">
        <v>386319</v>
      </c>
      <c r="K21" s="7">
        <v>414681</v>
      </c>
    </row>
    <row r="22" spans="1:22" x14ac:dyDescent="0.2">
      <c r="F22" s="7"/>
      <c r="H22" s="6">
        <v>45093</v>
      </c>
      <c r="I22" s="7">
        <v>706500</v>
      </c>
      <c r="J22" s="7">
        <v>340867</v>
      </c>
      <c r="K22" s="7">
        <v>365633</v>
      </c>
    </row>
    <row r="23" spans="1:22" x14ac:dyDescent="0.2">
      <c r="F23" s="7"/>
      <c r="H23" s="6">
        <v>45094</v>
      </c>
      <c r="I23" s="7">
        <v>515000</v>
      </c>
      <c r="J23" s="7">
        <v>227475</v>
      </c>
      <c r="K23" s="7">
        <v>287525</v>
      </c>
    </row>
    <row r="24" spans="1:22" x14ac:dyDescent="0.2">
      <c r="F24" s="7"/>
      <c r="H24" s="6">
        <v>45095</v>
      </c>
      <c r="I24" s="7">
        <v>417000</v>
      </c>
      <c r="J24" s="7">
        <v>184037</v>
      </c>
      <c r="K24" s="7">
        <v>232963</v>
      </c>
    </row>
    <row r="25" spans="1:22" x14ac:dyDescent="0.2">
      <c r="H25" s="6">
        <v>45096</v>
      </c>
      <c r="I25" s="7">
        <v>1038500</v>
      </c>
      <c r="J25" s="7">
        <v>605445</v>
      </c>
      <c r="K25" s="7">
        <v>433055</v>
      </c>
    </row>
    <row r="26" spans="1:22" x14ac:dyDescent="0.2">
      <c r="H26" s="6">
        <v>45097</v>
      </c>
      <c r="I26" s="7">
        <v>519000</v>
      </c>
      <c r="J26" s="7">
        <v>262142</v>
      </c>
      <c r="K26" s="7">
        <v>256858</v>
      </c>
    </row>
    <row r="27" spans="1:22" x14ac:dyDescent="0.2">
      <c r="H27" s="6">
        <v>45098</v>
      </c>
      <c r="I27" s="7">
        <v>612000</v>
      </c>
      <c r="J27" s="7">
        <v>388398</v>
      </c>
      <c r="K27" s="7">
        <v>223602</v>
      </c>
    </row>
    <row r="28" spans="1:22" x14ac:dyDescent="0.2">
      <c r="H28" s="6">
        <v>45099</v>
      </c>
      <c r="I28" s="7">
        <v>547000</v>
      </c>
      <c r="J28" s="7">
        <v>271184</v>
      </c>
      <c r="K28" s="7">
        <v>275816</v>
      </c>
    </row>
    <row r="29" spans="1:22" x14ac:dyDescent="0.2">
      <c r="H29" s="6">
        <v>45100</v>
      </c>
      <c r="I29" s="7">
        <v>658000</v>
      </c>
      <c r="J29" s="7">
        <v>304845</v>
      </c>
      <c r="K29" s="7">
        <v>353155</v>
      </c>
    </row>
    <row r="30" spans="1:22" x14ac:dyDescent="0.2">
      <c r="H30" s="6">
        <v>45101</v>
      </c>
      <c r="I30" s="7">
        <v>830000</v>
      </c>
      <c r="J30" s="7">
        <v>428640</v>
      </c>
      <c r="K30" s="7">
        <v>401360</v>
      </c>
    </row>
    <row r="31" spans="1:22" x14ac:dyDescent="0.2">
      <c r="H31" s="6">
        <v>45102</v>
      </c>
      <c r="I31" s="7">
        <v>568000</v>
      </c>
      <c r="J31" s="7">
        <v>243617</v>
      </c>
      <c r="K31" s="7">
        <v>324383</v>
      </c>
    </row>
    <row r="32" spans="1:22" x14ac:dyDescent="0.2">
      <c r="H32" s="6">
        <v>45103</v>
      </c>
      <c r="I32" s="7">
        <v>437000</v>
      </c>
      <c r="J32" s="7">
        <v>201610</v>
      </c>
      <c r="K32" s="7">
        <v>235390</v>
      </c>
    </row>
    <row r="33" spans="6:11" x14ac:dyDescent="0.2">
      <c r="H33" s="6">
        <v>45104</v>
      </c>
      <c r="I33" s="7">
        <v>212500</v>
      </c>
      <c r="J33" s="7">
        <v>96458</v>
      </c>
      <c r="K33" s="7">
        <v>116042</v>
      </c>
    </row>
    <row r="34" spans="6:11" x14ac:dyDescent="0.2">
      <c r="F34" s="65"/>
      <c r="H34" s="6">
        <v>45105</v>
      </c>
      <c r="I34" s="7">
        <v>722500</v>
      </c>
      <c r="J34" s="7">
        <v>298231</v>
      </c>
      <c r="K34" s="7">
        <v>424269</v>
      </c>
    </row>
    <row r="35" spans="6:11" x14ac:dyDescent="0.2">
      <c r="H35" s="5" t="s">
        <v>245</v>
      </c>
      <c r="I35" s="7">
        <v>15301000</v>
      </c>
      <c r="J35" s="7">
        <v>7689526</v>
      </c>
      <c r="K35" s="7">
        <v>7611474</v>
      </c>
    </row>
    <row r="40" spans="6:11" x14ac:dyDescent="0.2">
      <c r="I40" s="41" t="s">
        <v>3018</v>
      </c>
      <c r="J40" s="39">
        <v>39500</v>
      </c>
      <c r="K40" s="40">
        <f>J40</f>
        <v>39500</v>
      </c>
    </row>
    <row r="41" spans="6:11" x14ac:dyDescent="0.2">
      <c r="I41">
        <v>100000</v>
      </c>
      <c r="K41" s="2">
        <f>I41*J41</f>
        <v>0</v>
      </c>
    </row>
    <row r="42" spans="6:11" x14ac:dyDescent="0.2">
      <c r="I42">
        <v>50000</v>
      </c>
      <c r="J42">
        <v>10</v>
      </c>
      <c r="K42" s="2">
        <f t="shared" ref="K42:K52" si="1">I42*J42</f>
        <v>500000</v>
      </c>
    </row>
    <row r="43" spans="6:11" x14ac:dyDescent="0.2">
      <c r="I43">
        <v>20000</v>
      </c>
      <c r="J43">
        <v>2</v>
      </c>
      <c r="K43" s="2">
        <f t="shared" si="1"/>
        <v>40000</v>
      </c>
    </row>
    <row r="44" spans="6:11" x14ac:dyDescent="0.2">
      <c r="I44">
        <v>10000</v>
      </c>
      <c r="J44">
        <v>5</v>
      </c>
      <c r="K44" s="2">
        <f t="shared" si="1"/>
        <v>50000</v>
      </c>
    </row>
    <row r="45" spans="6:11" x14ac:dyDescent="0.2">
      <c r="I45">
        <v>5000</v>
      </c>
      <c r="J45">
        <v>12</v>
      </c>
      <c r="K45" s="2">
        <f t="shared" si="1"/>
        <v>60000</v>
      </c>
    </row>
    <row r="46" spans="6:11" x14ac:dyDescent="0.2">
      <c r="I46">
        <v>2000</v>
      </c>
      <c r="J46">
        <v>16</v>
      </c>
      <c r="K46" s="2">
        <f t="shared" si="1"/>
        <v>32000</v>
      </c>
    </row>
    <row r="47" spans="6:11" x14ac:dyDescent="0.2">
      <c r="I47">
        <v>1000</v>
      </c>
      <c r="J47">
        <v>1</v>
      </c>
      <c r="K47" s="2">
        <f t="shared" si="1"/>
        <v>1000</v>
      </c>
    </row>
    <row r="48" spans="6:11" x14ac:dyDescent="0.2">
      <c r="I48">
        <v>1000</v>
      </c>
      <c r="K48" s="2">
        <f t="shared" si="1"/>
        <v>0</v>
      </c>
    </row>
    <row r="49" spans="9:11" x14ac:dyDescent="0.2">
      <c r="I49">
        <v>500</v>
      </c>
      <c r="K49" s="2">
        <f t="shared" si="1"/>
        <v>0</v>
      </c>
    </row>
    <row r="50" spans="9:11" x14ac:dyDescent="0.2">
      <c r="I50">
        <v>200</v>
      </c>
      <c r="K50" s="2">
        <f t="shared" si="1"/>
        <v>0</v>
      </c>
    </row>
    <row r="51" spans="9:11" x14ac:dyDescent="0.2">
      <c r="I51">
        <v>100</v>
      </c>
      <c r="K51" s="2">
        <f t="shared" si="1"/>
        <v>0</v>
      </c>
    </row>
    <row r="52" spans="9:11" x14ac:dyDescent="0.2">
      <c r="I52" s="39">
        <v>103000</v>
      </c>
      <c r="J52" s="39"/>
      <c r="K52" s="40">
        <f t="shared" si="1"/>
        <v>0</v>
      </c>
    </row>
    <row r="53" spans="9:11" x14ac:dyDescent="0.2">
      <c r="K53" s="2">
        <f>SUM(K40:K52)</f>
        <v>722500</v>
      </c>
    </row>
    <row r="54" spans="9:11" x14ac:dyDescent="0.2">
      <c r="K54" s="2">
        <f>GETPIVOTDATA("Ventas",$A$4)</f>
        <v>722500</v>
      </c>
    </row>
    <row r="55" spans="9:11" x14ac:dyDescent="0.2">
      <c r="K55" s="2">
        <f>K53-K54</f>
        <v>0</v>
      </c>
    </row>
    <row r="56" spans="9:11" x14ac:dyDescent="0.2">
      <c r="J56" t="s">
        <v>2368</v>
      </c>
    </row>
    <row r="57" spans="9:11" x14ac:dyDescent="0.2">
      <c r="J57" t="s">
        <v>2369</v>
      </c>
    </row>
    <row r="58" spans="9:11" ht="17" x14ac:dyDescent="0.2">
      <c r="J58" s="30" t="s">
        <v>2425</v>
      </c>
      <c r="K58" s="30"/>
    </row>
    <row r="62" spans="9:11" x14ac:dyDescent="0.2">
      <c r="J62" t="s">
        <v>2944</v>
      </c>
      <c r="K62">
        <v>908070</v>
      </c>
    </row>
    <row r="64" spans="9:11" x14ac:dyDescent="0.2">
      <c r="I64" s="39" t="s">
        <v>349</v>
      </c>
      <c r="J64" s="39"/>
      <c r="K64" s="39"/>
    </row>
    <row r="65" spans="9:10" x14ac:dyDescent="0.2">
      <c r="I65" t="s">
        <v>3020</v>
      </c>
      <c r="J65" s="42">
        <v>40000</v>
      </c>
    </row>
    <row r="67" spans="9:10" x14ac:dyDescent="0.2">
      <c r="I67" s="27" t="s">
        <v>3127</v>
      </c>
    </row>
    <row r="68" spans="9:10" x14ac:dyDescent="0.2">
      <c r="I68" s="27" t="s">
        <v>3128</v>
      </c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3121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386</v>
      </c>
      <c r="B104" s="7">
        <v>11483000</v>
      </c>
      <c r="C104" s="7">
        <v>6592000</v>
      </c>
      <c r="D104" s="7">
        <v>4891000</v>
      </c>
    </row>
    <row r="105" spans="1:4" x14ac:dyDescent="0.2">
      <c r="A105" t="s">
        <v>458</v>
      </c>
      <c r="B105" s="7">
        <v>4820500</v>
      </c>
      <c r="C105" s="7">
        <v>548500</v>
      </c>
      <c r="D105" s="7">
        <v>4272000</v>
      </c>
    </row>
    <row r="106" spans="1:4" x14ac:dyDescent="0.2">
      <c r="A106" t="s">
        <v>224</v>
      </c>
      <c r="B106" s="7">
        <v>4824000</v>
      </c>
      <c r="C106" s="7">
        <v>2069900</v>
      </c>
      <c r="D106" s="7">
        <v>2754100</v>
      </c>
    </row>
    <row r="107" spans="1:4" x14ac:dyDescent="0.2">
      <c r="A107" t="s">
        <v>532</v>
      </c>
      <c r="B107" s="7">
        <v>5368500</v>
      </c>
      <c r="C107" s="7">
        <v>3065000</v>
      </c>
      <c r="D107" s="7">
        <v>2303500</v>
      </c>
    </row>
    <row r="108" spans="1:4" x14ac:dyDescent="0.2">
      <c r="A108" t="s">
        <v>26</v>
      </c>
      <c r="B108" s="7">
        <v>3997000</v>
      </c>
      <c r="C108" s="7">
        <v>1727800</v>
      </c>
      <c r="D108" s="7">
        <v>2269200</v>
      </c>
    </row>
    <row r="109" spans="1:4" x14ac:dyDescent="0.2">
      <c r="A109" t="s">
        <v>225</v>
      </c>
      <c r="B109" s="7">
        <v>2221500</v>
      </c>
      <c r="C109" s="7">
        <v>270700</v>
      </c>
      <c r="D109" s="7">
        <v>1950800</v>
      </c>
    </row>
    <row r="110" spans="1:4" x14ac:dyDescent="0.2">
      <c r="A110" t="s">
        <v>48</v>
      </c>
      <c r="B110" s="7">
        <v>5358000</v>
      </c>
      <c r="C110" s="7">
        <v>3726500</v>
      </c>
      <c r="D110" s="7">
        <v>1631500</v>
      </c>
    </row>
    <row r="111" spans="1:4" x14ac:dyDescent="0.2">
      <c r="A111" t="s">
        <v>103</v>
      </c>
      <c r="B111" s="7">
        <v>2350000</v>
      </c>
      <c r="C111" s="7">
        <v>831600</v>
      </c>
      <c r="D111" s="7">
        <v>1518400</v>
      </c>
    </row>
    <row r="112" spans="1:4" x14ac:dyDescent="0.2">
      <c r="A112" t="s">
        <v>21</v>
      </c>
      <c r="B112" s="7">
        <v>2136500</v>
      </c>
      <c r="C112" s="7">
        <v>719900</v>
      </c>
      <c r="D112" s="7">
        <v>1416600</v>
      </c>
    </row>
    <row r="113" spans="1:4" x14ac:dyDescent="0.2">
      <c r="A113" t="s">
        <v>15</v>
      </c>
      <c r="B113" s="7">
        <v>1786500</v>
      </c>
      <c r="C113" s="7">
        <v>550300</v>
      </c>
      <c r="D113" s="7">
        <v>1236200</v>
      </c>
    </row>
    <row r="114" spans="1:4" x14ac:dyDescent="0.2">
      <c r="A114" t="s">
        <v>677</v>
      </c>
      <c r="B114" s="7">
        <v>1407000</v>
      </c>
      <c r="C114" s="7">
        <v>190000</v>
      </c>
      <c r="D114" s="7">
        <v>1217000</v>
      </c>
    </row>
    <row r="115" spans="1:4" x14ac:dyDescent="0.2">
      <c r="A115" t="s">
        <v>342</v>
      </c>
      <c r="B115" s="7">
        <v>775000</v>
      </c>
      <c r="C115" s="7">
        <v>83200</v>
      </c>
      <c r="D115" s="7">
        <v>691800</v>
      </c>
    </row>
    <row r="116" spans="1:4" x14ac:dyDescent="0.2">
      <c r="A116" t="s">
        <v>891</v>
      </c>
      <c r="B116" s="7">
        <v>924000</v>
      </c>
      <c r="C116" s="7">
        <v>328600</v>
      </c>
      <c r="D116" s="7">
        <v>595400</v>
      </c>
    </row>
    <row r="117" spans="1:4" x14ac:dyDescent="0.2">
      <c r="A117" t="s">
        <v>586</v>
      </c>
      <c r="B117" s="7">
        <v>767500</v>
      </c>
      <c r="C117" s="7">
        <v>291500</v>
      </c>
      <c r="D117" s="7">
        <v>476000</v>
      </c>
    </row>
    <row r="118" spans="1:4" x14ac:dyDescent="0.2">
      <c r="A118" t="s">
        <v>1102</v>
      </c>
      <c r="B118" s="7">
        <v>1127000</v>
      </c>
      <c r="C118" s="7">
        <v>653000</v>
      </c>
      <c r="D118" s="7">
        <v>474000</v>
      </c>
    </row>
    <row r="119" spans="1:4" x14ac:dyDescent="0.2">
      <c r="A119" t="s">
        <v>455</v>
      </c>
      <c r="B119" s="7">
        <v>491000</v>
      </c>
      <c r="C119" s="7">
        <v>71600</v>
      </c>
      <c r="D119" s="7">
        <v>419400</v>
      </c>
    </row>
    <row r="120" spans="1:4" x14ac:dyDescent="0.2">
      <c r="A120" t="s">
        <v>214</v>
      </c>
      <c r="B120" s="7">
        <v>953000</v>
      </c>
      <c r="C120" s="7">
        <v>560500</v>
      </c>
      <c r="D120" s="7">
        <v>392500</v>
      </c>
    </row>
    <row r="121" spans="1:4" x14ac:dyDescent="0.2">
      <c r="A121" t="s">
        <v>617</v>
      </c>
      <c r="B121" s="7">
        <v>1270000</v>
      </c>
      <c r="C121" s="7">
        <v>885000</v>
      </c>
      <c r="D121" s="7">
        <v>385000</v>
      </c>
    </row>
    <row r="122" spans="1:4" x14ac:dyDescent="0.2">
      <c r="A122" t="s">
        <v>116</v>
      </c>
      <c r="B122" s="7">
        <v>5822100</v>
      </c>
      <c r="C122" s="7">
        <v>5443214</v>
      </c>
      <c r="D122" s="7">
        <v>378886</v>
      </c>
    </row>
    <row r="123" spans="1:4" x14ac:dyDescent="0.2">
      <c r="A123" t="s">
        <v>365</v>
      </c>
      <c r="B123" s="7">
        <v>665000</v>
      </c>
      <c r="C123" s="7">
        <v>324500</v>
      </c>
      <c r="D123" s="7">
        <v>340500</v>
      </c>
    </row>
    <row r="124" spans="1:4" x14ac:dyDescent="0.2">
      <c r="A124" t="s">
        <v>42</v>
      </c>
      <c r="B124" s="7">
        <v>635000</v>
      </c>
      <c r="C124" s="7">
        <v>338000</v>
      </c>
      <c r="D124" s="7">
        <v>297000</v>
      </c>
    </row>
    <row r="125" spans="1:4" x14ac:dyDescent="0.2">
      <c r="A125" t="s">
        <v>44</v>
      </c>
      <c r="B125" s="7">
        <v>657000</v>
      </c>
      <c r="C125" s="7">
        <v>375000</v>
      </c>
      <c r="D125" s="7">
        <v>282000</v>
      </c>
    </row>
    <row r="126" spans="1:4" x14ac:dyDescent="0.2">
      <c r="A126" t="s">
        <v>201</v>
      </c>
      <c r="B126" s="7">
        <v>697000</v>
      </c>
      <c r="C126" s="7">
        <v>437000</v>
      </c>
      <c r="D126" s="7">
        <v>260000</v>
      </c>
    </row>
    <row r="127" spans="1:4" x14ac:dyDescent="0.2">
      <c r="A127" t="s">
        <v>1545</v>
      </c>
      <c r="B127" s="7">
        <v>427000</v>
      </c>
      <c r="C127" s="7">
        <v>182200</v>
      </c>
      <c r="D127" s="7">
        <v>244800</v>
      </c>
    </row>
    <row r="128" spans="1:4" x14ac:dyDescent="0.2">
      <c r="A128" t="s">
        <v>2854</v>
      </c>
      <c r="B128" s="7">
        <v>615000</v>
      </c>
      <c r="C128" s="7">
        <v>383000</v>
      </c>
      <c r="D128" s="7">
        <v>232000</v>
      </c>
    </row>
    <row r="129" spans="1:4" x14ac:dyDescent="0.2">
      <c r="A129" t="s">
        <v>628</v>
      </c>
      <c r="B129" s="7">
        <v>475000</v>
      </c>
      <c r="C129" s="7">
        <v>260000</v>
      </c>
      <c r="D129" s="7">
        <v>215000</v>
      </c>
    </row>
    <row r="130" spans="1:4" x14ac:dyDescent="0.2">
      <c r="A130" t="s">
        <v>127</v>
      </c>
      <c r="B130" s="7">
        <v>329000</v>
      </c>
      <c r="C130" s="7">
        <v>128000</v>
      </c>
      <c r="D130" s="7">
        <v>201000</v>
      </c>
    </row>
    <row r="131" spans="1:4" x14ac:dyDescent="0.2">
      <c r="A131" t="s">
        <v>2043</v>
      </c>
      <c r="B131" s="7">
        <v>1060000</v>
      </c>
      <c r="C131" s="7">
        <v>860000</v>
      </c>
      <c r="D131" s="7">
        <v>200000</v>
      </c>
    </row>
    <row r="132" spans="1:4" x14ac:dyDescent="0.2">
      <c r="A132" t="s">
        <v>2738</v>
      </c>
      <c r="B132" s="7">
        <v>460000</v>
      </c>
      <c r="C132" s="7">
        <v>307000</v>
      </c>
      <c r="D132" s="7">
        <v>153000</v>
      </c>
    </row>
    <row r="133" spans="1:4" x14ac:dyDescent="0.2">
      <c r="A133" t="s">
        <v>476</v>
      </c>
      <c r="B133" s="7">
        <v>292000</v>
      </c>
      <c r="C133" s="7">
        <v>139100</v>
      </c>
      <c r="D133" s="7">
        <v>152900</v>
      </c>
    </row>
    <row r="134" spans="1:4" x14ac:dyDescent="0.2">
      <c r="A134" t="s">
        <v>1152</v>
      </c>
      <c r="B134" s="7">
        <v>269000</v>
      </c>
      <c r="C134" s="7">
        <v>118000</v>
      </c>
      <c r="D134" s="7">
        <v>151000</v>
      </c>
    </row>
    <row r="135" spans="1:4" x14ac:dyDescent="0.2">
      <c r="A135" t="s">
        <v>526</v>
      </c>
      <c r="B135" s="7">
        <v>446000</v>
      </c>
      <c r="C135" s="7">
        <v>300000</v>
      </c>
      <c r="D135" s="7">
        <v>146000</v>
      </c>
    </row>
    <row r="136" spans="1:4" x14ac:dyDescent="0.2">
      <c r="A136" t="s">
        <v>1763</v>
      </c>
      <c r="B136" s="7">
        <v>310000</v>
      </c>
      <c r="C136" s="7">
        <v>175000</v>
      </c>
      <c r="D136" s="7">
        <v>135000</v>
      </c>
    </row>
    <row r="137" spans="1:4" x14ac:dyDescent="0.2">
      <c r="A137" t="s">
        <v>45</v>
      </c>
      <c r="B137" s="7">
        <v>282000</v>
      </c>
      <c r="C137" s="7">
        <v>148500</v>
      </c>
      <c r="D137" s="7">
        <v>133500</v>
      </c>
    </row>
    <row r="138" spans="1:4" x14ac:dyDescent="0.2">
      <c r="A138" t="s">
        <v>929</v>
      </c>
      <c r="B138" s="7">
        <v>253000</v>
      </c>
      <c r="C138" s="7">
        <v>132500</v>
      </c>
      <c r="D138" s="7">
        <v>120500</v>
      </c>
    </row>
    <row r="139" spans="1:4" x14ac:dyDescent="0.2">
      <c r="A139" t="s">
        <v>609</v>
      </c>
      <c r="B139" s="7">
        <v>490000</v>
      </c>
      <c r="C139" s="7">
        <v>380000</v>
      </c>
      <c r="D139" s="7">
        <v>110000</v>
      </c>
    </row>
    <row r="140" spans="1:4" x14ac:dyDescent="0.2">
      <c r="A140" t="s">
        <v>3061</v>
      </c>
      <c r="B140" s="7">
        <v>279000</v>
      </c>
      <c r="C140" s="7">
        <v>171000</v>
      </c>
      <c r="D140" s="7">
        <v>108000</v>
      </c>
    </row>
    <row r="141" spans="1:4" x14ac:dyDescent="0.2">
      <c r="A141" t="s">
        <v>2771</v>
      </c>
      <c r="B141" s="7">
        <v>215000</v>
      </c>
      <c r="C141" s="7">
        <v>109000</v>
      </c>
      <c r="D141" s="7">
        <v>106000</v>
      </c>
    </row>
    <row r="142" spans="1:4" x14ac:dyDescent="0.2">
      <c r="A142" t="s">
        <v>128</v>
      </c>
      <c r="B142" s="7">
        <v>220000</v>
      </c>
      <c r="C142" s="7">
        <v>118000</v>
      </c>
      <c r="D142" s="7">
        <v>102000</v>
      </c>
    </row>
    <row r="143" spans="1:4" x14ac:dyDescent="0.2">
      <c r="A143" t="s">
        <v>2665</v>
      </c>
      <c r="B143" s="7">
        <v>176000</v>
      </c>
      <c r="C143" s="7">
        <v>85000</v>
      </c>
      <c r="D143" s="7">
        <v>91000</v>
      </c>
    </row>
    <row r="144" spans="1:4" x14ac:dyDescent="0.2">
      <c r="A144" t="s">
        <v>2046</v>
      </c>
      <c r="B144" s="7">
        <v>184000</v>
      </c>
      <c r="C144" s="7">
        <v>95000</v>
      </c>
      <c r="D144" s="7">
        <v>89000</v>
      </c>
    </row>
    <row r="145" spans="1:4" x14ac:dyDescent="0.2">
      <c r="A145" t="s">
        <v>1193</v>
      </c>
      <c r="B145" s="7">
        <v>110000</v>
      </c>
      <c r="C145" s="7">
        <v>27000</v>
      </c>
      <c r="D145" s="7">
        <v>83000</v>
      </c>
    </row>
    <row r="146" spans="1:4" x14ac:dyDescent="0.2">
      <c r="A146" t="s">
        <v>831</v>
      </c>
      <c r="B146" s="7">
        <v>182500</v>
      </c>
      <c r="C146" s="7">
        <v>101000</v>
      </c>
      <c r="D146" s="7">
        <v>81500</v>
      </c>
    </row>
    <row r="147" spans="1:4" x14ac:dyDescent="0.2">
      <c r="A147" t="s">
        <v>2671</v>
      </c>
      <c r="B147" s="7">
        <v>150000</v>
      </c>
      <c r="C147" s="7">
        <v>73000</v>
      </c>
      <c r="D147" s="7">
        <v>77000</v>
      </c>
    </row>
    <row r="148" spans="1:4" x14ac:dyDescent="0.2">
      <c r="A148" t="s">
        <v>233</v>
      </c>
      <c r="B148" s="7">
        <v>100000</v>
      </c>
      <c r="C148" s="7">
        <v>30000</v>
      </c>
      <c r="D148" s="7">
        <v>70000</v>
      </c>
    </row>
    <row r="149" spans="1:4" x14ac:dyDescent="0.2">
      <c r="A149" t="s">
        <v>475</v>
      </c>
      <c r="B149" s="7">
        <v>113000</v>
      </c>
      <c r="C149" s="7">
        <v>45000</v>
      </c>
      <c r="D149" s="7">
        <v>68000</v>
      </c>
    </row>
    <row r="150" spans="1:4" x14ac:dyDescent="0.2">
      <c r="A150" t="s">
        <v>1213</v>
      </c>
      <c r="B150" s="7">
        <v>72000</v>
      </c>
      <c r="C150" s="7">
        <v>6500</v>
      </c>
      <c r="D150" s="7">
        <v>65500</v>
      </c>
    </row>
    <row r="151" spans="1:4" x14ac:dyDescent="0.2">
      <c r="A151" t="s">
        <v>3263</v>
      </c>
      <c r="B151" s="7">
        <v>90000</v>
      </c>
      <c r="C151" s="7">
        <v>25700</v>
      </c>
      <c r="D151" s="7">
        <v>64300</v>
      </c>
    </row>
    <row r="152" spans="1:4" x14ac:dyDescent="0.2">
      <c r="A152" t="s">
        <v>2365</v>
      </c>
      <c r="B152" s="7">
        <v>101000</v>
      </c>
      <c r="C152" s="7">
        <v>42000</v>
      </c>
      <c r="D152" s="7">
        <v>59000</v>
      </c>
    </row>
    <row r="153" spans="1:4" x14ac:dyDescent="0.2">
      <c r="A153" t="s">
        <v>2769</v>
      </c>
      <c r="B153" s="7">
        <v>110000</v>
      </c>
      <c r="C153" s="7">
        <v>51000</v>
      </c>
      <c r="D153" s="7">
        <v>59000</v>
      </c>
    </row>
    <row r="154" spans="1:4" x14ac:dyDescent="0.2">
      <c r="A154" t="s">
        <v>2078</v>
      </c>
      <c r="B154" s="7">
        <v>105000</v>
      </c>
      <c r="C154" s="7">
        <v>47000</v>
      </c>
      <c r="D154" s="7">
        <v>58000</v>
      </c>
    </row>
    <row r="155" spans="1:4" x14ac:dyDescent="0.2">
      <c r="A155" t="s">
        <v>1192</v>
      </c>
      <c r="B155" s="7">
        <v>114000</v>
      </c>
      <c r="C155" s="7">
        <v>58000</v>
      </c>
      <c r="D155" s="7">
        <v>56000</v>
      </c>
    </row>
    <row r="156" spans="1:4" x14ac:dyDescent="0.2">
      <c r="A156" t="s">
        <v>2629</v>
      </c>
      <c r="B156" s="7">
        <v>270000</v>
      </c>
      <c r="C156" s="7">
        <v>215000</v>
      </c>
      <c r="D156" s="7">
        <v>55000</v>
      </c>
    </row>
    <row r="157" spans="1:4" x14ac:dyDescent="0.2">
      <c r="A157" t="s">
        <v>1958</v>
      </c>
      <c r="B157" s="7">
        <v>113000</v>
      </c>
      <c r="C157" s="7">
        <v>58000</v>
      </c>
      <c r="D157" s="7">
        <v>55000</v>
      </c>
    </row>
    <row r="158" spans="1:4" x14ac:dyDescent="0.2">
      <c r="A158" t="s">
        <v>510</v>
      </c>
      <c r="B158" s="7">
        <v>120000</v>
      </c>
      <c r="C158" s="7">
        <v>68000</v>
      </c>
      <c r="D158" s="7">
        <v>52000</v>
      </c>
    </row>
    <row r="159" spans="1:4" x14ac:dyDescent="0.2">
      <c r="A159" t="s">
        <v>848</v>
      </c>
      <c r="B159" s="7">
        <v>68500</v>
      </c>
      <c r="C159" s="7">
        <v>17300</v>
      </c>
      <c r="D159" s="7">
        <v>51200</v>
      </c>
    </row>
    <row r="160" spans="1:4" x14ac:dyDescent="0.2">
      <c r="A160" t="s">
        <v>771</v>
      </c>
      <c r="B160" s="7">
        <v>94000</v>
      </c>
      <c r="C160" s="7">
        <v>43000</v>
      </c>
      <c r="D160" s="7">
        <v>51000</v>
      </c>
    </row>
    <row r="161" spans="1:4" x14ac:dyDescent="0.2">
      <c r="A161" t="s">
        <v>2067</v>
      </c>
      <c r="B161" s="7">
        <v>100000</v>
      </c>
      <c r="C161" s="7">
        <v>50000</v>
      </c>
      <c r="D161" s="7">
        <v>50000</v>
      </c>
    </row>
    <row r="162" spans="1:4" x14ac:dyDescent="0.2">
      <c r="A162" t="s">
        <v>588</v>
      </c>
      <c r="B162" s="7">
        <v>59000</v>
      </c>
      <c r="C162" s="7">
        <v>9300</v>
      </c>
      <c r="D162" s="7">
        <v>49700</v>
      </c>
    </row>
    <row r="163" spans="1:4" x14ac:dyDescent="0.2">
      <c r="A163" t="s">
        <v>2447</v>
      </c>
      <c r="B163" s="7">
        <v>60000</v>
      </c>
      <c r="C163" s="7">
        <v>10600</v>
      </c>
      <c r="D163" s="7">
        <v>49400</v>
      </c>
    </row>
    <row r="164" spans="1:4" x14ac:dyDescent="0.2">
      <c r="A164" t="s">
        <v>2437</v>
      </c>
      <c r="B164" s="7">
        <v>71000</v>
      </c>
      <c r="C164" s="7">
        <v>24000</v>
      </c>
      <c r="D164" s="7">
        <v>47000</v>
      </c>
    </row>
    <row r="165" spans="1:4" x14ac:dyDescent="0.2">
      <c r="A165" t="s">
        <v>1969</v>
      </c>
      <c r="B165" s="7">
        <v>75000</v>
      </c>
      <c r="C165" s="7">
        <v>28000</v>
      </c>
      <c r="D165" s="7">
        <v>47000</v>
      </c>
    </row>
    <row r="166" spans="1:4" x14ac:dyDescent="0.2">
      <c r="A166" t="s">
        <v>761</v>
      </c>
      <c r="B166" s="7">
        <v>70500</v>
      </c>
      <c r="C166" s="7">
        <v>24000</v>
      </c>
      <c r="D166" s="7">
        <v>46500</v>
      </c>
    </row>
    <row r="167" spans="1:4" x14ac:dyDescent="0.2">
      <c r="A167" t="s">
        <v>560</v>
      </c>
      <c r="B167" s="7">
        <v>86000</v>
      </c>
      <c r="C167" s="7">
        <v>40500</v>
      </c>
      <c r="D167" s="7">
        <v>45500</v>
      </c>
    </row>
    <row r="168" spans="1:4" x14ac:dyDescent="0.2">
      <c r="A168" t="s">
        <v>2516</v>
      </c>
      <c r="B168" s="7">
        <v>74000</v>
      </c>
      <c r="C168" s="7">
        <v>28500</v>
      </c>
      <c r="D168" s="7">
        <v>45500</v>
      </c>
    </row>
    <row r="169" spans="1:4" x14ac:dyDescent="0.2">
      <c r="A169" t="s">
        <v>2134</v>
      </c>
      <c r="B169" s="7">
        <v>85000</v>
      </c>
      <c r="C169" s="7">
        <v>39500</v>
      </c>
      <c r="D169" s="7">
        <v>45500</v>
      </c>
    </row>
    <row r="170" spans="1:4" x14ac:dyDescent="0.2">
      <c r="A170" t="s">
        <v>1295</v>
      </c>
      <c r="B170" s="7">
        <v>101000</v>
      </c>
      <c r="C170" s="7">
        <v>56000</v>
      </c>
      <c r="D170" s="7">
        <v>45000</v>
      </c>
    </row>
    <row r="171" spans="1:4" x14ac:dyDescent="0.2">
      <c r="A171" t="s">
        <v>1174</v>
      </c>
      <c r="B171" s="7">
        <v>80000</v>
      </c>
      <c r="C171" s="7">
        <v>35500</v>
      </c>
      <c r="D171" s="7">
        <v>44500</v>
      </c>
    </row>
    <row r="172" spans="1:4" x14ac:dyDescent="0.2">
      <c r="A172" t="s">
        <v>198</v>
      </c>
      <c r="B172" s="7">
        <v>110000</v>
      </c>
      <c r="C172" s="7">
        <v>67000</v>
      </c>
      <c r="D172" s="7">
        <v>43000</v>
      </c>
    </row>
    <row r="173" spans="1:4" x14ac:dyDescent="0.2">
      <c r="A173" t="s">
        <v>483</v>
      </c>
      <c r="B173" s="7">
        <v>78000</v>
      </c>
      <c r="C173" s="7">
        <v>37000</v>
      </c>
      <c r="D173" s="7">
        <v>41000</v>
      </c>
    </row>
    <row r="174" spans="1:4" x14ac:dyDescent="0.2">
      <c r="A174" t="s">
        <v>2891</v>
      </c>
      <c r="B174" s="7">
        <v>100000</v>
      </c>
      <c r="C174" s="7">
        <v>60000</v>
      </c>
      <c r="D174" s="7">
        <v>40000</v>
      </c>
    </row>
    <row r="175" spans="1:4" x14ac:dyDescent="0.2">
      <c r="A175" t="s">
        <v>849</v>
      </c>
      <c r="B175" s="7">
        <v>129000</v>
      </c>
      <c r="C175" s="7">
        <v>90000</v>
      </c>
      <c r="D175" s="7">
        <v>39000</v>
      </c>
    </row>
    <row r="176" spans="1:4" x14ac:dyDescent="0.2">
      <c r="A176" t="s">
        <v>2679</v>
      </c>
      <c r="B176" s="7">
        <v>67000</v>
      </c>
      <c r="C176" s="7">
        <v>30500</v>
      </c>
      <c r="D176" s="7">
        <v>36500</v>
      </c>
    </row>
    <row r="177" spans="1:4" x14ac:dyDescent="0.2">
      <c r="A177" t="s">
        <v>192</v>
      </c>
      <c r="B177" s="7">
        <v>79000</v>
      </c>
      <c r="C177" s="7">
        <v>43000</v>
      </c>
      <c r="D177" s="7">
        <v>36000</v>
      </c>
    </row>
    <row r="178" spans="1:4" x14ac:dyDescent="0.2">
      <c r="A178" t="s">
        <v>2809</v>
      </c>
      <c r="B178" s="7">
        <v>49000</v>
      </c>
      <c r="C178" s="7">
        <v>14000</v>
      </c>
      <c r="D178" s="7">
        <v>35000</v>
      </c>
    </row>
    <row r="179" spans="1:4" x14ac:dyDescent="0.2">
      <c r="A179" t="s">
        <v>2890</v>
      </c>
      <c r="B179" s="7">
        <v>60000</v>
      </c>
      <c r="C179" s="7">
        <v>28000</v>
      </c>
      <c r="D179" s="7">
        <v>32000</v>
      </c>
    </row>
    <row r="180" spans="1:4" x14ac:dyDescent="0.2">
      <c r="A180" t="s">
        <v>2682</v>
      </c>
      <c r="B180" s="7">
        <v>45000</v>
      </c>
      <c r="C180" s="7">
        <v>14000</v>
      </c>
      <c r="D180" s="7">
        <v>31000</v>
      </c>
    </row>
    <row r="181" spans="1:4" x14ac:dyDescent="0.2">
      <c r="A181" t="s">
        <v>1028</v>
      </c>
      <c r="B181" s="7">
        <v>44000</v>
      </c>
      <c r="C181" s="7">
        <v>15600</v>
      </c>
      <c r="D181" s="7">
        <v>28400</v>
      </c>
    </row>
    <row r="182" spans="1:4" x14ac:dyDescent="0.2">
      <c r="A182" t="s">
        <v>719</v>
      </c>
      <c r="B182" s="7">
        <v>36000</v>
      </c>
      <c r="C182" s="7">
        <v>7650</v>
      </c>
      <c r="D182" s="7">
        <v>28350</v>
      </c>
    </row>
    <row r="183" spans="1:4" x14ac:dyDescent="0.2">
      <c r="A183" t="s">
        <v>351</v>
      </c>
      <c r="B183" s="7">
        <v>59000</v>
      </c>
      <c r="C183" s="7">
        <v>32500</v>
      </c>
      <c r="D183" s="7">
        <v>26500</v>
      </c>
    </row>
    <row r="184" spans="1:4" x14ac:dyDescent="0.2">
      <c r="A184" t="s">
        <v>717</v>
      </c>
      <c r="B184" s="7">
        <v>49000</v>
      </c>
      <c r="C184" s="7">
        <v>23500</v>
      </c>
      <c r="D184" s="7">
        <v>25500</v>
      </c>
    </row>
    <row r="185" spans="1:4" x14ac:dyDescent="0.2">
      <c r="A185" t="s">
        <v>2041</v>
      </c>
      <c r="B185" s="7">
        <v>47000</v>
      </c>
      <c r="C185" s="7">
        <v>22000</v>
      </c>
      <c r="D185" s="7">
        <v>25000</v>
      </c>
    </row>
    <row r="186" spans="1:4" x14ac:dyDescent="0.2">
      <c r="A186" t="s">
        <v>3391</v>
      </c>
      <c r="B186" s="7">
        <v>75000</v>
      </c>
      <c r="C186" s="7">
        <v>50000</v>
      </c>
      <c r="D186" s="7">
        <v>25000</v>
      </c>
    </row>
    <row r="187" spans="1:4" x14ac:dyDescent="0.2">
      <c r="A187" t="s">
        <v>3210</v>
      </c>
      <c r="B187" s="7">
        <v>60000</v>
      </c>
      <c r="C187" s="7">
        <v>35000</v>
      </c>
      <c r="D187" s="7">
        <v>25000</v>
      </c>
    </row>
    <row r="188" spans="1:4" x14ac:dyDescent="0.2">
      <c r="A188" t="s">
        <v>30</v>
      </c>
      <c r="B188" s="7">
        <v>45000</v>
      </c>
      <c r="C188" s="7">
        <v>20300</v>
      </c>
      <c r="D188" s="7">
        <v>24700</v>
      </c>
    </row>
    <row r="189" spans="1:4" x14ac:dyDescent="0.2">
      <c r="A189" t="s">
        <v>3124</v>
      </c>
      <c r="B189" s="7">
        <v>33000</v>
      </c>
      <c r="C189" s="7">
        <v>8400</v>
      </c>
      <c r="D189" s="7">
        <v>24600</v>
      </c>
    </row>
    <row r="190" spans="1:4" x14ac:dyDescent="0.2">
      <c r="A190" t="s">
        <v>720</v>
      </c>
      <c r="B190" s="7">
        <v>25000</v>
      </c>
      <c r="C190" s="7">
        <v>1800</v>
      </c>
      <c r="D190" s="7">
        <v>23200</v>
      </c>
    </row>
    <row r="191" spans="1:4" x14ac:dyDescent="0.2">
      <c r="A191" t="s">
        <v>1041</v>
      </c>
      <c r="B191" s="7">
        <v>39000</v>
      </c>
      <c r="C191" s="7">
        <v>17000</v>
      </c>
      <c r="D191" s="7">
        <v>22000</v>
      </c>
    </row>
    <row r="192" spans="1:4" x14ac:dyDescent="0.2">
      <c r="A192" t="s">
        <v>1923</v>
      </c>
      <c r="B192" s="7">
        <v>49000</v>
      </c>
      <c r="C192" s="7">
        <v>28000</v>
      </c>
      <c r="D192" s="7">
        <v>21000</v>
      </c>
    </row>
    <row r="193" spans="1:4" x14ac:dyDescent="0.2">
      <c r="A193" t="s">
        <v>1711</v>
      </c>
      <c r="B193" s="7">
        <v>39000</v>
      </c>
      <c r="C193" s="7">
        <v>18000</v>
      </c>
      <c r="D193" s="7">
        <v>21000</v>
      </c>
    </row>
    <row r="194" spans="1:4" x14ac:dyDescent="0.2">
      <c r="A194" t="s">
        <v>1603</v>
      </c>
      <c r="B194" s="7">
        <v>45000</v>
      </c>
      <c r="C194" s="7">
        <v>25000</v>
      </c>
      <c r="D194" s="7">
        <v>20000</v>
      </c>
    </row>
    <row r="195" spans="1:4" x14ac:dyDescent="0.2">
      <c r="A195" t="s">
        <v>3232</v>
      </c>
      <c r="B195" s="7">
        <v>90000</v>
      </c>
      <c r="C195" s="7">
        <v>70000</v>
      </c>
      <c r="D195" s="7">
        <v>20000</v>
      </c>
    </row>
    <row r="196" spans="1:4" x14ac:dyDescent="0.2">
      <c r="A196" t="s">
        <v>1532</v>
      </c>
      <c r="B196" s="7">
        <v>35000</v>
      </c>
      <c r="C196" s="7">
        <v>15000</v>
      </c>
      <c r="D196" s="7">
        <v>20000</v>
      </c>
    </row>
    <row r="197" spans="1:4" x14ac:dyDescent="0.2">
      <c r="A197" t="s">
        <v>2776</v>
      </c>
      <c r="B197" s="7">
        <v>52000</v>
      </c>
      <c r="C197" s="7">
        <v>32000</v>
      </c>
      <c r="D197" s="7">
        <v>20000</v>
      </c>
    </row>
    <row r="198" spans="1:4" x14ac:dyDescent="0.2">
      <c r="A198" t="s">
        <v>47</v>
      </c>
      <c r="B198" s="7">
        <v>32000</v>
      </c>
      <c r="C198" s="7">
        <v>13000</v>
      </c>
      <c r="D198" s="7">
        <v>19000</v>
      </c>
    </row>
    <row r="199" spans="1:4" x14ac:dyDescent="0.2">
      <c r="A199" t="s">
        <v>734</v>
      </c>
      <c r="B199" s="7">
        <v>43000</v>
      </c>
      <c r="C199" s="7">
        <v>24000</v>
      </c>
      <c r="D199" s="7">
        <v>19000</v>
      </c>
    </row>
    <row r="200" spans="1:4" x14ac:dyDescent="0.2">
      <c r="A200" t="s">
        <v>480</v>
      </c>
      <c r="B200" s="7">
        <v>210800</v>
      </c>
      <c r="C200" s="7">
        <v>192243</v>
      </c>
      <c r="D200" s="7">
        <v>18557</v>
      </c>
    </row>
    <row r="201" spans="1:4" x14ac:dyDescent="0.2">
      <c r="A201" t="s">
        <v>1487</v>
      </c>
      <c r="B201" s="7">
        <v>30000</v>
      </c>
      <c r="C201" s="7">
        <v>12000</v>
      </c>
      <c r="D201" s="7">
        <v>18000</v>
      </c>
    </row>
    <row r="202" spans="1:4" x14ac:dyDescent="0.2">
      <c r="A202" t="s">
        <v>1261</v>
      </c>
      <c r="B202" s="7">
        <v>26000</v>
      </c>
      <c r="C202" s="7">
        <v>8000</v>
      </c>
      <c r="D202" s="7">
        <v>18000</v>
      </c>
    </row>
    <row r="203" spans="1:4" x14ac:dyDescent="0.2">
      <c r="A203" t="s">
        <v>2503</v>
      </c>
      <c r="B203" s="7">
        <v>40000</v>
      </c>
      <c r="C203" s="7">
        <v>22000</v>
      </c>
      <c r="D203" s="7">
        <v>18000</v>
      </c>
    </row>
    <row r="204" spans="1:4" x14ac:dyDescent="0.2">
      <c r="A204" t="s">
        <v>2448</v>
      </c>
      <c r="B204" s="7">
        <v>25000</v>
      </c>
      <c r="C204" s="7">
        <v>7800</v>
      </c>
      <c r="D204" s="7">
        <v>17200</v>
      </c>
    </row>
    <row r="205" spans="1:4" x14ac:dyDescent="0.2">
      <c r="A205" t="s">
        <v>3330</v>
      </c>
      <c r="B205" s="7">
        <v>35000</v>
      </c>
      <c r="C205" s="7">
        <v>18000</v>
      </c>
      <c r="D205" s="7">
        <v>17000</v>
      </c>
    </row>
    <row r="206" spans="1:4" x14ac:dyDescent="0.2">
      <c r="A206" t="s">
        <v>1441</v>
      </c>
      <c r="B206" s="7">
        <v>30000</v>
      </c>
      <c r="C206" s="7">
        <v>14000</v>
      </c>
      <c r="D206" s="7">
        <v>16000</v>
      </c>
    </row>
    <row r="207" spans="1:4" x14ac:dyDescent="0.2">
      <c r="A207" t="s">
        <v>238</v>
      </c>
      <c r="B207" s="7">
        <v>30000</v>
      </c>
      <c r="C207" s="7">
        <v>15000</v>
      </c>
      <c r="D207" s="7">
        <v>15000</v>
      </c>
    </row>
    <row r="208" spans="1:4" x14ac:dyDescent="0.2">
      <c r="A208" t="s">
        <v>922</v>
      </c>
      <c r="B208" s="7">
        <v>40000</v>
      </c>
      <c r="C208" s="7">
        <v>25000</v>
      </c>
      <c r="D208" s="7">
        <v>15000</v>
      </c>
    </row>
    <row r="209" spans="1:4" x14ac:dyDescent="0.2">
      <c r="A209" t="s">
        <v>3186</v>
      </c>
      <c r="B209" s="7">
        <v>20000</v>
      </c>
      <c r="C209" s="7">
        <v>5000</v>
      </c>
      <c r="D209" s="7">
        <v>15000</v>
      </c>
    </row>
    <row r="210" spans="1:4" x14ac:dyDescent="0.2">
      <c r="A210" t="s">
        <v>1934</v>
      </c>
      <c r="B210" s="7">
        <v>30000</v>
      </c>
      <c r="C210" s="7">
        <v>15000</v>
      </c>
      <c r="D210" s="7">
        <v>15000</v>
      </c>
    </row>
    <row r="211" spans="1:4" x14ac:dyDescent="0.2">
      <c r="A211" t="s">
        <v>1945</v>
      </c>
      <c r="B211" s="7">
        <v>20000</v>
      </c>
      <c r="C211" s="7">
        <v>6000</v>
      </c>
      <c r="D211" s="7">
        <v>14000</v>
      </c>
    </row>
    <row r="212" spans="1:4" x14ac:dyDescent="0.2">
      <c r="A212" t="s">
        <v>3016</v>
      </c>
      <c r="B212" s="7">
        <v>29000</v>
      </c>
      <c r="C212" s="7">
        <v>15000</v>
      </c>
      <c r="D212" s="7">
        <v>14000</v>
      </c>
    </row>
    <row r="213" spans="1:4" x14ac:dyDescent="0.2">
      <c r="A213" t="s">
        <v>3599</v>
      </c>
      <c r="B213" s="7">
        <v>20000</v>
      </c>
      <c r="C213" s="7">
        <v>6000</v>
      </c>
      <c r="D213" s="7">
        <v>14000</v>
      </c>
    </row>
    <row r="214" spans="1:4" x14ac:dyDescent="0.2">
      <c r="A214" t="s">
        <v>1257</v>
      </c>
      <c r="B214" s="7">
        <v>22000</v>
      </c>
      <c r="C214" s="7">
        <v>9000</v>
      </c>
      <c r="D214" s="7">
        <v>13000</v>
      </c>
    </row>
    <row r="215" spans="1:4" x14ac:dyDescent="0.2">
      <c r="A215" t="s">
        <v>2511</v>
      </c>
      <c r="B215" s="7">
        <v>24000</v>
      </c>
      <c r="C215" s="7">
        <v>11000</v>
      </c>
      <c r="D215" s="7">
        <v>13000</v>
      </c>
    </row>
    <row r="216" spans="1:4" x14ac:dyDescent="0.2">
      <c r="A216" t="s">
        <v>2576</v>
      </c>
      <c r="B216" s="7">
        <v>20000</v>
      </c>
      <c r="C216" s="7">
        <v>7000</v>
      </c>
      <c r="D216" s="7">
        <v>13000</v>
      </c>
    </row>
    <row r="217" spans="1:4" x14ac:dyDescent="0.2">
      <c r="A217" t="s">
        <v>1496</v>
      </c>
      <c r="B217" s="7">
        <v>25000</v>
      </c>
      <c r="C217" s="7">
        <v>12000</v>
      </c>
      <c r="D217" s="7">
        <v>13000</v>
      </c>
    </row>
    <row r="218" spans="1:4" x14ac:dyDescent="0.2">
      <c r="A218" t="s">
        <v>1942</v>
      </c>
      <c r="B218" s="7">
        <v>19000</v>
      </c>
      <c r="C218" s="7">
        <v>7000</v>
      </c>
      <c r="D218" s="7">
        <v>12000</v>
      </c>
    </row>
    <row r="219" spans="1:4" x14ac:dyDescent="0.2">
      <c r="A219" t="s">
        <v>2676</v>
      </c>
      <c r="B219" s="7">
        <v>36000</v>
      </c>
      <c r="C219" s="7">
        <v>24000</v>
      </c>
      <c r="D219" s="7">
        <v>12000</v>
      </c>
    </row>
    <row r="220" spans="1:4" x14ac:dyDescent="0.2">
      <c r="A220" t="s">
        <v>2187</v>
      </c>
      <c r="B220" s="7">
        <v>20000</v>
      </c>
      <c r="C220" s="7">
        <v>9000</v>
      </c>
      <c r="D220" s="7">
        <v>11000</v>
      </c>
    </row>
    <row r="221" spans="1:4" x14ac:dyDescent="0.2">
      <c r="A221" t="s">
        <v>1515</v>
      </c>
      <c r="B221" s="7">
        <v>20000</v>
      </c>
      <c r="C221" s="7">
        <v>9000</v>
      </c>
      <c r="D221" s="7">
        <v>11000</v>
      </c>
    </row>
    <row r="222" spans="1:4" x14ac:dyDescent="0.2">
      <c r="A222" t="s">
        <v>3280</v>
      </c>
      <c r="B222" s="7">
        <v>18000</v>
      </c>
      <c r="C222" s="7">
        <v>7500</v>
      </c>
      <c r="D222" s="7">
        <v>10500</v>
      </c>
    </row>
    <row r="223" spans="1:4" x14ac:dyDescent="0.2">
      <c r="A223" t="s">
        <v>1787</v>
      </c>
      <c r="B223" s="7">
        <v>10000</v>
      </c>
      <c r="C223" s="7">
        <v>0</v>
      </c>
      <c r="D223" s="7">
        <v>10000</v>
      </c>
    </row>
    <row r="224" spans="1:4" x14ac:dyDescent="0.2">
      <c r="A224" t="s">
        <v>545</v>
      </c>
      <c r="B224" s="7">
        <v>10000</v>
      </c>
      <c r="C224" s="7">
        <v>0</v>
      </c>
      <c r="D224" s="7">
        <v>10000</v>
      </c>
    </row>
    <row r="225" spans="1:4" x14ac:dyDescent="0.2">
      <c r="A225" t="s">
        <v>3406</v>
      </c>
      <c r="B225" s="7">
        <v>20000</v>
      </c>
      <c r="C225" s="7">
        <v>10000</v>
      </c>
      <c r="D225" s="7">
        <v>10000</v>
      </c>
    </row>
    <row r="226" spans="1:4" x14ac:dyDescent="0.2">
      <c r="A226" t="s">
        <v>38</v>
      </c>
      <c r="B226" s="7">
        <v>22000</v>
      </c>
      <c r="C226" s="7">
        <v>12000</v>
      </c>
      <c r="D226" s="7">
        <v>10000</v>
      </c>
    </row>
    <row r="227" spans="1:4" x14ac:dyDescent="0.2">
      <c r="A227" t="s">
        <v>2260</v>
      </c>
      <c r="B227" s="7">
        <v>20000</v>
      </c>
      <c r="C227" s="7">
        <v>10000</v>
      </c>
      <c r="D227" s="7">
        <v>10000</v>
      </c>
    </row>
    <row r="228" spans="1:4" x14ac:dyDescent="0.2">
      <c r="A228" t="s">
        <v>1326</v>
      </c>
      <c r="B228" s="7">
        <v>22000</v>
      </c>
      <c r="C228" s="7">
        <v>13000</v>
      </c>
      <c r="D228" s="7">
        <v>9000</v>
      </c>
    </row>
    <row r="229" spans="1:4" x14ac:dyDescent="0.2">
      <c r="A229" t="s">
        <v>3471</v>
      </c>
      <c r="B229" s="7">
        <v>14000</v>
      </c>
      <c r="C229" s="7">
        <v>6000</v>
      </c>
      <c r="D229" s="7">
        <v>8000</v>
      </c>
    </row>
    <row r="230" spans="1:4" x14ac:dyDescent="0.2">
      <c r="A230" t="s">
        <v>1867</v>
      </c>
      <c r="B230" s="7">
        <v>18000</v>
      </c>
      <c r="C230" s="7">
        <v>10000</v>
      </c>
      <c r="D230" s="7">
        <v>8000</v>
      </c>
    </row>
    <row r="231" spans="1:4" x14ac:dyDescent="0.2">
      <c r="A231" t="s">
        <v>112</v>
      </c>
      <c r="B231" s="7">
        <v>8000</v>
      </c>
      <c r="C231" s="7">
        <v>0</v>
      </c>
      <c r="D231" s="7">
        <v>8000</v>
      </c>
    </row>
    <row r="232" spans="1:4" x14ac:dyDescent="0.2">
      <c r="A232" t="s">
        <v>3621</v>
      </c>
      <c r="B232" s="7">
        <v>7500</v>
      </c>
      <c r="C232" s="7">
        <v>0</v>
      </c>
      <c r="D232" s="7">
        <v>7500</v>
      </c>
    </row>
    <row r="233" spans="1:4" x14ac:dyDescent="0.2">
      <c r="A233" t="s">
        <v>1166</v>
      </c>
      <c r="B233" s="7">
        <v>15000</v>
      </c>
      <c r="C233" s="7">
        <v>7500</v>
      </c>
      <c r="D233" s="7">
        <v>7500</v>
      </c>
    </row>
    <row r="234" spans="1:4" x14ac:dyDescent="0.2">
      <c r="A234" t="s">
        <v>2217</v>
      </c>
      <c r="B234" s="7">
        <v>12000</v>
      </c>
      <c r="C234" s="7">
        <v>6000</v>
      </c>
      <c r="D234" s="7">
        <v>6000</v>
      </c>
    </row>
    <row r="235" spans="1:4" x14ac:dyDescent="0.2">
      <c r="A235" t="s">
        <v>3431</v>
      </c>
      <c r="B235" s="7">
        <v>6000</v>
      </c>
      <c r="C235" s="7">
        <v>0</v>
      </c>
      <c r="D235" s="7">
        <v>6000</v>
      </c>
    </row>
    <row r="236" spans="1:4" x14ac:dyDescent="0.2">
      <c r="A236" t="s">
        <v>1246</v>
      </c>
      <c r="B236" s="7">
        <v>12000</v>
      </c>
      <c r="C236" s="7">
        <v>6000</v>
      </c>
      <c r="D236" s="7">
        <v>6000</v>
      </c>
    </row>
    <row r="237" spans="1:4" x14ac:dyDescent="0.2">
      <c r="A237" t="s">
        <v>937</v>
      </c>
      <c r="B237" s="7">
        <v>18000</v>
      </c>
      <c r="C237" s="7">
        <v>14000</v>
      </c>
      <c r="D237" s="7">
        <v>4000</v>
      </c>
    </row>
    <row r="238" spans="1:4" x14ac:dyDescent="0.2">
      <c r="A238" t="s">
        <v>246</v>
      </c>
      <c r="B238" s="7">
        <v>2000</v>
      </c>
      <c r="C238" s="7">
        <v>0</v>
      </c>
      <c r="D238" s="7">
        <v>2000</v>
      </c>
    </row>
    <row r="239" spans="1:4" x14ac:dyDescent="0.2">
      <c r="A239" t="s">
        <v>520</v>
      </c>
      <c r="B239" s="7">
        <v>1200</v>
      </c>
      <c r="C239" s="7">
        <v>0</v>
      </c>
      <c r="D239" s="7">
        <v>1200</v>
      </c>
    </row>
    <row r="240" spans="1:4" x14ac:dyDescent="0.2">
      <c r="A240" t="s">
        <v>1622</v>
      </c>
      <c r="B240" s="7">
        <v>0</v>
      </c>
      <c r="C240" s="7">
        <v>0</v>
      </c>
      <c r="D240" s="7">
        <v>0</v>
      </c>
    </row>
    <row r="241" spans="1:4" x14ac:dyDescent="0.2">
      <c r="A241" t="s">
        <v>245</v>
      </c>
      <c r="B241" s="7">
        <v>72714100</v>
      </c>
      <c r="C241" s="7">
        <v>36821307</v>
      </c>
      <c r="D241" s="7">
        <v>35892793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S9" activeCellId="1" sqref="S5:S7 S9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2287</v>
      </c>
      <c r="G42" s="27" t="s">
        <v>2288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2287</v>
      </c>
      <c r="G43" s="27" t="s">
        <v>2288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2287</v>
      </c>
      <c r="G44" s="27" t="s">
        <v>2288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2263</v>
      </c>
      <c r="E45" t="s">
        <v>284</v>
      </c>
      <c r="F45" s="27" t="s">
        <v>2289</v>
      </c>
      <c r="G45" s="27" t="s">
        <v>2290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2263</v>
      </c>
      <c r="E46" t="s">
        <v>284</v>
      </c>
      <c r="F46" s="27" t="s">
        <v>2289</v>
      </c>
      <c r="G46" s="27" t="s">
        <v>2290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2263</v>
      </c>
      <c r="E47" t="s">
        <v>284</v>
      </c>
      <c r="F47" s="27" t="s">
        <v>2289</v>
      </c>
      <c r="G47" s="27" t="s">
        <v>2290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2263</v>
      </c>
      <c r="E48" t="s">
        <v>284</v>
      </c>
      <c r="F48" s="27" t="s">
        <v>2289</v>
      </c>
      <c r="G48" s="27" t="s">
        <v>2290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2287</v>
      </c>
      <c r="G49" s="27" t="s">
        <v>2288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2421</v>
      </c>
      <c r="G50" s="27" t="s">
        <v>2422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2421</v>
      </c>
      <c r="G51" s="27" t="s">
        <v>2422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2421</v>
      </c>
      <c r="G52" s="27" t="s">
        <v>2422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2421</v>
      </c>
      <c r="G53" s="27" t="s">
        <v>2422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2263</v>
      </c>
      <c r="E54" t="s">
        <v>284</v>
      </c>
      <c r="F54" s="27" t="s">
        <v>2289</v>
      </c>
      <c r="G54" s="27" t="s">
        <v>2290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2263</v>
      </c>
      <c r="E55" t="s">
        <v>284</v>
      </c>
      <c r="F55" s="27" t="s">
        <v>2289</v>
      </c>
      <c r="G55" s="27" t="s">
        <v>2290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2440</v>
      </c>
      <c r="C56" s="1">
        <v>44954</v>
      </c>
      <c r="D56" t="s">
        <v>318</v>
      </c>
      <c r="E56" t="s">
        <v>272</v>
      </c>
      <c r="F56" s="27" t="s">
        <v>2421</v>
      </c>
      <c r="G56" s="27" t="s">
        <v>2422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2421</v>
      </c>
      <c r="G57" s="27" t="s">
        <v>2422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2421</v>
      </c>
      <c r="G58" s="27" t="s">
        <v>2422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2287</v>
      </c>
      <c r="G59" s="27" t="s">
        <v>2288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2597</v>
      </c>
      <c r="G60" s="27" t="s">
        <v>2598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2597</v>
      </c>
      <c r="G61" s="27" t="s">
        <v>2598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2597</v>
      </c>
      <c r="G62" s="27" t="s">
        <v>2598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2597</v>
      </c>
      <c r="G63" s="27" t="s">
        <v>2598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2597</v>
      </c>
      <c r="G64" s="27" t="s">
        <v>2598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2597</v>
      </c>
      <c r="G65" s="27" t="s">
        <v>2598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2597</v>
      </c>
      <c r="G66" s="27" t="s">
        <v>2598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2597</v>
      </c>
      <c r="G67" s="27" t="s">
        <v>2598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3178</v>
      </c>
      <c r="E80" t="s">
        <v>272</v>
      </c>
      <c r="F80" s="27" t="s">
        <v>3397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3398</v>
      </c>
      <c r="G81" s="27" t="s">
        <v>3399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3178</v>
      </c>
      <c r="E82" t="s">
        <v>272</v>
      </c>
      <c r="F82" s="27" t="s">
        <v>3397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3178</v>
      </c>
      <c r="E83" t="s">
        <v>272</v>
      </c>
      <c r="F83" s="27" t="s">
        <v>3397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3438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3438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3438</v>
      </c>
      <c r="G86" s="27"/>
      <c r="H86">
        <v>130000</v>
      </c>
      <c r="I86">
        <f>IF(B86="Venta",H86,-H86)</f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ref="I87:I89" si="11">IF(B87="Venta",H87,-H87)</f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3605</v>
      </c>
      <c r="H88">
        <v>125000</v>
      </c>
      <c r="I88">
        <f t="shared" si="11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11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>IF(B90="Venta",H90,-H90)</f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3398</v>
      </c>
      <c r="G91" s="27" t="s">
        <v>3399</v>
      </c>
      <c r="H91">
        <v>75000</v>
      </c>
      <c r="I91">
        <f>IF(B91="Venta",H91,-H91)</f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3398</v>
      </c>
      <c r="G92" s="27" t="s">
        <v>3399</v>
      </c>
      <c r="H92">
        <v>300000</v>
      </c>
      <c r="I92">
        <f>IF(B92="Venta",H92,-H92)</f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3398</v>
      </c>
      <c r="G93" s="27" t="s">
        <v>3399</v>
      </c>
      <c r="H93">
        <v>3300</v>
      </c>
      <c r="I93">
        <f>IF(B93="Venta",H93,-H93)</f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3398</v>
      </c>
      <c r="G94" s="27" t="s">
        <v>3399</v>
      </c>
      <c r="H94">
        <v>3300</v>
      </c>
      <c r="I94">
        <f>IF(B94="Venta",H94,-H94)</f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E20" sqref="E20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2896</v>
      </c>
      <c r="E4" t="s">
        <v>2759</v>
      </c>
      <c r="F4" t="s">
        <v>2760</v>
      </c>
    </row>
    <row r="5" spans="1:6" x14ac:dyDescent="0.2">
      <c r="A5" s="1">
        <v>44930</v>
      </c>
      <c r="B5" s="8" t="s">
        <v>261</v>
      </c>
      <c r="C5" t="s">
        <v>539</v>
      </c>
      <c r="D5" s="7">
        <v>1</v>
      </c>
      <c r="E5" s="7">
        <v>65000</v>
      </c>
      <c r="F5" s="7">
        <v>130000</v>
      </c>
    </row>
    <row r="6" spans="1:6" x14ac:dyDescent="0.2">
      <c r="A6" s="1">
        <v>44931</v>
      </c>
      <c r="B6" s="8" t="s">
        <v>260</v>
      </c>
      <c r="C6" t="s">
        <v>539</v>
      </c>
      <c r="D6" s="7">
        <v>1</v>
      </c>
      <c r="E6" s="7">
        <v>65000</v>
      </c>
      <c r="F6" s="7">
        <v>130000</v>
      </c>
    </row>
    <row r="7" spans="1:6" x14ac:dyDescent="0.2">
      <c r="A7" s="1" t="s">
        <v>245</v>
      </c>
      <c r="D7" s="7">
        <v>2</v>
      </c>
      <c r="E7" s="7">
        <v>65000</v>
      </c>
      <c r="F7" s="7">
        <v>130000</v>
      </c>
    </row>
    <row r="24" spans="8:21" x14ac:dyDescent="0.2">
      <c r="R24" s="66" t="s">
        <v>2808</v>
      </c>
      <c r="S24" s="66"/>
      <c r="T24" s="66"/>
      <c r="U24" s="66"/>
    </row>
    <row r="25" spans="8:21" x14ac:dyDescent="0.2">
      <c r="R25" s="33" t="s">
        <v>7</v>
      </c>
      <c r="S25" s="33" t="s">
        <v>2805</v>
      </c>
      <c r="T25" s="33" t="s">
        <v>2806</v>
      </c>
      <c r="U25" s="33" t="s">
        <v>2807</v>
      </c>
    </row>
    <row r="26" spans="8:21" x14ac:dyDescent="0.2">
      <c r="H26" t="s">
        <v>3114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3115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3116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3118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3117</v>
      </c>
      <c r="I30" s="44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6"/>
  <sheetViews>
    <sheetView workbookViewId="0">
      <selection activeCell="E11" sqref="E11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2759</v>
      </c>
      <c r="F4" t="s">
        <v>2760</v>
      </c>
    </row>
    <row r="5" spans="1:6" x14ac:dyDescent="0.2">
      <c r="A5" s="1">
        <v>44996</v>
      </c>
      <c r="B5" t="s">
        <v>892</v>
      </c>
      <c r="C5" s="8" t="s">
        <v>261</v>
      </c>
      <c r="D5" t="s">
        <v>2824</v>
      </c>
      <c r="E5" s="7">
        <v>35000</v>
      </c>
      <c r="F5" s="7">
        <v>55000</v>
      </c>
    </row>
    <row r="6" spans="1:6" x14ac:dyDescent="0.2">
      <c r="A6" s="1" t="s">
        <v>245</v>
      </c>
      <c r="E6" s="7">
        <v>35000</v>
      </c>
      <c r="F6" s="7">
        <v>55000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8"/>
  <sheetViews>
    <sheetView workbookViewId="0">
      <selection activeCell="G16" sqref="G16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2759</v>
      </c>
      <c r="F4" t="s">
        <v>2760</v>
      </c>
    </row>
    <row r="5" spans="1:6" x14ac:dyDescent="0.2">
      <c r="A5" s="1">
        <v>44849</v>
      </c>
      <c r="B5" t="s">
        <v>1485</v>
      </c>
      <c r="C5" t="s">
        <v>282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45095</v>
      </c>
      <c r="B6" t="s">
        <v>332</v>
      </c>
      <c r="C6" t="s">
        <v>282</v>
      </c>
      <c r="D6" s="8" t="s">
        <v>260</v>
      </c>
      <c r="E6" s="7">
        <v>13000</v>
      </c>
      <c r="F6" s="7">
        <v>29000</v>
      </c>
    </row>
    <row r="7" spans="1:6" x14ac:dyDescent="0.2">
      <c r="A7" s="1">
        <v>45097</v>
      </c>
      <c r="B7" t="s">
        <v>892</v>
      </c>
      <c r="C7" t="s">
        <v>282</v>
      </c>
      <c r="D7" s="8" t="s">
        <v>261</v>
      </c>
      <c r="E7" s="7">
        <v>12000</v>
      </c>
      <c r="F7" s="7">
        <v>25000</v>
      </c>
    </row>
    <row r="8" spans="1:6" x14ac:dyDescent="0.2">
      <c r="A8" s="1" t="s">
        <v>245</v>
      </c>
      <c r="E8" s="7">
        <v>12666.666666666666</v>
      </c>
      <c r="F8" s="7">
        <v>29666.666666666668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2023-06-29T02:49:24Z</dcterms:modified>
</cp:coreProperties>
</file>