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os\NetBeansProjects\ProyectoRecicladosMexicanos\docs\"/>
    </mc:Choice>
  </mc:AlternateContent>
  <xr:revisionPtr revIDLastSave="0" documentId="8_{E4F5A1A6-C6CF-4126-9C2D-3984D1DBEC5C}" xr6:coauthVersionLast="47" xr6:coauthVersionMax="47" xr10:uidLastSave="{00000000-0000-0000-0000-000000000000}"/>
  <bookViews>
    <workbookView xWindow="-120" yWindow="-120" windowWidth="29040" windowHeight="15720" xr2:uid="{AB8E26B9-8115-4B8C-888B-B2D84C02FA03}"/>
  </bookViews>
  <sheets>
    <sheet name="Tareas" sheetId="1" r:id="rId1"/>
    <sheet name="Tipo de Tareas" sheetId="2" r:id="rId2"/>
    <sheet name="Configur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C20" i="1" s="1"/>
  <c r="G1" i="1"/>
  <c r="I17" i="1"/>
  <c r="I12" i="1"/>
  <c r="I13" i="1"/>
  <c r="I14" i="1"/>
  <c r="I15" i="1"/>
  <c r="I16" i="1"/>
  <c r="I11" i="1"/>
  <c r="I5" i="1"/>
  <c r="I6" i="1"/>
  <c r="I7" i="1"/>
  <c r="I8" i="1"/>
  <c r="I9" i="1"/>
  <c r="I10" i="1"/>
  <c r="I4" i="1"/>
  <c r="H12" i="1"/>
  <c r="H13" i="1"/>
  <c r="H14" i="1"/>
  <c r="H15" i="1"/>
  <c r="H16" i="1"/>
  <c r="H11" i="1"/>
  <c r="F16" i="1"/>
  <c r="F15" i="1"/>
  <c r="F14" i="1"/>
  <c r="F12" i="1"/>
  <c r="F13" i="1"/>
  <c r="F11" i="1"/>
  <c r="F6" i="1"/>
  <c r="F7" i="1"/>
  <c r="F5" i="1"/>
  <c r="F4" i="1"/>
</calcChain>
</file>

<file path=xl/sharedStrings.xml><?xml version="1.0" encoding="utf-8"?>
<sst xmlns="http://schemas.openxmlformats.org/spreadsheetml/2006/main" count="52" uniqueCount="41">
  <si>
    <t>Titulo</t>
  </si>
  <si>
    <t>Descripción</t>
  </si>
  <si>
    <t>Precio fijo</t>
  </si>
  <si>
    <t>Costo producción SW</t>
  </si>
  <si>
    <t>IGU</t>
  </si>
  <si>
    <t>Login</t>
  </si>
  <si>
    <t>Panel CRUD Altas, Bajas, Consultas, Buesuqedas proveedor</t>
  </si>
  <si>
    <t>Panel CRUD Altas, Bajas, Consultas, Buesuqedas material</t>
  </si>
  <si>
    <t>Panel CRUD Altas, Bajas, Consultas, Buesuqedas compras</t>
  </si>
  <si>
    <t>Administrativas</t>
  </si>
  <si>
    <t>Documentacion (Manual de Usuario)</t>
  </si>
  <si>
    <t>Documentacion (Manual de instalación)</t>
  </si>
  <si>
    <t>Coding Jframe java</t>
  </si>
  <si>
    <t>Alta Incidencias</t>
  </si>
  <si>
    <t>Consulta Incidencias</t>
  </si>
  <si>
    <t>Baja Incidencias</t>
  </si>
  <si>
    <t>Modificación incidencias</t>
  </si>
  <si>
    <t>Reposte de Incidencias</t>
  </si>
  <si>
    <t>Diseño y desarrollo de BD(11 tablas)</t>
  </si>
  <si>
    <t>Gastos admisnitrativos</t>
  </si>
  <si>
    <t>Gastos(Luz, agua, internet, mantenimiento, publicidad)</t>
  </si>
  <si>
    <t>Tipo</t>
  </si>
  <si>
    <t>Coding</t>
  </si>
  <si>
    <t>Administrative</t>
  </si>
  <si>
    <t>Mockup</t>
  </si>
  <si>
    <t>Menu principal</t>
  </si>
  <si>
    <t>Total</t>
  </si>
  <si>
    <t>Costo</t>
  </si>
  <si>
    <t>Administracion</t>
  </si>
  <si>
    <t>pruebas</t>
  </si>
  <si>
    <t>subtotal</t>
  </si>
  <si>
    <t>Dias de trabajo</t>
  </si>
  <si>
    <t>1er pago</t>
  </si>
  <si>
    <t>1 Mes</t>
  </si>
  <si>
    <t>2do pago</t>
  </si>
  <si>
    <t>2 Mes</t>
  </si>
  <si>
    <t>CLIENTE:</t>
  </si>
  <si>
    <t>Fecha:</t>
  </si>
  <si>
    <t>Reciclados Mexicanos S.A. de C.V.</t>
  </si>
  <si>
    <t>15/04/2022   10:00 a.m.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</si>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</sst>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2" fillId="4" borderId="0" xfId="0" applyFont="1" applyFill="1"/>
    <xf numFmtId="8" fontId="2" fillId="4" borderId="0" xfId="0" applyNumberFormat="1" applyFont="1" applyFill="1"/>
    <xf numFmtId="8" fontId="2" fillId="0" borderId="0" xfId="0" applyNumberFormat="1" applyFont="1"/>
    <xf numFmtId="0" fontId="2" fillId="0" borderId="0" xfId="0" applyFont="1"/>
    <xf numFmtId="0" fontId="2" fillId="5" borderId="0" xfId="0" applyFont="1" applyFill="1"/>
    <xf numFmtId="8" fontId="2" fillId="5" borderId="0" xfId="0" applyNumberFormat="1" applyFont="1" applyFill="1"/>
    <xf numFmtId="0" fontId="2" fillId="0" borderId="0" xfId="0" applyFont="1" applyAlignment="1">
      <alignment horizontal="left" vertical="top"/>
    </xf>
    <xf numFmtId="8" fontId="5" fillId="2" borderId="0" xfId="1" applyNumberFormat="1" applyFont="1"/>
    <xf numFmtId="8" fontId="6" fillId="0" borderId="0" xfId="0" applyNumberFormat="1" applyFon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1F25-59AC-45AF-9D40-6CD3640E11FD}">
  <dimension ref="A1:I22"/>
  <sheetViews>
    <sheetView tabSelected="1" zoomScale="115" zoomScaleNormal="115" workbookViewId="0">
      <selection activeCell="A24" sqref="A24"/>
    </sheetView>
  </sheetViews>
  <sheetFormatPr baseColWidth="10" defaultRowHeight="15" x14ac:dyDescent="0.25"/>
  <cols>
    <col min="1" max="1" width="26.85546875" bestFit="1" customWidth="1"/>
    <col min="2" max="2" width="67.42578125" bestFit="1" customWidth="1"/>
    <col min="3" max="3" width="16.85546875" customWidth="1"/>
    <col min="4" max="4" width="12.7109375" bestFit="1" customWidth="1"/>
    <col min="5" max="5" width="17.42578125" bestFit="1" customWidth="1"/>
    <col min="6" max="6" width="11.28515625" bestFit="1" customWidth="1"/>
    <col min="7" max="7" width="31.140625" customWidth="1"/>
    <col min="8" max="8" width="18.42578125" bestFit="1" customWidth="1"/>
    <col min="9" max="9" width="10.7109375" bestFit="1" customWidth="1"/>
  </cols>
  <sheetData>
    <row r="1" spans="1:9" ht="18.75" x14ac:dyDescent="0.3">
      <c r="A1" s="3" t="s">
        <v>36</v>
      </c>
      <c r="B1" s="7" t="s">
        <v>38</v>
      </c>
      <c r="C1" s="7"/>
      <c r="D1" s="7"/>
      <c r="E1" s="7"/>
      <c r="F1" s="5" t="s">
        <v>26</v>
      </c>
      <c r="G1" s="16">
        <f>SUM(I4:I17)</f>
        <v>1730.2400000000002</v>
      </c>
      <c r="H1" s="6" t="s">
        <v>31</v>
      </c>
      <c r="I1" s="2">
        <v>48</v>
      </c>
    </row>
    <row r="2" spans="1:9" ht="18.75" x14ac:dyDescent="0.3">
      <c r="A2" s="3" t="s">
        <v>37</v>
      </c>
      <c r="B2" s="1" t="s">
        <v>39</v>
      </c>
      <c r="C2" s="1"/>
      <c r="D2" s="1"/>
      <c r="E2" s="1"/>
      <c r="F2" s="5"/>
      <c r="G2" s="16"/>
      <c r="H2" s="6"/>
      <c r="I2" s="2"/>
    </row>
    <row r="3" spans="1:9" ht="18.75" x14ac:dyDescent="0.3">
      <c r="A3" s="4" t="s">
        <v>0</v>
      </c>
      <c r="B3" s="4" t="s">
        <v>1</v>
      </c>
      <c r="C3" s="4" t="s">
        <v>40</v>
      </c>
      <c r="D3" s="4" t="s">
        <v>2</v>
      </c>
      <c r="E3" s="4" t="s">
        <v>21</v>
      </c>
      <c r="F3" s="4" t="s">
        <v>27</v>
      </c>
      <c r="G3" s="4" t="s">
        <v>28</v>
      </c>
      <c r="H3" s="4" t="s">
        <v>29</v>
      </c>
      <c r="I3" s="4" t="s">
        <v>30</v>
      </c>
    </row>
    <row r="4" spans="1:9" ht="18.75" x14ac:dyDescent="0.3">
      <c r="A4" s="8" t="s">
        <v>4</v>
      </c>
      <c r="B4" s="8" t="s">
        <v>5</v>
      </c>
      <c r="C4" s="8">
        <v>10</v>
      </c>
      <c r="D4" s="9">
        <v>26.95</v>
      </c>
      <c r="E4" s="8" t="s">
        <v>24</v>
      </c>
      <c r="F4" s="10">
        <f>C4*8.89</f>
        <v>88.9</v>
      </c>
      <c r="G4" s="10">
        <v>8.9</v>
      </c>
      <c r="H4" s="11"/>
      <c r="I4" s="10">
        <f>F4+G4</f>
        <v>97.800000000000011</v>
      </c>
    </row>
    <row r="5" spans="1:9" ht="18.75" x14ac:dyDescent="0.3">
      <c r="A5" s="8"/>
      <c r="B5" s="8" t="s">
        <v>6</v>
      </c>
      <c r="C5" s="8">
        <v>12</v>
      </c>
      <c r="D5" s="9">
        <v>30.8</v>
      </c>
      <c r="E5" s="8" t="s">
        <v>24</v>
      </c>
      <c r="F5" s="10">
        <f>C5*6.9</f>
        <v>82.800000000000011</v>
      </c>
      <c r="G5" s="10">
        <v>8.3000000000000007</v>
      </c>
      <c r="H5" s="11"/>
      <c r="I5" s="10">
        <f t="shared" ref="I5:I10" si="0">F5+G5</f>
        <v>91.100000000000009</v>
      </c>
    </row>
    <row r="6" spans="1:9" ht="18.75" x14ac:dyDescent="0.3">
      <c r="A6" s="8"/>
      <c r="B6" s="8" t="s">
        <v>7</v>
      </c>
      <c r="C6" s="8">
        <v>12</v>
      </c>
      <c r="D6" s="9">
        <v>30.8</v>
      </c>
      <c r="E6" s="8" t="s">
        <v>24</v>
      </c>
      <c r="F6" s="10">
        <f t="shared" ref="F6:F7" si="1">C6*6.9</f>
        <v>82.800000000000011</v>
      </c>
      <c r="G6" s="10">
        <v>8.3000000000000007</v>
      </c>
      <c r="H6" s="11"/>
      <c r="I6" s="10">
        <f t="shared" si="0"/>
        <v>91.100000000000009</v>
      </c>
    </row>
    <row r="7" spans="1:9" ht="18.75" x14ac:dyDescent="0.3">
      <c r="A7" s="8"/>
      <c r="B7" s="8" t="s">
        <v>8</v>
      </c>
      <c r="C7" s="8">
        <v>12</v>
      </c>
      <c r="D7" s="9">
        <v>30.8</v>
      </c>
      <c r="E7" s="8" t="s">
        <v>24</v>
      </c>
      <c r="F7" s="10">
        <f t="shared" si="1"/>
        <v>82.800000000000011</v>
      </c>
      <c r="G7" s="10">
        <v>8.3000000000000007</v>
      </c>
      <c r="H7" s="11"/>
      <c r="I7" s="10">
        <f t="shared" si="0"/>
        <v>91.100000000000009</v>
      </c>
    </row>
    <row r="8" spans="1:9" ht="18.75" x14ac:dyDescent="0.3">
      <c r="A8" s="8"/>
      <c r="B8" s="8" t="s">
        <v>25</v>
      </c>
      <c r="C8" s="8">
        <v>7</v>
      </c>
      <c r="D8" s="9">
        <v>23.1</v>
      </c>
      <c r="E8" s="8" t="s">
        <v>24</v>
      </c>
      <c r="F8" s="10">
        <v>47.6</v>
      </c>
      <c r="G8" s="10">
        <v>4.8</v>
      </c>
      <c r="H8" s="11"/>
      <c r="I8" s="10">
        <f t="shared" si="0"/>
        <v>52.4</v>
      </c>
    </row>
    <row r="9" spans="1:9" ht="18.75" x14ac:dyDescent="0.3">
      <c r="A9" s="8" t="s">
        <v>9</v>
      </c>
      <c r="B9" s="8" t="s">
        <v>10</v>
      </c>
      <c r="C9" s="8">
        <v>48</v>
      </c>
      <c r="D9" s="9">
        <v>22</v>
      </c>
      <c r="E9" s="8" t="s">
        <v>23</v>
      </c>
      <c r="F9" s="10">
        <v>44</v>
      </c>
      <c r="G9" s="10">
        <v>4.4000000000000004</v>
      </c>
      <c r="H9" s="11"/>
      <c r="I9" s="10">
        <f t="shared" si="0"/>
        <v>48.4</v>
      </c>
    </row>
    <row r="10" spans="1:9" ht="18.75" x14ac:dyDescent="0.3">
      <c r="A10" s="8"/>
      <c r="B10" s="8" t="s">
        <v>11</v>
      </c>
      <c r="C10" s="8">
        <v>48</v>
      </c>
      <c r="D10" s="9">
        <v>22</v>
      </c>
      <c r="E10" s="8" t="s">
        <v>23</v>
      </c>
      <c r="F10" s="10">
        <v>44</v>
      </c>
      <c r="G10" s="10">
        <v>4.4000000000000004</v>
      </c>
      <c r="H10" s="11"/>
      <c r="I10" s="10">
        <f t="shared" si="0"/>
        <v>48.4</v>
      </c>
    </row>
    <row r="11" spans="1:9" ht="18.75" x14ac:dyDescent="0.3">
      <c r="A11" s="8" t="s">
        <v>12</v>
      </c>
      <c r="B11" s="8" t="s">
        <v>13</v>
      </c>
      <c r="C11" s="8">
        <v>10</v>
      </c>
      <c r="D11" s="9">
        <v>18.2</v>
      </c>
      <c r="E11" s="8" t="s">
        <v>22</v>
      </c>
      <c r="F11" s="10">
        <f>C11*7.14</f>
        <v>71.399999999999991</v>
      </c>
      <c r="G11" s="10">
        <v>7.1</v>
      </c>
      <c r="H11" s="10">
        <f>G11*2</f>
        <v>14.2</v>
      </c>
      <c r="I11" s="10">
        <f>F11+G11+H11</f>
        <v>92.699999999999989</v>
      </c>
    </row>
    <row r="12" spans="1:9" ht="18.75" x14ac:dyDescent="0.3">
      <c r="A12" s="8"/>
      <c r="B12" s="8" t="s">
        <v>14</v>
      </c>
      <c r="C12" s="8">
        <v>10</v>
      </c>
      <c r="D12" s="9">
        <v>18.2</v>
      </c>
      <c r="E12" s="8" t="s">
        <v>22</v>
      </c>
      <c r="F12" s="10">
        <f t="shared" ref="F12:F13" si="2">C12*7.14</f>
        <v>71.399999999999991</v>
      </c>
      <c r="G12" s="10">
        <v>7.1</v>
      </c>
      <c r="H12" s="10">
        <f t="shared" ref="H12:H16" si="3">G12*2</f>
        <v>14.2</v>
      </c>
      <c r="I12" s="10">
        <f t="shared" ref="I12:I16" si="4">F12+G12+H12</f>
        <v>92.699999999999989</v>
      </c>
    </row>
    <row r="13" spans="1:9" ht="18.75" x14ac:dyDescent="0.3">
      <c r="A13" s="8"/>
      <c r="B13" s="8" t="s">
        <v>15</v>
      </c>
      <c r="C13" s="8">
        <v>10</v>
      </c>
      <c r="D13" s="9">
        <v>18.2</v>
      </c>
      <c r="E13" s="8" t="s">
        <v>22</v>
      </c>
      <c r="F13" s="10">
        <f t="shared" si="2"/>
        <v>71.399999999999991</v>
      </c>
      <c r="G13" s="10">
        <v>7.1</v>
      </c>
      <c r="H13" s="10">
        <f t="shared" si="3"/>
        <v>14.2</v>
      </c>
      <c r="I13" s="10">
        <f t="shared" si="4"/>
        <v>92.699999999999989</v>
      </c>
    </row>
    <row r="14" spans="1:9" ht="18.75" x14ac:dyDescent="0.3">
      <c r="A14" s="8"/>
      <c r="B14" s="8" t="s">
        <v>16</v>
      </c>
      <c r="C14" s="8">
        <v>10</v>
      </c>
      <c r="D14" s="9">
        <v>18.2</v>
      </c>
      <c r="E14" s="8" t="s">
        <v>22</v>
      </c>
      <c r="F14" s="10">
        <f>C14*7.14</f>
        <v>71.399999999999991</v>
      </c>
      <c r="G14" s="10">
        <v>7.1</v>
      </c>
      <c r="H14" s="10">
        <f t="shared" si="3"/>
        <v>14.2</v>
      </c>
      <c r="I14" s="10">
        <f t="shared" si="4"/>
        <v>92.699999999999989</v>
      </c>
    </row>
    <row r="15" spans="1:9" ht="18.75" x14ac:dyDescent="0.3">
      <c r="A15" s="8"/>
      <c r="B15" s="8" t="s">
        <v>17</v>
      </c>
      <c r="C15" s="8">
        <v>10</v>
      </c>
      <c r="D15" s="9">
        <v>27.3</v>
      </c>
      <c r="E15" s="8" t="s">
        <v>22</v>
      </c>
      <c r="F15" s="10">
        <f>C15*7.4</f>
        <v>74</v>
      </c>
      <c r="G15" s="10">
        <v>7.4</v>
      </c>
      <c r="H15" s="10">
        <f t="shared" si="3"/>
        <v>14.8</v>
      </c>
      <c r="I15" s="10">
        <f t="shared" si="4"/>
        <v>96.2</v>
      </c>
    </row>
    <row r="16" spans="1:9" ht="18.75" x14ac:dyDescent="0.3">
      <c r="A16" s="8"/>
      <c r="B16" s="8" t="s">
        <v>18</v>
      </c>
      <c r="C16" s="8">
        <v>11</v>
      </c>
      <c r="D16" s="9">
        <v>36.4</v>
      </c>
      <c r="E16" s="8" t="s">
        <v>22</v>
      </c>
      <c r="F16" s="10">
        <f>C16*8.02</f>
        <v>88.22</v>
      </c>
      <c r="G16" s="10">
        <v>8.8000000000000007</v>
      </c>
      <c r="H16" s="10">
        <f t="shared" si="3"/>
        <v>17.600000000000001</v>
      </c>
      <c r="I16" s="10">
        <f t="shared" si="4"/>
        <v>114.62</v>
      </c>
    </row>
    <row r="17" spans="1:9" ht="18.75" x14ac:dyDescent="0.3">
      <c r="A17" s="12" t="s">
        <v>19</v>
      </c>
      <c r="B17" s="12" t="s">
        <v>20</v>
      </c>
      <c r="C17" s="12">
        <v>136</v>
      </c>
      <c r="D17" s="13">
        <v>79.2</v>
      </c>
      <c r="E17" s="12" t="s">
        <v>23</v>
      </c>
      <c r="F17" s="10">
        <v>571.20000000000005</v>
      </c>
      <c r="G17" s="10">
        <v>57.12</v>
      </c>
      <c r="H17" s="11"/>
      <c r="I17" s="10">
        <f>F17+G17</f>
        <v>628.32000000000005</v>
      </c>
    </row>
    <row r="18" spans="1:9" ht="18.75" x14ac:dyDescent="0.3">
      <c r="A18" s="11"/>
      <c r="B18" s="11"/>
      <c r="C18" s="11"/>
      <c r="D18" s="11"/>
      <c r="E18" s="11"/>
    </row>
    <row r="19" spans="1:9" ht="18.75" x14ac:dyDescent="0.3">
      <c r="A19" s="11"/>
      <c r="B19" s="11"/>
      <c r="C19" s="11"/>
      <c r="D19" s="11"/>
      <c r="E19" s="11"/>
    </row>
    <row r="20" spans="1:9" ht="18.75" x14ac:dyDescent="0.3">
      <c r="A20" s="14" t="s">
        <v>3</v>
      </c>
      <c r="B20" s="15">
        <f>(G1*I1)/2</f>
        <v>41525.760000000009</v>
      </c>
      <c r="C20" s="15">
        <f>B20</f>
        <v>41525.760000000009</v>
      </c>
      <c r="D20" s="11" t="s">
        <v>32</v>
      </c>
      <c r="E20" s="11" t="s">
        <v>33</v>
      </c>
    </row>
    <row r="21" spans="1:9" ht="18.75" x14ac:dyDescent="0.3">
      <c r="A21" s="14"/>
      <c r="B21" s="10">
        <f>(G1*I1)/2</f>
        <v>41525.760000000009</v>
      </c>
      <c r="C21" s="11"/>
      <c r="D21" s="11" t="s">
        <v>34</v>
      </c>
      <c r="E21" s="11" t="s">
        <v>35</v>
      </c>
    </row>
    <row r="22" spans="1:9" ht="18.75" x14ac:dyDescent="0.3">
      <c r="A22" s="11"/>
      <c r="B22" s="11"/>
      <c r="C22" s="11"/>
      <c r="D22" s="11"/>
      <c r="E22" s="11"/>
    </row>
  </sheetData>
  <mergeCells count="7">
    <mergeCell ref="A20:A21"/>
    <mergeCell ref="F1:F2"/>
    <mergeCell ref="G1:G2"/>
    <mergeCell ref="B1:E1"/>
    <mergeCell ref="B2:E2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4D47-989F-454B-B3EF-1A962851C7A0}">
  <dimension ref="A1"/>
  <sheetViews>
    <sheetView workbookViewId="0">
      <selection activeCell="D35" sqref="D3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DC46-FB8B-4333-8668-1CBD7E43C664}">
  <dimension ref="A1"/>
  <sheetViews>
    <sheetView workbookViewId="0">
      <selection activeCell="G34" sqref="G3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Tareas</vt:lpstr>
      <vt:lpstr>Tipo de Tareas</vt:lpstr>
      <vt:lpstr>Configuración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2022-05-24T16:18:06Z</dcterms:created>
  <dcterms:modified xsi:type="dcterms:W3CDTF">2022-05-24T17:44:09Z</dcterms:modified>
</cp:coreProperties>
</file>