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VENTARIO" sheetId="1" r:id="rId1"/>
    <sheet name="ENTRADAS" sheetId="2" r:id="rId2"/>
    <sheet name="SALIDAS" sheetId="3" r:id="rId3"/>
  </sheets>
  <calcPr calcId="152511"/>
</workbook>
</file>

<file path=xl/calcChain.xml><?xml version="1.0" encoding="utf-8"?>
<calcChain xmlns="http://schemas.openxmlformats.org/spreadsheetml/2006/main">
  <c r="D7" i="3" l="1"/>
  <c r="E7" i="3"/>
  <c r="D7" i="2"/>
  <c r="E7" i="2"/>
  <c r="D6" i="3"/>
  <c r="E6" i="3"/>
  <c r="D5" i="3"/>
  <c r="E5" i="3"/>
  <c r="D6" i="2"/>
  <c r="E6" i="2"/>
  <c r="D5" i="2"/>
  <c r="E5" i="2"/>
  <c r="E4" i="3"/>
  <c r="D4" i="3"/>
  <c r="E4" i="2"/>
  <c r="D4" i="2"/>
  <c r="E4" i="1" l="1"/>
  <c r="E8" i="1"/>
  <c r="E7" i="1"/>
  <c r="E11" i="1"/>
  <c r="E10" i="1"/>
  <c r="E6" i="1"/>
  <c r="D4" i="1"/>
  <c r="E9" i="1"/>
  <c r="E5" i="1"/>
  <c r="D11" i="1"/>
  <c r="D7" i="1"/>
  <c r="D10" i="1"/>
  <c r="D6" i="1"/>
  <c r="D9" i="1"/>
  <c r="D5" i="1"/>
  <c r="D8" i="1"/>
  <c r="F8" i="1" s="1"/>
  <c r="F5" i="1" l="1"/>
  <c r="F9" i="1"/>
  <c r="F11" i="1"/>
  <c r="F6" i="1"/>
  <c r="F7" i="1"/>
  <c r="F4" i="1"/>
  <c r="F10" i="1"/>
</calcChain>
</file>

<file path=xl/sharedStrings.xml><?xml version="1.0" encoding="utf-8"?>
<sst xmlns="http://schemas.openxmlformats.org/spreadsheetml/2006/main" count="47" uniqueCount="31">
  <si>
    <t>Codigo Producto</t>
  </si>
  <si>
    <t>Descripcion</t>
  </si>
  <si>
    <t>Lote</t>
  </si>
  <si>
    <t>Entradas</t>
  </si>
  <si>
    <t>Salidas</t>
  </si>
  <si>
    <t>Stock actual</t>
  </si>
  <si>
    <t>Costo Unitario</t>
  </si>
  <si>
    <t>Importe inventario</t>
  </si>
  <si>
    <t>N° Documento</t>
  </si>
  <si>
    <t>Fecha</t>
  </si>
  <si>
    <t>Cantidad</t>
  </si>
  <si>
    <t>INVENTARIO PRODUCTOS</t>
  </si>
  <si>
    <t>ENTRADA DE PRODUCTOS</t>
  </si>
  <si>
    <t>SALIDA DE PRODUCTOS</t>
  </si>
  <si>
    <t>Mojarra</t>
  </si>
  <si>
    <t>Conejo</t>
  </si>
  <si>
    <t>Queso</t>
  </si>
  <si>
    <t>Miel</t>
  </si>
  <si>
    <t>Pato entero</t>
  </si>
  <si>
    <t>Pato mitad</t>
  </si>
  <si>
    <t>Gallina entera</t>
  </si>
  <si>
    <t>Gallina mitad</t>
  </si>
  <si>
    <t>HE-WH</t>
  </si>
  <si>
    <t>HE-HA</t>
  </si>
  <si>
    <t>RA-WH</t>
  </si>
  <si>
    <t>CH-PO</t>
  </si>
  <si>
    <t>HO-BO</t>
  </si>
  <si>
    <t>DU-WH</t>
  </si>
  <si>
    <t>DU-HA</t>
  </si>
  <si>
    <t>FI-WH</t>
  </si>
  <si>
    <t>YY-GU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</si>
</sst>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F\C\-000\-000"/>
    <numFmt numFmtId="166" formatCode="yyyy\-mm\-dd;@"/>
    <numFmt numFmtId="167" formatCode="\L\T\-000"/>
    <numFmt numFmtId="168" formatCode="\F\V\-000\-000"/>
    <numFmt numFmtId="169" formatCode="\L\T\-\F\R\-000"/>
  </numFmts>
  <fonts count="3" x14ac:knownFonts="1">
    <font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top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top" wrapText="1"/>
    </xf>
    <xf numFmtId="167" fontId="0" fillId="0" borderId="0" xfId="0" applyNumberFormat="1"/>
    <xf numFmtId="168" fontId="0" fillId="0" borderId="0" xfId="0" applyNumberFormat="1"/>
    <xf numFmtId="164" fontId="0" fillId="0" borderId="0" xfId="0" applyNumberFormat="1" applyBorder="1"/>
    <xf numFmtId="166" fontId="0" fillId="0" borderId="0" xfId="0" applyNumberFormat="1" applyBorder="1"/>
    <xf numFmtId="0" fontId="0" fillId="3" borderId="2" xfId="0" applyFill="1" applyBorder="1"/>
    <xf numFmtId="167" fontId="0" fillId="3" borderId="2" xfId="0" applyNumberFormat="1" applyFill="1" applyBorder="1"/>
    <xf numFmtId="0" fontId="0" fillId="0" borderId="0" xfId="0" applyBorder="1"/>
    <xf numFmtId="168" fontId="0" fillId="0" borderId="0" xfId="0" applyNumberFormat="1" applyBorder="1"/>
    <xf numFmtId="169" fontId="0" fillId="0" borderId="0" xfId="0" applyNumberFormat="1"/>
  </cellXfs>
  <cellStyles count="1">
    <cellStyle name="Normal" xfId="0" builtinId="0"/>
  </cellStyles>
  <dxfs count="18"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7" formatCode="\L\T\-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6" formatCode="yyyy\-mm\-dd;@"/>
    </dxf>
    <dxf>
      <numFmt numFmtId="168" formatCode="\F\V\-000\-000"/>
    </dxf>
    <dxf>
      <numFmt numFmtId="167" formatCode="\L\T\-000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center" vertical="top" textRotation="0" wrapText="1" indent="0" justifyLastLine="0" shrinkToFit="0" readingOrder="0"/>
    </dxf>
    <dxf>
      <numFmt numFmtId="166" formatCode="yyyy\-mm\-dd;@"/>
    </dxf>
    <dxf>
      <numFmt numFmtId="164" formatCode="\F\C\-000\-000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ALIDAS!A1"/><Relationship Id="rId1" Type="http://schemas.openxmlformats.org/officeDocument/2006/relationships/hyperlink" Target="#ENTRADA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SALIDAS!A1"/><Relationship Id="rId1" Type="http://schemas.openxmlformats.org/officeDocument/2006/relationships/hyperlink" Target="#INVENTAR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ENTRADAS!A1"/><Relationship Id="rId1" Type="http://schemas.openxmlformats.org/officeDocument/2006/relationships/hyperlink" Target="#INVENT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47625</xdr:rowOff>
    </xdr:from>
    <xdr:to>
      <xdr:col>10</xdr:col>
      <xdr:colOff>0</xdr:colOff>
      <xdr:row>5</xdr:row>
      <xdr:rowOff>0</xdr:rowOff>
    </xdr:to>
    <xdr:sp macro="" textlink="">
      <xdr:nvSpPr>
        <xdr:cNvPr id="2" name="Rectángulo redondeado 1">
          <a:hlinkClick xmlns:r="http://schemas.openxmlformats.org/officeDocument/2006/relationships" r:id="rId1"/>
        </xdr:cNvPr>
        <xdr:cNvSpPr/>
      </xdr:nvSpPr>
      <xdr:spPr>
        <a:xfrm>
          <a:off x="8277225" y="866775"/>
          <a:ext cx="1133475" cy="3333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Entradas</a:t>
          </a:r>
        </a:p>
      </xdr:txBody>
    </xdr:sp>
    <xdr:clientData/>
  </xdr:twoCellAnchor>
  <xdr:twoCellAnchor>
    <xdr:from>
      <xdr:col>8</xdr:col>
      <xdr:colOff>85725</xdr:colOff>
      <xdr:row>5</xdr:row>
      <xdr:rowOff>47625</xdr:rowOff>
    </xdr:from>
    <xdr:to>
      <xdr:col>10</xdr:col>
      <xdr:colOff>0</xdr:colOff>
      <xdr:row>7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8277225" y="1247775"/>
          <a:ext cx="11334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Salidas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19050</xdr:rowOff>
    </xdr:from>
    <xdr:to>
      <xdr:col>7</xdr:col>
      <xdr:colOff>533400</xdr:colOff>
      <xdr:row>2</xdr:row>
      <xdr:rowOff>352425</xdr:rowOff>
    </xdr:to>
    <xdr:sp macro="" textlink="">
      <xdr:nvSpPr>
        <xdr:cNvPr id="2" name="Rectángulo redondeado 1">
          <a:hlinkClick xmlns:r="http://schemas.openxmlformats.org/officeDocument/2006/relationships" r:id="rId1"/>
        </xdr:cNvPr>
        <xdr:cNvSpPr/>
      </xdr:nvSpPr>
      <xdr:spPr>
        <a:xfrm>
          <a:off x="6896100" y="447675"/>
          <a:ext cx="1133475" cy="3333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Inventario</a:t>
          </a:r>
        </a:p>
      </xdr:txBody>
    </xdr:sp>
    <xdr:clientData/>
  </xdr:twoCellAnchor>
  <xdr:twoCellAnchor>
    <xdr:from>
      <xdr:col>6</xdr:col>
      <xdr:colOff>161925</xdr:colOff>
      <xdr:row>3</xdr:row>
      <xdr:rowOff>28575</xdr:rowOff>
    </xdr:from>
    <xdr:to>
      <xdr:col>7</xdr:col>
      <xdr:colOff>533400</xdr:colOff>
      <xdr:row>4</xdr:row>
      <xdr:rowOff>171450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6896100" y="828675"/>
          <a:ext cx="11334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Salidas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0</xdr:rowOff>
    </xdr:from>
    <xdr:to>
      <xdr:col>7</xdr:col>
      <xdr:colOff>581025</xdr:colOff>
      <xdr:row>3</xdr:row>
      <xdr:rowOff>142875</xdr:rowOff>
    </xdr:to>
    <xdr:sp macro="" textlink="">
      <xdr:nvSpPr>
        <xdr:cNvPr id="2" name="Rectángulo redondeado 1">
          <a:hlinkClick xmlns:r="http://schemas.openxmlformats.org/officeDocument/2006/relationships" r:id="rId1"/>
        </xdr:cNvPr>
        <xdr:cNvSpPr/>
      </xdr:nvSpPr>
      <xdr:spPr>
        <a:xfrm>
          <a:off x="6334125" y="428625"/>
          <a:ext cx="1133475" cy="3333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Inventario</a:t>
          </a:r>
        </a:p>
      </xdr:txBody>
    </xdr:sp>
    <xdr:clientData/>
  </xdr:twoCellAnchor>
  <xdr:twoCellAnchor>
    <xdr:from>
      <xdr:col>6</xdr:col>
      <xdr:colOff>209550</xdr:colOff>
      <xdr:row>4</xdr:row>
      <xdr:rowOff>0</xdr:rowOff>
    </xdr:from>
    <xdr:to>
      <xdr:col>7</xdr:col>
      <xdr:colOff>581025</xdr:colOff>
      <xdr:row>5</xdr:row>
      <xdr:rowOff>142875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6334125" y="809625"/>
          <a:ext cx="1133475" cy="3333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Entradas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Inventario" displayName="Inventario" ref="A3:H11" headerRowDxfId="10">
  <autoFilter ref="A3:H11"/>
  <tableColumns count="8">
    <tableColumn id="1" name="Codigo Producto" totalsRowLabel="Total"/>
    <tableColumn id="2" name="Descripcion"/>
    <tableColumn id="3" name="Lote"/>
    <tableColumn id="4" name="Entradas" totalsRowFunction="sum" dataDxfId="5" totalsRowDxfId="0">
      <calculatedColumnFormula>IFERROR(SUMIFS(Entradas[Cantidad],Entradas[Descripcion],Inventario[[#This Row],[Descripcion]],Entradas[Lote],Inventario[[#This Row],[Lote]]),"-")</calculatedColumnFormula>
    </tableColumn>
    <tableColumn id="5" name="Salidas" totalsRowFunction="sum" dataDxfId="4" totalsRowDxfId="1">
      <calculatedColumnFormula>IFERROR(SUMIFS(Salidas[Cantidad],Salidas[Descripcion],Inventario[[#This Row],[Descripcion]],Salidas[Lote],Inventario[[#This Row],[Lote]]),"-")</calculatedColumnFormula>
    </tableColumn>
    <tableColumn id="6" name="Stock actual" totalsRowFunction="sum" dataDxfId="3" totalsRowDxfId="2">
      <calculatedColumnFormula>IFERROR(Inventario[[#This Row],[Entradas]]-Inventario[[#This Row],[Salidas]],"-")</calculatedColumnFormula>
    </tableColumn>
    <tableColumn id="7" name="Costo Unitario"/>
    <tableColumn id="8" name="Importe invent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radas" displayName="Entradas" ref="A3:F7" totalsRowShown="0" headerRowDxfId="17">
  <autoFilter ref="A3:F7"/>
  <tableColumns count="6">
    <tableColumn id="1" name="N° Documento" dataDxfId="12"/>
    <tableColumn id="2" name="Fecha" dataDxfId="11"/>
    <tableColumn id="3" name="Codigo Producto" dataDxfId="16"/>
    <tableColumn id="4" name="Descripcion" dataDxfId="15">
      <calculatedColumnFormula>IFERROR(VLOOKUP(Entradas[Codigo Producto],Inventario[],2,FALSE),"-")</calculatedColumnFormula>
    </tableColumn>
    <tableColumn id="5" name="Lote" dataDxfId="9">
      <calculatedColumnFormula>IFERROR(VLOOKUP(Entradas[Codigo Producto],Inventario[],3,FALSE),"-")</calculatedColumnFormula>
    </tableColumn>
    <tableColumn id="6" name="Cant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alidas" displayName="Salidas" ref="A3:F7" totalsRowShown="0">
  <autoFilter ref="A3:F7"/>
  <tableColumns count="6">
    <tableColumn id="1" name="N° Documento" dataDxfId="8"/>
    <tableColumn id="2" name="Fecha" dataDxfId="7"/>
    <tableColumn id="3" name="Codigo Producto" dataDxfId="14"/>
    <tableColumn id="4" name="Descripcion" dataDxfId="13">
      <calculatedColumnFormula>IFERROR(VLOOKUP(Salidas[Codigo Producto],Inventario[],2,FALSE),"-")</calculatedColumnFormula>
    </tableColumn>
    <tableColumn id="5" name="Lote" dataDxfId="6">
      <calculatedColumnFormula>IFERROR(VLOOKUP(Salidas[Codigo Producto],Inventario[],3,FALSE),"-")</calculatedColumnFormula>
    </tableColumn>
    <tableColumn id="6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H11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1" max="1" width="12.85546875" customWidth="1"/>
    <col min="2" max="2" width="25" customWidth="1"/>
    <col min="3" max="3" width="15.7109375" customWidth="1"/>
    <col min="4" max="4" width="10.7109375" customWidth="1"/>
    <col min="5" max="5" width="9.28515625" customWidth="1"/>
    <col min="6" max="6" width="13.5703125" customWidth="1"/>
    <col min="7" max="7" width="15.85546875" customWidth="1"/>
    <col min="8" max="8" width="19.85546875" customWidth="1"/>
  </cols>
  <sheetData>
    <row r="1" spans="1:8" ht="18.75" x14ac:dyDescent="0.3">
      <c r="A1" s="2" t="s">
        <v>11</v>
      </c>
      <c r="B1" s="3"/>
      <c r="C1" s="3"/>
      <c r="D1" s="3"/>
      <c r="E1" s="3"/>
      <c r="F1" s="3"/>
      <c r="G1" s="3"/>
      <c r="H1" s="3"/>
    </row>
    <row r="3" spans="1:8" ht="30.7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x14ac:dyDescent="0.25">
      <c r="A4" t="s">
        <v>27</v>
      </c>
      <c r="B4" t="s">
        <v>18</v>
      </c>
      <c r="C4" s="16">
        <v>1</v>
      </c>
      <c r="D4" s="4">
        <f>IFERROR(SUMIFS(Entradas[Cantidad],Entradas[Descripcion],Inventario[[#This Row],[Descripcion]],Entradas[Lote],Inventario[[#This Row],[Lote]]),"-")</f>
        <v>0</v>
      </c>
      <c r="E4" s="4">
        <f>IFERROR(SUMIFS(Salidas[Cantidad],Salidas[Descripcion],Inventario[[#This Row],[Descripcion]],Salidas[Lote],Inventario[[#This Row],[Lote]]),"-")</f>
        <v>0</v>
      </c>
      <c r="F4" s="4">
        <f>IFERROR(Inventario[[#This Row],[Entradas]]-Inventario[[#This Row],[Salidas]],"-")</f>
        <v>0</v>
      </c>
    </row>
    <row r="5" spans="1:8" x14ac:dyDescent="0.25">
      <c r="A5" t="s">
        <v>22</v>
      </c>
      <c r="B5" t="s">
        <v>20</v>
      </c>
      <c r="C5" s="16">
        <v>1</v>
      </c>
      <c r="D5" s="4">
        <f>IFERROR(SUMIFS(Entradas[Cantidad],Entradas[Descripcion],Inventario[[#This Row],[Descripcion]],Entradas[Lote],Inventario[[#This Row],[Lote]]),"-")</f>
        <v>10</v>
      </c>
      <c r="E5" s="4">
        <f>IFERROR(SUMIFS(Salidas[Cantidad],Salidas[Descripcion],Inventario[[#This Row],[Descripcion]],Salidas[Lote],Inventario[[#This Row],[Lote]]),"-")</f>
        <v>10</v>
      </c>
      <c r="F5" s="4">
        <f>IFERROR(Inventario[[#This Row],[Entradas]]-Inventario[[#This Row],[Salidas]],"-")</f>
        <v>0</v>
      </c>
    </row>
    <row r="6" spans="1:8" x14ac:dyDescent="0.25">
      <c r="A6" t="s">
        <v>29</v>
      </c>
      <c r="B6" t="s">
        <v>14</v>
      </c>
      <c r="C6" s="16">
        <v>1</v>
      </c>
      <c r="D6" s="4">
        <f>IFERROR(SUMIFS(Entradas[Cantidad],Entradas[Descripcion],Inventario[[#This Row],[Descripcion]],Entradas[Lote],Inventario[[#This Row],[Lote]]),"-")</f>
        <v>0</v>
      </c>
      <c r="E6" s="4">
        <f>IFERROR(SUMIFS(Salidas[Cantidad],Salidas[Descripcion],Inventario[[#This Row],[Descripcion]],Salidas[Lote],Inventario[[#This Row],[Lote]]),"-")</f>
        <v>0</v>
      </c>
      <c r="F6" s="4">
        <f>IFERROR(Inventario[[#This Row],[Entradas]]-Inventario[[#This Row],[Salidas]],"-")</f>
        <v>0</v>
      </c>
    </row>
    <row r="7" spans="1:8" x14ac:dyDescent="0.25">
      <c r="A7" t="s">
        <v>24</v>
      </c>
      <c r="B7" t="s">
        <v>15</v>
      </c>
      <c r="C7" s="16">
        <v>1</v>
      </c>
      <c r="D7" s="4">
        <f>IFERROR(SUMIFS(Entradas[Cantidad],Entradas[Descripcion],Inventario[[#This Row],[Descripcion]],Entradas[Lote],Inventario[[#This Row],[Lote]]),"-")</f>
        <v>2</v>
      </c>
      <c r="E7" s="4">
        <f>IFERROR(SUMIFS(Salidas[Cantidad],Salidas[Descripcion],Inventario[[#This Row],[Descripcion]],Salidas[Lote],Inventario[[#This Row],[Lote]]),"-")</f>
        <v>0</v>
      </c>
      <c r="F7" s="4">
        <f>IFERROR(Inventario[[#This Row],[Entradas]]-Inventario[[#This Row],[Salidas]],"-")</f>
        <v>2</v>
      </c>
    </row>
    <row r="8" spans="1:8" x14ac:dyDescent="0.25">
      <c r="A8" t="s">
        <v>25</v>
      </c>
      <c r="B8" t="s">
        <v>16</v>
      </c>
      <c r="C8" s="16">
        <v>1</v>
      </c>
      <c r="D8" s="4">
        <f>IFERROR(SUMIFS(Entradas[Cantidad],Entradas[Descripcion],Inventario[[#This Row],[Descripcion]],Entradas[Lote],Inventario[[#This Row],[Lote]]),"-")</f>
        <v>50</v>
      </c>
      <c r="E8" s="4">
        <f>IFERROR(SUMIFS(Salidas[Cantidad],Salidas[Descripcion],Inventario[[#This Row],[Descripcion]],Salidas[Lote],Inventario[[#This Row],[Lote]]),"-")</f>
        <v>4</v>
      </c>
      <c r="F8" s="4">
        <f>IFERROR(Inventario[[#This Row],[Entradas]]-Inventario[[#This Row],[Salidas]],"-")</f>
        <v>46</v>
      </c>
    </row>
    <row r="9" spans="1:8" x14ac:dyDescent="0.25">
      <c r="A9" t="s">
        <v>26</v>
      </c>
      <c r="B9" t="s">
        <v>17</v>
      </c>
      <c r="C9" s="16">
        <v>1</v>
      </c>
      <c r="D9" s="4">
        <f>IFERROR(SUMIFS(Entradas[Cantidad],Entradas[Descripcion],Inventario[[#This Row],[Descripcion]],Entradas[Lote],Inventario[[#This Row],[Lote]]),"-")</f>
        <v>20</v>
      </c>
      <c r="E9" s="4">
        <f>IFERROR(SUMIFS(Salidas[Cantidad],Salidas[Descripcion],Inventario[[#This Row],[Descripcion]],Salidas[Lote],Inventario[[#This Row],[Lote]]),"-")</f>
        <v>7</v>
      </c>
      <c r="F9" s="4">
        <f>IFERROR(Inventario[[#This Row],[Entradas]]-Inventario[[#This Row],[Salidas]],"-")</f>
        <v>13</v>
      </c>
    </row>
    <row r="10" spans="1:8" x14ac:dyDescent="0.25">
      <c r="A10" t="s">
        <v>28</v>
      </c>
      <c r="B10" t="s">
        <v>19</v>
      </c>
      <c r="C10" s="16">
        <v>1</v>
      </c>
      <c r="D10" s="4">
        <f>IFERROR(SUMIFS(Entradas[Cantidad],Entradas[Descripcion],Inventario[[#This Row],[Descripcion]],Entradas[Lote],Inventario[[#This Row],[Lote]]),"-")</f>
        <v>0</v>
      </c>
      <c r="E10" s="4">
        <f>IFERROR(SUMIFS(Salidas[Cantidad],Salidas[Descripcion],Inventario[[#This Row],[Descripcion]],Salidas[Lote],Inventario[[#This Row],[Lote]]),"-")</f>
        <v>0</v>
      </c>
      <c r="F10" s="4">
        <f>IFERROR(Inventario[[#This Row],[Entradas]]-Inventario[[#This Row],[Salidas]],"-")</f>
        <v>0</v>
      </c>
    </row>
    <row r="11" spans="1:8" x14ac:dyDescent="0.25">
      <c r="A11" t="s">
        <v>23</v>
      </c>
      <c r="B11" t="s">
        <v>21</v>
      </c>
      <c r="C11" s="16">
        <v>1</v>
      </c>
      <c r="D11" s="4">
        <f>IFERROR(SUMIFS(Entradas[Cantidad],Entradas[Descripcion],Inventario[[#This Row],[Descripcion]],Entradas[Lote],Inventario[[#This Row],[Lote]]),"-")</f>
        <v>0</v>
      </c>
      <c r="E11" s="4">
        <f>IFERROR(SUMIFS(Salidas[Cantidad],Salidas[Descripcion],Inventario[[#This Row],[Descripcion]],Salidas[Lote],Inventario[[#This Row],[Lote]]),"-")</f>
        <v>0</v>
      </c>
      <c r="F11" s="4">
        <f>IFERROR(Inventario[[#This Row],[Entradas]]-Inventario[[#This Row],[Salidas]],"-")</f>
        <v>0</v>
      </c>
    </row>
  </sheetData>
  <mergeCells count="1">
    <mergeCell ref="A1:H1"/>
  </mergeCells>
  <conditionalFormatting sqref="F4:F11">
    <cfRule type="iconSet" priority="1">
      <iconSet>
        <cfvo type="percent" val="0"/>
        <cfvo type="num" val="10"/>
        <cfvo type="num" val="2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7"/>
  <sheetViews>
    <sheetView workbookViewId="0">
      <selection sqref="A1:F1"/>
    </sheetView>
  </sheetViews>
  <sheetFormatPr baseColWidth="10" defaultRowHeight="15" x14ac:dyDescent="0.25"/>
  <cols>
    <col min="1" max="1" width="16" customWidth="1"/>
    <col min="3" max="3" width="17.7109375" customWidth="1"/>
    <col min="4" max="4" width="25.140625" customWidth="1"/>
    <col min="5" max="5" width="15.5703125" customWidth="1"/>
    <col min="6" max="6" width="15.140625" customWidth="1"/>
  </cols>
  <sheetData>
    <row r="1" spans="1:6" ht="18.75" x14ac:dyDescent="0.3">
      <c r="A1" s="2" t="s">
        <v>12</v>
      </c>
      <c r="B1" s="2"/>
      <c r="C1" s="2"/>
      <c r="D1" s="2"/>
      <c r="E1" s="2"/>
      <c r="F1" s="2"/>
    </row>
    <row r="3" spans="1:6" ht="29.25" customHeight="1" x14ac:dyDescent="0.25">
      <c r="A3" s="1" t="s">
        <v>8</v>
      </c>
      <c r="B3" s="1" t="s">
        <v>9</v>
      </c>
      <c r="C3" s="1" t="s">
        <v>0</v>
      </c>
      <c r="D3" s="1" t="s">
        <v>1</v>
      </c>
      <c r="E3" s="1" t="s">
        <v>2</v>
      </c>
      <c r="F3" s="1" t="s">
        <v>10</v>
      </c>
    </row>
    <row r="4" spans="1:6" x14ac:dyDescent="0.25">
      <c r="A4" s="5">
        <v>1</v>
      </c>
      <c r="B4" s="6">
        <v>44564</v>
      </c>
      <c r="C4" s="4" t="s">
        <v>22</v>
      </c>
      <c r="D4" s="4" t="str">
        <f>IFERROR(VLOOKUP(Entradas[Codigo Producto],Inventario[],2,FALSE),"-")</f>
        <v>Gallina entera</v>
      </c>
      <c r="E4" s="8">
        <f>IFERROR(VLOOKUP(Entradas[Codigo Producto],Inventario[],3,FALSE),"-")</f>
        <v>1</v>
      </c>
      <c r="F4">
        <v>10</v>
      </c>
    </row>
    <row r="5" spans="1:6" x14ac:dyDescent="0.25">
      <c r="A5" s="10">
        <v>2</v>
      </c>
      <c r="B5" s="11">
        <v>44576</v>
      </c>
      <c r="C5" s="4" t="s">
        <v>25</v>
      </c>
      <c r="D5" s="12" t="str">
        <f>IFERROR(VLOOKUP(Entradas[Codigo Producto],Inventario[],2,FALSE),"-")</f>
        <v>Queso</v>
      </c>
      <c r="E5" s="13">
        <f>IFERROR(VLOOKUP(Entradas[Codigo Producto],Inventario[],3,FALSE),"-")</f>
        <v>1</v>
      </c>
      <c r="F5" s="14">
        <v>50</v>
      </c>
    </row>
    <row r="6" spans="1:6" x14ac:dyDescent="0.25">
      <c r="A6" s="10">
        <v>3</v>
      </c>
      <c r="B6" s="11">
        <v>44566</v>
      </c>
      <c r="C6" s="4" t="s">
        <v>24</v>
      </c>
      <c r="D6" s="12" t="str">
        <f>IFERROR(VLOOKUP(Entradas[Codigo Producto],Inventario[],2,FALSE),"-")</f>
        <v>Conejo</v>
      </c>
      <c r="E6" s="13">
        <f>IFERROR(VLOOKUP(Entradas[Codigo Producto],Inventario[],3,FALSE),"-")</f>
        <v>1</v>
      </c>
      <c r="F6" s="14">
        <v>2</v>
      </c>
    </row>
    <row r="7" spans="1:6" x14ac:dyDescent="0.25">
      <c r="A7" s="10">
        <v>4</v>
      </c>
      <c r="B7" s="11"/>
      <c r="C7" s="4" t="s">
        <v>26</v>
      </c>
      <c r="D7" s="12" t="str">
        <f>IFERROR(VLOOKUP(Entradas[Codigo Producto],Inventario[],2,FALSE),"-")</f>
        <v>Miel</v>
      </c>
      <c r="E7" s="13">
        <f>IFERROR(VLOOKUP(Entradas[Codigo Producto],Inventario[],3,FALSE),"-")</f>
        <v>1</v>
      </c>
      <c r="F7" s="14">
        <v>20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INVENTARIO!$A$4:$A$11</xm:f>
          </x14:formula1>
          <xm:sqref>C4:C7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7"/>
  <sheetViews>
    <sheetView workbookViewId="0">
      <selection sqref="A1:F1"/>
    </sheetView>
  </sheetViews>
  <sheetFormatPr baseColWidth="10" defaultRowHeight="15" x14ac:dyDescent="0.25"/>
  <cols>
    <col min="1" max="1" width="16" customWidth="1"/>
    <col min="3" max="3" width="17.7109375" customWidth="1"/>
    <col min="4" max="4" width="22.28515625" customWidth="1"/>
    <col min="5" max="5" width="13" customWidth="1"/>
  </cols>
  <sheetData>
    <row r="1" spans="1:6" ht="18.75" x14ac:dyDescent="0.3">
      <c r="A1" s="2" t="s">
        <v>13</v>
      </c>
      <c r="B1" s="2"/>
      <c r="C1" s="2"/>
      <c r="D1" s="2"/>
      <c r="E1" s="2"/>
      <c r="F1" s="2"/>
    </row>
    <row r="3" spans="1:6" x14ac:dyDescent="0.25">
      <c r="A3" t="s">
        <v>8</v>
      </c>
      <c r="B3" t="s">
        <v>9</v>
      </c>
      <c r="C3" t="s">
        <v>0</v>
      </c>
      <c r="D3" t="s">
        <v>1</v>
      </c>
      <c r="E3" t="s">
        <v>2</v>
      </c>
      <c r="F3" t="s">
        <v>10</v>
      </c>
    </row>
    <row r="4" spans="1:6" x14ac:dyDescent="0.25">
      <c r="A4" s="9">
        <v>1</v>
      </c>
      <c r="B4" s="6">
        <v>44623</v>
      </c>
      <c r="C4" s="4" t="s">
        <v>22</v>
      </c>
      <c r="D4" s="4" t="str">
        <f>IFERROR(VLOOKUP(Salidas[Codigo Producto],Inventario[],2,FALSE),"-")</f>
        <v>Gallina entera</v>
      </c>
      <c r="E4" s="8">
        <f>IFERROR(VLOOKUP(Salidas[Codigo Producto],Inventario[],3,FALSE),"-")</f>
        <v>1</v>
      </c>
      <c r="F4">
        <v>10</v>
      </c>
    </row>
    <row r="5" spans="1:6" x14ac:dyDescent="0.25">
      <c r="A5" s="15">
        <v>2</v>
      </c>
      <c r="B5" s="11">
        <v>44625</v>
      </c>
      <c r="C5" s="4" t="s">
        <v>26</v>
      </c>
      <c r="D5" s="12" t="str">
        <f>IFERROR(VLOOKUP(Salidas[Codigo Producto],Inventario[],2,FALSE),"-")</f>
        <v>Miel</v>
      </c>
      <c r="E5" s="13">
        <f>IFERROR(VLOOKUP(Salidas[Codigo Producto],Inventario[],3,FALSE),"-")</f>
        <v>1</v>
      </c>
      <c r="F5" s="14">
        <v>7</v>
      </c>
    </row>
    <row r="6" spans="1:6" x14ac:dyDescent="0.25">
      <c r="A6" s="15">
        <v>3</v>
      </c>
      <c r="B6" s="11">
        <v>44605</v>
      </c>
      <c r="C6" s="4" t="s">
        <v>25</v>
      </c>
      <c r="D6" s="12" t="str">
        <f>IFERROR(VLOOKUP(Salidas[Codigo Producto],Inventario[],2,FALSE),"-")</f>
        <v>Queso</v>
      </c>
      <c r="E6" s="13">
        <f>IFERROR(VLOOKUP(Salidas[Codigo Producto],Inventario[],3,FALSE),"-")</f>
        <v>1</v>
      </c>
      <c r="F6" s="14">
        <v>4</v>
      </c>
    </row>
    <row r="7" spans="1:6" x14ac:dyDescent="0.25">
      <c r="A7" s="15">
        <v>4</v>
      </c>
      <c r="B7" s="11"/>
      <c r="C7" s="4" t="s">
        <v>30</v>
      </c>
      <c r="D7" s="12" t="str">
        <f>IFERROR(VLOOKUP(Salidas[Codigo Producto],Inventario[],2,FALSE),"-")</f>
        <v>-</v>
      </c>
      <c r="E7" s="13" t="str">
        <f>IFERROR(VLOOKUP(Salidas[Codigo Producto],Inventario[],3,FALSE),"-")</f>
        <v>-</v>
      </c>
      <c r="F7" s="14">
        <v>22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INVENTARIO!$A$4:$A$11</xm:f>
          </x14:formula1>
          <xm:sqref>C4:C7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ENTRADAS</vt:lpstr>
      <vt:lpstr>SALIDAS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2023-01-08T20:22:57Z</dcterms:modified>
</cp:coreProperties>
</file>