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c01\home\jsuarez\ProfileFolders\Desktop\"/>
    </mc:Choice>
  </mc:AlternateContent>
  <bookViews>
    <workbookView xWindow="0" yWindow="0" windowWidth="24000" windowHeight="9735" activeTab="3"/>
  </bookViews>
  <sheets>
    <sheet name="Complete" sheetId="1" r:id="rId1"/>
    <sheet name="AStar" sheetId="2" r:id="rId2"/>
    <sheet name="Hill Climbing" sheetId="3" r:id="rId3"/>
    <sheet name="Random Restart vs A star" sheetId="4" r:id="rId4"/>
  </sheets>
  <calcPr calcId="0"/>
</workbook>
</file>

<file path=xl/calcChain.xml><?xml version="1.0" encoding="utf-8"?>
<calcChain xmlns="http://schemas.openxmlformats.org/spreadsheetml/2006/main">
  <c r="D63" i="4" l="1"/>
  <c r="G63" i="4"/>
  <c r="F55" i="4"/>
  <c r="F53" i="4"/>
  <c r="F52" i="4"/>
  <c r="E52" i="4"/>
  <c r="E55" i="4"/>
  <c r="G57" i="4"/>
  <c r="D57" i="4"/>
  <c r="D52" i="4"/>
  <c r="G52" i="4"/>
  <c r="G48" i="4"/>
  <c r="D22" i="3"/>
  <c r="F56" i="4"/>
  <c r="G2" i="4"/>
  <c r="D2" i="2"/>
  <c r="B46" i="2"/>
  <c r="C46" i="2"/>
  <c r="E46" i="2"/>
  <c r="F46" i="2"/>
  <c r="K5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9" i="4"/>
  <c r="G50" i="4"/>
  <c r="G5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C52" i="4"/>
  <c r="B52" i="4"/>
  <c r="L5" i="3"/>
  <c r="M5" i="3"/>
  <c r="N5" i="3"/>
  <c r="O5" i="3"/>
  <c r="P5" i="3"/>
  <c r="K5" i="3"/>
  <c r="L4" i="3"/>
  <c r="M4" i="3"/>
  <c r="N4" i="3"/>
  <c r="O4" i="3"/>
  <c r="P4" i="3"/>
  <c r="K4" i="3"/>
  <c r="E54" i="3"/>
  <c r="F54" i="3"/>
  <c r="B54" i="3"/>
  <c r="C54" i="3"/>
  <c r="G49" i="3"/>
  <c r="G54" i="3" s="1"/>
  <c r="G50" i="3"/>
  <c r="G51" i="3"/>
  <c r="G52" i="3"/>
  <c r="G53" i="3"/>
  <c r="G48" i="3"/>
  <c r="D49" i="3"/>
  <c r="D54" i="3" s="1"/>
  <c r="D50" i="3"/>
  <c r="D51" i="3"/>
  <c r="D52" i="3"/>
  <c r="D53" i="3"/>
  <c r="D48" i="3"/>
  <c r="B46" i="3"/>
  <c r="C46" i="3"/>
  <c r="E46" i="3"/>
  <c r="F46" i="3"/>
  <c r="G3" i="3"/>
  <c r="G46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H52" i="1"/>
  <c r="C52" i="1"/>
  <c r="D52" i="1"/>
  <c r="E52" i="1"/>
  <c r="F52" i="1"/>
  <c r="G52" i="1"/>
  <c r="I52" i="1"/>
  <c r="J52" i="1"/>
  <c r="L52" i="1"/>
  <c r="M52" i="1"/>
  <c r="O52" i="1"/>
  <c r="P52" i="1"/>
  <c r="B52" i="1"/>
  <c r="D46" i="3" l="1"/>
  <c r="G46" i="2"/>
  <c r="D46" i="2"/>
  <c r="C47" i="2"/>
</calcChain>
</file>

<file path=xl/sharedStrings.xml><?xml version="1.0" encoding="utf-8"?>
<sst xmlns="http://schemas.openxmlformats.org/spreadsheetml/2006/main" count="260" uniqueCount="30">
  <si>
    <t>Sate</t>
  </si>
  <si>
    <t xml:space="preserve">hc_Steepest Staus: </t>
  </si>
  <si>
    <t>Local Maxima</t>
  </si>
  <si>
    <t>Goal</t>
  </si>
  <si>
    <t>hc_RR: states</t>
  </si>
  <si>
    <t>hc_RR Status</t>
  </si>
  <si>
    <t>hc_FC Time</t>
  </si>
  <si>
    <t>hc_RR Time</t>
  </si>
  <si>
    <t xml:space="preserve">hc_S: States </t>
  </si>
  <si>
    <t>hc_S time:</t>
  </si>
  <si>
    <t>hc_FC: Status</t>
  </si>
  <si>
    <t>hc_FC: states</t>
  </si>
  <si>
    <t>Man: States</t>
  </si>
  <si>
    <t>Man: Moves</t>
  </si>
  <si>
    <t>Man: time</t>
  </si>
  <si>
    <t>Mis: States</t>
  </si>
  <si>
    <t>Mis: Moves</t>
  </si>
  <si>
    <t>Mis: time</t>
  </si>
  <si>
    <t xml:space="preserve">Diference: </t>
  </si>
  <si>
    <t>Averages</t>
  </si>
  <si>
    <t>Avg Increase</t>
  </si>
  <si>
    <t>Solved</t>
  </si>
  <si>
    <t>No</t>
  </si>
  <si>
    <t>Yes</t>
  </si>
  <si>
    <t>Results Table Hill Climing</t>
  </si>
  <si>
    <t>Avg Increae</t>
  </si>
  <si>
    <t xml:space="preserve">Avg Increase </t>
  </si>
  <si>
    <t>Mis: Time</t>
  </si>
  <si>
    <t>Man: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</si>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</sst>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15" applyAlignment="1">
      <alignment horizontal="center" vertical="center"/>
    </xf>
    <xf numFmtId="0" fontId="5" fillId="0" borderId="3" xfId="5" applyAlignment="1">
      <alignment horizontal="center" vertical="center"/>
    </xf>
    <xf numFmtId="9" fontId="0" fillId="0" borderId="0" xfId="1" applyFont="1"/>
    <xf numFmtId="0" fontId="5" fillId="0" borderId="0" xfId="5" applyFill="1" applyBorder="1" applyAlignment="1">
      <alignment horizontal="center" vertical="center"/>
    </xf>
    <xf numFmtId="0" fontId="14" fillId="0" borderId="0" xfId="15"/>
    <xf numFmtId="9" fontId="14" fillId="0" borderId="0" xfId="15" applyNumberFormat="1"/>
    <xf numFmtId="0" fontId="14" fillId="0" borderId="0" xfId="15" applyNumberFormat="1"/>
    <xf numFmtId="0" fontId="14" fillId="0" borderId="11" xfId="0" applyFont="1" applyBorder="1"/>
    <xf numFmtId="0" fontId="14" fillId="0" borderId="12" xfId="0" applyFont="1" applyBorder="1"/>
    <xf numFmtId="9" fontId="14" fillId="0" borderId="0" xfId="15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1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9" xfId="1" applyFont="1" applyBorder="1"/>
    <xf numFmtId="0" fontId="0" fillId="0" borderId="20" xfId="0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14" fillId="0" borderId="0" xfId="15" applyNumberFormat="1"/>
    <xf numFmtId="2" fontId="0" fillId="0" borderId="12" xfId="0" applyNumberForma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9" fontId="14" fillId="0" borderId="0" xfId="1" applyFont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3" xfId="5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4" xfId="5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15" xfId="1" applyFont="1" applyBorder="1"/>
    <xf numFmtId="9" fontId="0" fillId="0" borderId="17" xfId="1" applyFont="1" applyBorder="1"/>
    <xf numFmtId="9" fontId="0" fillId="0" borderId="20" xfId="1" applyFont="1" applyBorder="1"/>
    <xf numFmtId="172" fontId="0" fillId="0" borderId="14" xfId="0" applyNumberFormat="1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172" fontId="0" fillId="0" borderId="19" xfId="0" applyNumberFormat="1" applyBorder="1" applyAlignment="1">
      <alignment horizontal="center"/>
    </xf>
    <xf numFmtId="172" fontId="14" fillId="0" borderId="0" xfId="15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 Generated:</a:t>
            </a:r>
            <a:r>
              <a:rPr lang="en-US" baseline="0"/>
              <a:t> Manhathan vs Misplaced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Manhathan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AStar!$B$2:$B$45</c:f>
              <c:numCache>
                <c:formatCode>General</c:formatCode>
                <c:ptCount val="44"/>
                <c:pt idx="0">
                  <c:v>80</c:v>
                </c:pt>
                <c:pt idx="1">
                  <c:v>329</c:v>
                </c:pt>
                <c:pt idx="2">
                  <c:v>186</c:v>
                </c:pt>
                <c:pt idx="3">
                  <c:v>554</c:v>
                </c:pt>
                <c:pt idx="4">
                  <c:v>40</c:v>
                </c:pt>
                <c:pt idx="5">
                  <c:v>174</c:v>
                </c:pt>
                <c:pt idx="6">
                  <c:v>144</c:v>
                </c:pt>
                <c:pt idx="7">
                  <c:v>36</c:v>
                </c:pt>
                <c:pt idx="8">
                  <c:v>49</c:v>
                </c:pt>
                <c:pt idx="9">
                  <c:v>100</c:v>
                </c:pt>
                <c:pt idx="10">
                  <c:v>16</c:v>
                </c:pt>
                <c:pt idx="11">
                  <c:v>369</c:v>
                </c:pt>
                <c:pt idx="12">
                  <c:v>110</c:v>
                </c:pt>
                <c:pt idx="13">
                  <c:v>2449</c:v>
                </c:pt>
                <c:pt idx="14">
                  <c:v>59</c:v>
                </c:pt>
                <c:pt idx="15">
                  <c:v>62</c:v>
                </c:pt>
                <c:pt idx="16">
                  <c:v>597</c:v>
                </c:pt>
                <c:pt idx="17">
                  <c:v>197</c:v>
                </c:pt>
                <c:pt idx="18">
                  <c:v>52</c:v>
                </c:pt>
                <c:pt idx="19">
                  <c:v>21</c:v>
                </c:pt>
                <c:pt idx="20">
                  <c:v>269</c:v>
                </c:pt>
                <c:pt idx="21">
                  <c:v>198</c:v>
                </c:pt>
                <c:pt idx="22">
                  <c:v>30</c:v>
                </c:pt>
                <c:pt idx="23">
                  <c:v>118</c:v>
                </c:pt>
                <c:pt idx="24">
                  <c:v>43</c:v>
                </c:pt>
                <c:pt idx="25">
                  <c:v>1568</c:v>
                </c:pt>
                <c:pt idx="26">
                  <c:v>160</c:v>
                </c:pt>
                <c:pt idx="27">
                  <c:v>52</c:v>
                </c:pt>
                <c:pt idx="28">
                  <c:v>112</c:v>
                </c:pt>
                <c:pt idx="29">
                  <c:v>601</c:v>
                </c:pt>
                <c:pt idx="30">
                  <c:v>180</c:v>
                </c:pt>
                <c:pt idx="31">
                  <c:v>103</c:v>
                </c:pt>
                <c:pt idx="32">
                  <c:v>84</c:v>
                </c:pt>
                <c:pt idx="33">
                  <c:v>108</c:v>
                </c:pt>
                <c:pt idx="34">
                  <c:v>426</c:v>
                </c:pt>
                <c:pt idx="35">
                  <c:v>332</c:v>
                </c:pt>
                <c:pt idx="36">
                  <c:v>85</c:v>
                </c:pt>
                <c:pt idx="37">
                  <c:v>110</c:v>
                </c:pt>
                <c:pt idx="38">
                  <c:v>450</c:v>
                </c:pt>
                <c:pt idx="39">
                  <c:v>833</c:v>
                </c:pt>
                <c:pt idx="40">
                  <c:v>103</c:v>
                </c:pt>
                <c:pt idx="41">
                  <c:v>31</c:v>
                </c:pt>
                <c:pt idx="42">
                  <c:v>221</c:v>
                </c:pt>
                <c:pt idx="43">
                  <c:v>458</c:v>
                </c:pt>
              </c:numCache>
            </c:numRef>
          </c:val>
          <c:smooth val="0"/>
        </c:ser>
        <c:ser>
          <c:idx val="1"/>
          <c:order val="1"/>
          <c:tx>
            <c:v>Misplaced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AStar!$C$2:$C$45</c:f>
              <c:numCache>
                <c:formatCode>General</c:formatCode>
                <c:ptCount val="44"/>
                <c:pt idx="0">
                  <c:v>361</c:v>
                </c:pt>
                <c:pt idx="1">
                  <c:v>1485</c:v>
                </c:pt>
                <c:pt idx="2">
                  <c:v>688</c:v>
                </c:pt>
                <c:pt idx="3">
                  <c:v>3747</c:v>
                </c:pt>
                <c:pt idx="4">
                  <c:v>227</c:v>
                </c:pt>
                <c:pt idx="5">
                  <c:v>889</c:v>
                </c:pt>
                <c:pt idx="6">
                  <c:v>406</c:v>
                </c:pt>
                <c:pt idx="7">
                  <c:v>68</c:v>
                </c:pt>
                <c:pt idx="8">
                  <c:v>376</c:v>
                </c:pt>
                <c:pt idx="9">
                  <c:v>607</c:v>
                </c:pt>
                <c:pt idx="10">
                  <c:v>28</c:v>
                </c:pt>
                <c:pt idx="11">
                  <c:v>2188</c:v>
                </c:pt>
                <c:pt idx="12">
                  <c:v>630</c:v>
                </c:pt>
                <c:pt idx="13">
                  <c:v>13043</c:v>
                </c:pt>
                <c:pt idx="14">
                  <c:v>126</c:v>
                </c:pt>
                <c:pt idx="15">
                  <c:v>375</c:v>
                </c:pt>
                <c:pt idx="16">
                  <c:v>2524</c:v>
                </c:pt>
                <c:pt idx="17">
                  <c:v>1483</c:v>
                </c:pt>
                <c:pt idx="18">
                  <c:v>326</c:v>
                </c:pt>
                <c:pt idx="19">
                  <c:v>26</c:v>
                </c:pt>
                <c:pt idx="20">
                  <c:v>972</c:v>
                </c:pt>
                <c:pt idx="21">
                  <c:v>447</c:v>
                </c:pt>
                <c:pt idx="22">
                  <c:v>66</c:v>
                </c:pt>
                <c:pt idx="23">
                  <c:v>784</c:v>
                </c:pt>
                <c:pt idx="24">
                  <c:v>167</c:v>
                </c:pt>
                <c:pt idx="25">
                  <c:v>9241</c:v>
                </c:pt>
                <c:pt idx="26">
                  <c:v>431</c:v>
                </c:pt>
                <c:pt idx="27">
                  <c:v>129</c:v>
                </c:pt>
                <c:pt idx="28">
                  <c:v>393</c:v>
                </c:pt>
                <c:pt idx="29">
                  <c:v>5021</c:v>
                </c:pt>
                <c:pt idx="30">
                  <c:v>707</c:v>
                </c:pt>
                <c:pt idx="31">
                  <c:v>1790</c:v>
                </c:pt>
                <c:pt idx="32">
                  <c:v>176</c:v>
                </c:pt>
                <c:pt idx="33">
                  <c:v>396</c:v>
                </c:pt>
                <c:pt idx="34">
                  <c:v>1664</c:v>
                </c:pt>
                <c:pt idx="35">
                  <c:v>1609</c:v>
                </c:pt>
                <c:pt idx="36">
                  <c:v>355</c:v>
                </c:pt>
                <c:pt idx="37">
                  <c:v>1811</c:v>
                </c:pt>
                <c:pt idx="38">
                  <c:v>3706</c:v>
                </c:pt>
                <c:pt idx="39">
                  <c:v>5345</c:v>
                </c:pt>
                <c:pt idx="40">
                  <c:v>291</c:v>
                </c:pt>
                <c:pt idx="41">
                  <c:v>73</c:v>
                </c:pt>
                <c:pt idx="42">
                  <c:v>659</c:v>
                </c:pt>
                <c:pt idx="43">
                  <c:v>3530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26048"/>
        <c:axId val="263926608"/>
      </c:lineChart>
      <c:catAx>
        <c:axId val="263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26608"/>
        <c:crosses val="autoZero"/>
        <c:auto val="1"/>
        <c:lblAlgn val="ctr"/>
        <c:lblOffset val="100"/>
        <c:noMultiLvlLbl val="0"/>
      </c:catAx>
      <c:valAx>
        <c:axId val="2639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Time:</a:t>
            </a:r>
            <a:r>
              <a:rPr lang="en-US" baseline="0"/>
              <a:t> Manhathan vs Misplaced (seconds)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Manhathan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AStar!$E$2:$E$45</c:f>
              <c:numCache>
                <c:formatCode>0.000</c:formatCode>
                <c:ptCount val="44"/>
                <c:pt idx="0">
                  <c:v>4.5180000000000003E-3</c:v>
                </c:pt>
                <c:pt idx="1">
                  <c:v>2.6741999999999998E-2</c:v>
                </c:pt>
                <c:pt idx="2">
                  <c:v>1.2236E-2</c:v>
                </c:pt>
                <c:pt idx="3">
                  <c:v>5.7875000000000003E-2</c:v>
                </c:pt>
                <c:pt idx="4">
                  <c:v>1.926E-3</c:v>
                </c:pt>
                <c:pt idx="5">
                  <c:v>1.1093E-2</c:v>
                </c:pt>
                <c:pt idx="6">
                  <c:v>8.6009999999999993E-3</c:v>
                </c:pt>
                <c:pt idx="7">
                  <c:v>1.542E-3</c:v>
                </c:pt>
                <c:pt idx="8">
                  <c:v>2.6679999999999998E-3</c:v>
                </c:pt>
                <c:pt idx="9">
                  <c:v>5.3359999999999996E-3</c:v>
                </c:pt>
                <c:pt idx="10">
                  <c:v>6.29E-4</c:v>
                </c:pt>
                <c:pt idx="11">
                  <c:v>3.0897000000000001E-2</c:v>
                </c:pt>
                <c:pt idx="12">
                  <c:v>6.1120000000000002E-3</c:v>
                </c:pt>
                <c:pt idx="13">
                  <c:v>0.76655200000000001</c:v>
                </c:pt>
                <c:pt idx="14">
                  <c:v>2.7650000000000001E-3</c:v>
                </c:pt>
                <c:pt idx="15">
                  <c:v>3.0100000000000001E-3</c:v>
                </c:pt>
                <c:pt idx="16">
                  <c:v>6.6117999999999996E-2</c:v>
                </c:pt>
                <c:pt idx="17">
                  <c:v>1.325E-2</c:v>
                </c:pt>
                <c:pt idx="18">
                  <c:v>2.8630000000000001E-3</c:v>
                </c:pt>
                <c:pt idx="19">
                  <c:v>8.5700000000000001E-4</c:v>
                </c:pt>
                <c:pt idx="20">
                  <c:v>2.0289999999999999E-2</c:v>
                </c:pt>
                <c:pt idx="21">
                  <c:v>1.3547999999999999E-2</c:v>
                </c:pt>
                <c:pt idx="22">
                  <c:v>1.276E-3</c:v>
                </c:pt>
                <c:pt idx="23">
                  <c:v>6.842E-3</c:v>
                </c:pt>
                <c:pt idx="24">
                  <c:v>1.9610000000000001E-3</c:v>
                </c:pt>
                <c:pt idx="25">
                  <c:v>0.33235300000000001</c:v>
                </c:pt>
                <c:pt idx="26">
                  <c:v>9.5049999999999996E-3</c:v>
                </c:pt>
                <c:pt idx="27">
                  <c:v>2.382E-3</c:v>
                </c:pt>
                <c:pt idx="28">
                  <c:v>6.2420000000000002E-3</c:v>
                </c:pt>
                <c:pt idx="29">
                  <c:v>6.4230999999999996E-2</c:v>
                </c:pt>
                <c:pt idx="30">
                  <c:v>1.1714E-2</c:v>
                </c:pt>
                <c:pt idx="31">
                  <c:v>5.757E-3</c:v>
                </c:pt>
                <c:pt idx="32">
                  <c:v>4.3359999999999996E-3</c:v>
                </c:pt>
                <c:pt idx="33">
                  <c:v>5.9230000000000003E-3</c:v>
                </c:pt>
                <c:pt idx="34">
                  <c:v>3.8591E-2</c:v>
                </c:pt>
                <c:pt idx="35">
                  <c:v>2.7029000000000001E-2</c:v>
                </c:pt>
                <c:pt idx="36">
                  <c:v>4.7499999999999999E-3</c:v>
                </c:pt>
                <c:pt idx="37">
                  <c:v>6.5469999999999999E-3</c:v>
                </c:pt>
                <c:pt idx="38">
                  <c:v>4.2844E-2</c:v>
                </c:pt>
                <c:pt idx="39">
                  <c:v>0.112969</c:v>
                </c:pt>
                <c:pt idx="40">
                  <c:v>5.8320000000000004E-3</c:v>
                </c:pt>
                <c:pt idx="41">
                  <c:v>1.573E-3</c:v>
                </c:pt>
                <c:pt idx="42">
                  <c:v>1.5362000000000001E-2</c:v>
                </c:pt>
                <c:pt idx="43">
                  <c:v>4.2206E-2</c:v>
                </c:pt>
              </c:numCache>
            </c:numRef>
          </c:val>
          <c:smooth val="0"/>
        </c:ser>
        <c:ser>
          <c:idx val="1"/>
          <c:order val="1"/>
          <c:tx>
            <c:v>Misplaced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AStar!$F$2:$F$45</c:f>
              <c:numCache>
                <c:formatCode>0.000</c:formatCode>
                <c:ptCount val="44"/>
                <c:pt idx="0">
                  <c:v>2.5603999999999998E-2</c:v>
                </c:pt>
                <c:pt idx="1">
                  <c:v>0.272839</c:v>
                </c:pt>
                <c:pt idx="2">
                  <c:v>6.9633E-2</c:v>
                </c:pt>
                <c:pt idx="3">
                  <c:v>1.536489</c:v>
                </c:pt>
                <c:pt idx="4">
                  <c:v>1.1859E-2</c:v>
                </c:pt>
                <c:pt idx="5">
                  <c:v>0.108865</c:v>
                </c:pt>
                <c:pt idx="6">
                  <c:v>2.8694999999999998E-2</c:v>
                </c:pt>
                <c:pt idx="7">
                  <c:v>2.281E-3</c:v>
                </c:pt>
                <c:pt idx="8">
                  <c:v>2.5144E-2</c:v>
                </c:pt>
                <c:pt idx="9">
                  <c:v>5.5586999999999998E-2</c:v>
                </c:pt>
                <c:pt idx="10">
                  <c:v>7.0100000000000002E-4</c:v>
                </c:pt>
                <c:pt idx="11">
                  <c:v>0.54659599999999997</c:v>
                </c:pt>
                <c:pt idx="12">
                  <c:v>5.9144000000000002E-2</c:v>
                </c:pt>
                <c:pt idx="13">
                  <c:v>17.794702000000001</c:v>
                </c:pt>
                <c:pt idx="14">
                  <c:v>4.803E-3</c:v>
                </c:pt>
                <c:pt idx="15">
                  <c:v>2.4930999999999998E-2</c:v>
                </c:pt>
                <c:pt idx="16">
                  <c:v>0.75534400000000002</c:v>
                </c:pt>
                <c:pt idx="17">
                  <c:v>0.27360699999999999</c:v>
                </c:pt>
                <c:pt idx="18">
                  <c:v>2.0749E-2</c:v>
                </c:pt>
                <c:pt idx="19">
                  <c:v>6.4199999999999999E-4</c:v>
                </c:pt>
                <c:pt idx="20">
                  <c:v>0.12648300000000001</c:v>
                </c:pt>
                <c:pt idx="21">
                  <c:v>3.3295999999999999E-2</c:v>
                </c:pt>
                <c:pt idx="22">
                  <c:v>2.0460000000000001E-3</c:v>
                </c:pt>
                <c:pt idx="23">
                  <c:v>8.7543999999999997E-2</c:v>
                </c:pt>
                <c:pt idx="24">
                  <c:v>7.4349999999999998E-3</c:v>
                </c:pt>
                <c:pt idx="25">
                  <c:v>9.0001599999999993</c:v>
                </c:pt>
                <c:pt idx="26">
                  <c:v>3.1968000000000003E-2</c:v>
                </c:pt>
                <c:pt idx="27">
                  <c:v>4.9329999999999999E-3</c:v>
                </c:pt>
                <c:pt idx="28">
                  <c:v>2.7033999999999999E-2</c:v>
                </c:pt>
                <c:pt idx="29">
                  <c:v>2.7458</c:v>
                </c:pt>
                <c:pt idx="30">
                  <c:v>7.3390999999999998E-2</c:v>
                </c:pt>
                <c:pt idx="31">
                  <c:v>0.37912699999999999</c:v>
                </c:pt>
                <c:pt idx="32">
                  <c:v>7.8720000000000005E-3</c:v>
                </c:pt>
                <c:pt idx="33">
                  <c:v>2.7484999999999999E-2</c:v>
                </c:pt>
                <c:pt idx="34">
                  <c:v>0.33276499999999998</c:v>
                </c:pt>
                <c:pt idx="35">
                  <c:v>0.32069399999999998</c:v>
                </c:pt>
                <c:pt idx="36">
                  <c:v>2.3019000000000001E-2</c:v>
                </c:pt>
                <c:pt idx="37">
                  <c:v>0.39280999999999999</c:v>
                </c:pt>
                <c:pt idx="38">
                  <c:v>1.523722</c:v>
                </c:pt>
                <c:pt idx="39">
                  <c:v>3.111796</c:v>
                </c:pt>
                <c:pt idx="40">
                  <c:v>1.6764999999999999E-2</c:v>
                </c:pt>
                <c:pt idx="41">
                  <c:v>2.7200000000000002E-3</c:v>
                </c:pt>
                <c:pt idx="42">
                  <c:v>6.2703999999999996E-2</c:v>
                </c:pt>
                <c:pt idx="43">
                  <c:v>1.3451200000000001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0384"/>
        <c:axId val="250393008"/>
      </c:lineChart>
      <c:catAx>
        <c:axId val="1498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93008"/>
        <c:crosses val="autoZero"/>
        <c:auto val="1"/>
        <c:lblAlgn val="ctr"/>
        <c:lblOffset val="100"/>
        <c:noMultiLvlLbl val="0"/>
      </c:catAx>
      <c:valAx>
        <c:axId val="2503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vs Random States</a:t>
            </a:r>
            <a:r>
              <a:rPr lang="en-US" baseline="0"/>
              <a:t> Created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A*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Restart vs A star'!$B$2:$B$51</c:f>
              <c:numCache>
                <c:formatCode>General</c:formatCode>
                <c:ptCount val="50"/>
                <c:pt idx="0">
                  <c:v>80</c:v>
                </c:pt>
                <c:pt idx="1">
                  <c:v>329</c:v>
                </c:pt>
                <c:pt idx="2">
                  <c:v>186</c:v>
                </c:pt>
                <c:pt idx="3">
                  <c:v>554</c:v>
                </c:pt>
                <c:pt idx="4">
                  <c:v>40</c:v>
                </c:pt>
                <c:pt idx="5">
                  <c:v>174</c:v>
                </c:pt>
                <c:pt idx="6">
                  <c:v>144</c:v>
                </c:pt>
                <c:pt idx="7">
                  <c:v>36</c:v>
                </c:pt>
                <c:pt idx="8">
                  <c:v>49</c:v>
                </c:pt>
                <c:pt idx="9">
                  <c:v>100</c:v>
                </c:pt>
                <c:pt idx="10">
                  <c:v>16</c:v>
                </c:pt>
                <c:pt idx="11">
                  <c:v>369</c:v>
                </c:pt>
                <c:pt idx="12">
                  <c:v>1600</c:v>
                </c:pt>
                <c:pt idx="13">
                  <c:v>110</c:v>
                </c:pt>
                <c:pt idx="14">
                  <c:v>2449</c:v>
                </c:pt>
                <c:pt idx="15">
                  <c:v>59</c:v>
                </c:pt>
                <c:pt idx="16">
                  <c:v>62</c:v>
                </c:pt>
                <c:pt idx="17">
                  <c:v>597</c:v>
                </c:pt>
                <c:pt idx="18">
                  <c:v>197</c:v>
                </c:pt>
                <c:pt idx="19">
                  <c:v>52</c:v>
                </c:pt>
                <c:pt idx="20">
                  <c:v>21</c:v>
                </c:pt>
                <c:pt idx="21">
                  <c:v>269</c:v>
                </c:pt>
                <c:pt idx="22">
                  <c:v>198</c:v>
                </c:pt>
                <c:pt idx="23">
                  <c:v>2552</c:v>
                </c:pt>
                <c:pt idx="24">
                  <c:v>30</c:v>
                </c:pt>
                <c:pt idx="25">
                  <c:v>118</c:v>
                </c:pt>
                <c:pt idx="26">
                  <c:v>15</c:v>
                </c:pt>
                <c:pt idx="27">
                  <c:v>1471</c:v>
                </c:pt>
                <c:pt idx="28">
                  <c:v>43</c:v>
                </c:pt>
                <c:pt idx="29">
                  <c:v>1568</c:v>
                </c:pt>
                <c:pt idx="30">
                  <c:v>160</c:v>
                </c:pt>
                <c:pt idx="31">
                  <c:v>52</c:v>
                </c:pt>
                <c:pt idx="32">
                  <c:v>112</c:v>
                </c:pt>
                <c:pt idx="33">
                  <c:v>601</c:v>
                </c:pt>
                <c:pt idx="34">
                  <c:v>180</c:v>
                </c:pt>
                <c:pt idx="35">
                  <c:v>103</c:v>
                </c:pt>
                <c:pt idx="36">
                  <c:v>84</c:v>
                </c:pt>
                <c:pt idx="37">
                  <c:v>108</c:v>
                </c:pt>
                <c:pt idx="38">
                  <c:v>16</c:v>
                </c:pt>
                <c:pt idx="39">
                  <c:v>426</c:v>
                </c:pt>
                <c:pt idx="40">
                  <c:v>332</c:v>
                </c:pt>
                <c:pt idx="41">
                  <c:v>85</c:v>
                </c:pt>
                <c:pt idx="42">
                  <c:v>110</c:v>
                </c:pt>
                <c:pt idx="43">
                  <c:v>450</c:v>
                </c:pt>
                <c:pt idx="44">
                  <c:v>833</c:v>
                </c:pt>
                <c:pt idx="45">
                  <c:v>103</c:v>
                </c:pt>
                <c:pt idx="46">
                  <c:v>4519</c:v>
                </c:pt>
                <c:pt idx="47">
                  <c:v>31</c:v>
                </c:pt>
                <c:pt idx="48">
                  <c:v>221</c:v>
                </c:pt>
                <c:pt idx="49">
                  <c:v>458</c:v>
                </c:pt>
              </c:numCache>
            </c:numRef>
          </c:val>
          <c:smooth val="0"/>
        </c:ser>
        <c:ser>
          <c:idx val="1"/>
          <c:order val="1"/>
          <c:tx>
            <c:v>Random Restart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Restart vs A star'!$C$2:$C$51</c:f>
              <c:numCache>
                <c:formatCode>General</c:formatCode>
                <c:ptCount val="50"/>
                <c:pt idx="0">
                  <c:v>89</c:v>
                </c:pt>
                <c:pt idx="1">
                  <c:v>8438</c:v>
                </c:pt>
                <c:pt idx="2">
                  <c:v>1466</c:v>
                </c:pt>
                <c:pt idx="3">
                  <c:v>4476</c:v>
                </c:pt>
                <c:pt idx="4">
                  <c:v>39</c:v>
                </c:pt>
                <c:pt idx="5">
                  <c:v>632</c:v>
                </c:pt>
                <c:pt idx="6">
                  <c:v>4024</c:v>
                </c:pt>
                <c:pt idx="7">
                  <c:v>10301</c:v>
                </c:pt>
                <c:pt idx="8">
                  <c:v>2996</c:v>
                </c:pt>
                <c:pt idx="9">
                  <c:v>77</c:v>
                </c:pt>
                <c:pt idx="10">
                  <c:v>24</c:v>
                </c:pt>
                <c:pt idx="11">
                  <c:v>3595</c:v>
                </c:pt>
                <c:pt idx="12">
                  <c:v>1192</c:v>
                </c:pt>
                <c:pt idx="13">
                  <c:v>11711</c:v>
                </c:pt>
                <c:pt idx="14">
                  <c:v>2991</c:v>
                </c:pt>
                <c:pt idx="15">
                  <c:v>787</c:v>
                </c:pt>
                <c:pt idx="16">
                  <c:v>43</c:v>
                </c:pt>
                <c:pt idx="17">
                  <c:v>4229</c:v>
                </c:pt>
                <c:pt idx="18">
                  <c:v>8068</c:v>
                </c:pt>
                <c:pt idx="19">
                  <c:v>43</c:v>
                </c:pt>
                <c:pt idx="20">
                  <c:v>1597</c:v>
                </c:pt>
                <c:pt idx="21">
                  <c:v>11044</c:v>
                </c:pt>
                <c:pt idx="22">
                  <c:v>1476</c:v>
                </c:pt>
                <c:pt idx="23">
                  <c:v>121</c:v>
                </c:pt>
                <c:pt idx="24">
                  <c:v>31</c:v>
                </c:pt>
                <c:pt idx="25">
                  <c:v>1922</c:v>
                </c:pt>
                <c:pt idx="26">
                  <c:v>22</c:v>
                </c:pt>
                <c:pt idx="27">
                  <c:v>872</c:v>
                </c:pt>
                <c:pt idx="28">
                  <c:v>510</c:v>
                </c:pt>
                <c:pt idx="29">
                  <c:v>1766</c:v>
                </c:pt>
                <c:pt idx="30">
                  <c:v>2449</c:v>
                </c:pt>
                <c:pt idx="31">
                  <c:v>224</c:v>
                </c:pt>
                <c:pt idx="32">
                  <c:v>1752</c:v>
                </c:pt>
                <c:pt idx="33">
                  <c:v>7901</c:v>
                </c:pt>
                <c:pt idx="34">
                  <c:v>8108</c:v>
                </c:pt>
                <c:pt idx="35">
                  <c:v>3036</c:v>
                </c:pt>
                <c:pt idx="36">
                  <c:v>4894</c:v>
                </c:pt>
                <c:pt idx="37">
                  <c:v>2810</c:v>
                </c:pt>
                <c:pt idx="38">
                  <c:v>24</c:v>
                </c:pt>
                <c:pt idx="39">
                  <c:v>2307</c:v>
                </c:pt>
                <c:pt idx="40">
                  <c:v>2123</c:v>
                </c:pt>
                <c:pt idx="41">
                  <c:v>10916</c:v>
                </c:pt>
                <c:pt idx="42">
                  <c:v>47</c:v>
                </c:pt>
                <c:pt idx="43">
                  <c:v>2269</c:v>
                </c:pt>
                <c:pt idx="44">
                  <c:v>1738</c:v>
                </c:pt>
                <c:pt idx="45">
                  <c:v>918</c:v>
                </c:pt>
                <c:pt idx="46">
                  <c:v>12247</c:v>
                </c:pt>
                <c:pt idx="47">
                  <c:v>2261</c:v>
                </c:pt>
                <c:pt idx="48">
                  <c:v>147</c:v>
                </c:pt>
                <c:pt idx="49">
                  <c:v>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11504"/>
        <c:axId val="256410944"/>
      </c:lineChart>
      <c:catAx>
        <c:axId val="2564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0944"/>
        <c:crosses val="autoZero"/>
        <c:auto val="1"/>
        <c:lblAlgn val="ctr"/>
        <c:lblOffset val="100"/>
        <c:noMultiLvlLbl val="0"/>
      </c:catAx>
      <c:valAx>
        <c:axId val="2564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vs Random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Restart vs A star'!$E$2:$E$51</c:f>
              <c:numCache>
                <c:formatCode>General</c:formatCode>
                <c:ptCount val="50"/>
                <c:pt idx="0">
                  <c:v>4.5180000000000003E-3</c:v>
                </c:pt>
                <c:pt idx="1">
                  <c:v>2.6741999999999998E-2</c:v>
                </c:pt>
                <c:pt idx="2">
                  <c:v>1.2236E-2</c:v>
                </c:pt>
                <c:pt idx="3">
                  <c:v>5.7875000000000003E-2</c:v>
                </c:pt>
                <c:pt idx="4">
                  <c:v>1.926E-3</c:v>
                </c:pt>
                <c:pt idx="5">
                  <c:v>1.1093E-2</c:v>
                </c:pt>
                <c:pt idx="6">
                  <c:v>8.6009999999999993E-3</c:v>
                </c:pt>
                <c:pt idx="7">
                  <c:v>1.542E-3</c:v>
                </c:pt>
                <c:pt idx="8">
                  <c:v>2.6679999999999998E-3</c:v>
                </c:pt>
                <c:pt idx="9">
                  <c:v>5.3359999999999996E-3</c:v>
                </c:pt>
                <c:pt idx="10">
                  <c:v>6.29E-4</c:v>
                </c:pt>
                <c:pt idx="11">
                  <c:v>3.0897000000000001E-2</c:v>
                </c:pt>
                <c:pt idx="12">
                  <c:v>0.33337899999999998</c:v>
                </c:pt>
                <c:pt idx="13">
                  <c:v>6.1120000000000002E-3</c:v>
                </c:pt>
                <c:pt idx="14">
                  <c:v>0.76655200000000001</c:v>
                </c:pt>
                <c:pt idx="15">
                  <c:v>2.7650000000000001E-3</c:v>
                </c:pt>
                <c:pt idx="16">
                  <c:v>3.0100000000000001E-3</c:v>
                </c:pt>
                <c:pt idx="17">
                  <c:v>6.6117999999999996E-2</c:v>
                </c:pt>
                <c:pt idx="18">
                  <c:v>1.325E-2</c:v>
                </c:pt>
                <c:pt idx="19">
                  <c:v>2.8630000000000001E-3</c:v>
                </c:pt>
                <c:pt idx="20">
                  <c:v>8.5700000000000001E-4</c:v>
                </c:pt>
                <c:pt idx="21">
                  <c:v>2.0289999999999999E-2</c:v>
                </c:pt>
                <c:pt idx="22">
                  <c:v>1.3547999999999999E-2</c:v>
                </c:pt>
                <c:pt idx="23">
                  <c:v>0.78359900000000005</c:v>
                </c:pt>
                <c:pt idx="24">
                  <c:v>1.276E-3</c:v>
                </c:pt>
                <c:pt idx="25">
                  <c:v>6.842E-3</c:v>
                </c:pt>
                <c:pt idx="26">
                  <c:v>5.7799999999999995E-4</c:v>
                </c:pt>
                <c:pt idx="27">
                  <c:v>0.29380400000000001</c:v>
                </c:pt>
                <c:pt idx="28">
                  <c:v>1.9610000000000001E-3</c:v>
                </c:pt>
                <c:pt idx="29">
                  <c:v>0.33235300000000001</c:v>
                </c:pt>
                <c:pt idx="30">
                  <c:v>9.5049999999999996E-3</c:v>
                </c:pt>
                <c:pt idx="31">
                  <c:v>2.382E-3</c:v>
                </c:pt>
                <c:pt idx="32">
                  <c:v>6.2420000000000002E-3</c:v>
                </c:pt>
                <c:pt idx="33">
                  <c:v>6.4230999999999996E-2</c:v>
                </c:pt>
                <c:pt idx="34">
                  <c:v>1.1714E-2</c:v>
                </c:pt>
                <c:pt idx="35">
                  <c:v>5.757E-3</c:v>
                </c:pt>
                <c:pt idx="36">
                  <c:v>4.3359999999999996E-3</c:v>
                </c:pt>
                <c:pt idx="37">
                  <c:v>5.9230000000000003E-3</c:v>
                </c:pt>
                <c:pt idx="38">
                  <c:v>6.4000000000000005E-4</c:v>
                </c:pt>
                <c:pt idx="39">
                  <c:v>3.8591E-2</c:v>
                </c:pt>
                <c:pt idx="40">
                  <c:v>2.7029000000000001E-2</c:v>
                </c:pt>
                <c:pt idx="41">
                  <c:v>4.7499999999999999E-3</c:v>
                </c:pt>
                <c:pt idx="42">
                  <c:v>6.5469999999999999E-3</c:v>
                </c:pt>
                <c:pt idx="43">
                  <c:v>4.2844E-2</c:v>
                </c:pt>
                <c:pt idx="44">
                  <c:v>0.112969</c:v>
                </c:pt>
                <c:pt idx="45">
                  <c:v>5.8320000000000004E-3</c:v>
                </c:pt>
                <c:pt idx="46">
                  <c:v>2.3455590000000002</c:v>
                </c:pt>
                <c:pt idx="47">
                  <c:v>1.573E-3</c:v>
                </c:pt>
                <c:pt idx="48">
                  <c:v>1.5362000000000001E-2</c:v>
                </c:pt>
                <c:pt idx="49">
                  <c:v>4.2206E-2</c:v>
                </c:pt>
              </c:numCache>
            </c:numRef>
          </c:val>
          <c:smooth val="0"/>
        </c:ser>
        <c:ser>
          <c:idx val="1"/>
          <c:order val="1"/>
          <c:tx>
            <c:v>Random Restart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Restart vs A star'!$F$2:$F$51</c:f>
              <c:numCache>
                <c:formatCode>General</c:formatCode>
                <c:ptCount val="50"/>
                <c:pt idx="0">
                  <c:v>2.065E-3</c:v>
                </c:pt>
                <c:pt idx="1">
                  <c:v>0.225881</c:v>
                </c:pt>
                <c:pt idx="2">
                  <c:v>3.8662000000000002E-2</c:v>
                </c:pt>
                <c:pt idx="3">
                  <c:v>0.117604</c:v>
                </c:pt>
                <c:pt idx="4">
                  <c:v>8.5400000000000005E-4</c:v>
                </c:pt>
                <c:pt idx="5">
                  <c:v>1.7103E-2</c:v>
                </c:pt>
                <c:pt idx="6">
                  <c:v>0.10692400000000001</c:v>
                </c:pt>
                <c:pt idx="7">
                  <c:v>0.279949</c:v>
                </c:pt>
                <c:pt idx="8">
                  <c:v>7.8301999999999997E-2</c:v>
                </c:pt>
                <c:pt idx="9">
                  <c:v>1.8289999999999999E-3</c:v>
                </c:pt>
                <c:pt idx="10">
                  <c:v>5.5500000000000005E-4</c:v>
                </c:pt>
                <c:pt idx="11">
                  <c:v>9.4590999999999995E-2</c:v>
                </c:pt>
                <c:pt idx="12">
                  <c:v>3.3571999999999998E-2</c:v>
                </c:pt>
                <c:pt idx="13">
                  <c:v>0.31470300000000001</c:v>
                </c:pt>
                <c:pt idx="14">
                  <c:v>7.8097E-2</c:v>
                </c:pt>
                <c:pt idx="15">
                  <c:v>2.0895E-2</c:v>
                </c:pt>
                <c:pt idx="16">
                  <c:v>9.7900000000000005E-4</c:v>
                </c:pt>
                <c:pt idx="17">
                  <c:v>0.113826</c:v>
                </c:pt>
                <c:pt idx="18">
                  <c:v>0.210035</c:v>
                </c:pt>
                <c:pt idx="19">
                  <c:v>9.2500000000000004E-4</c:v>
                </c:pt>
                <c:pt idx="20">
                  <c:v>4.1404000000000003E-2</c:v>
                </c:pt>
                <c:pt idx="21">
                  <c:v>0.29496800000000001</c:v>
                </c:pt>
                <c:pt idx="22">
                  <c:v>3.8329000000000002E-2</c:v>
                </c:pt>
                <c:pt idx="23">
                  <c:v>3.1580000000000002E-3</c:v>
                </c:pt>
                <c:pt idx="24">
                  <c:v>6.9700000000000003E-4</c:v>
                </c:pt>
                <c:pt idx="25">
                  <c:v>5.1038E-2</c:v>
                </c:pt>
                <c:pt idx="26">
                  <c:v>4.9399999999999997E-4</c:v>
                </c:pt>
                <c:pt idx="27">
                  <c:v>2.2890000000000001E-2</c:v>
                </c:pt>
                <c:pt idx="28">
                  <c:v>1.3422E-2</c:v>
                </c:pt>
                <c:pt idx="29">
                  <c:v>4.5807E-2</c:v>
                </c:pt>
                <c:pt idx="30">
                  <c:v>6.4132999999999996E-2</c:v>
                </c:pt>
                <c:pt idx="31">
                  <c:v>5.6109999999999997E-3</c:v>
                </c:pt>
                <c:pt idx="32">
                  <c:v>4.5657000000000003E-2</c:v>
                </c:pt>
                <c:pt idx="33">
                  <c:v>0.206312</c:v>
                </c:pt>
                <c:pt idx="34">
                  <c:v>0.21795600000000001</c:v>
                </c:pt>
                <c:pt idx="35">
                  <c:v>8.0241999999999994E-2</c:v>
                </c:pt>
                <c:pt idx="36">
                  <c:v>0.12609000000000001</c:v>
                </c:pt>
                <c:pt idx="37">
                  <c:v>7.3363999999999999E-2</c:v>
                </c:pt>
                <c:pt idx="38">
                  <c:v>5.3899999999999998E-4</c:v>
                </c:pt>
                <c:pt idx="39">
                  <c:v>6.0477999999999997E-2</c:v>
                </c:pt>
                <c:pt idx="40">
                  <c:v>5.5939999999999997E-2</c:v>
                </c:pt>
                <c:pt idx="41">
                  <c:v>0.284557</c:v>
                </c:pt>
                <c:pt idx="42">
                  <c:v>1.1540000000000001E-3</c:v>
                </c:pt>
                <c:pt idx="43">
                  <c:v>6.0045000000000001E-2</c:v>
                </c:pt>
                <c:pt idx="44">
                  <c:v>4.5832999999999999E-2</c:v>
                </c:pt>
                <c:pt idx="45">
                  <c:v>2.3722E-2</c:v>
                </c:pt>
                <c:pt idx="46">
                  <c:v>0.326963</c:v>
                </c:pt>
                <c:pt idx="47">
                  <c:v>5.8317000000000001E-2</c:v>
                </c:pt>
                <c:pt idx="48">
                  <c:v>3.48E-3</c:v>
                </c:pt>
                <c:pt idx="49">
                  <c:v>0.109065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42400"/>
        <c:axId val="376042960"/>
      </c:lineChart>
      <c:catAx>
        <c:axId val="3760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2960"/>
        <c:crosses val="autoZero"/>
        <c:auto val="1"/>
        <c:lblAlgn val="ctr"/>
        <c:lblOffset val="100"/>
        <c:noMultiLvlLbl val="0"/>
      </c:catAx>
      <c:valAx>
        <c:axId val="376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5</xdr:row>
      <xdr:rowOff>109537</xdr:rowOff>
    </xdr:from>
    <xdr:to>
      <xdr:col>14</xdr:col>
      <xdr:colOff>566737</xdr:colOff>
      <xdr:row>18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20</xdr:row>
      <xdr:rowOff>57150</xdr:rowOff>
    </xdr:from>
    <xdr:to>
      <xdr:col>15</xdr:col>
      <xdr:colOff>28575</xdr:colOff>
      <xdr:row>33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1</xdr:row>
      <xdr:rowOff>176212</xdr:rowOff>
    </xdr:from>
    <xdr:to>
      <xdr:col>15</xdr:col>
      <xdr:colOff>52387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133350</xdr:rowOff>
    </xdr:from>
    <xdr:to>
      <xdr:col>15</xdr:col>
      <xdr:colOff>28575</xdr:colOff>
      <xdr:row>32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31" workbookViewId="0">
      <selection activeCell="C48" sqref="C48"/>
    </sheetView>
  </sheetViews>
  <sheetFormatPr defaultRowHeight="15" x14ac:dyDescent="0.25"/>
  <cols>
    <col min="1" max="1" width="10" bestFit="1" customWidth="1"/>
    <col min="2" max="2" width="11.28515625" bestFit="1" customWidth="1"/>
    <col min="3" max="3" width="11.7109375" bestFit="1" customWidth="1"/>
    <col min="4" max="4" width="10" bestFit="1" customWidth="1"/>
    <col min="5" max="5" width="10.5703125" bestFit="1" customWidth="1"/>
    <col min="6" max="7" width="11" bestFit="1" customWidth="1"/>
    <col min="8" max="8" width="18.28515625" bestFit="1" customWidth="1"/>
    <col min="9" max="9" width="11.85546875" bestFit="1" customWidth="1"/>
    <col min="10" max="10" width="10.140625" bestFit="1" customWidth="1"/>
    <col min="11" max="11" width="12.85546875" bestFit="1" customWidth="1"/>
    <col min="12" max="12" width="12.42578125" bestFit="1" customWidth="1"/>
    <col min="13" max="13" width="11" bestFit="1" customWidth="1"/>
    <col min="14" max="14" width="12.140625" bestFit="1" customWidth="1"/>
    <col min="15" max="15" width="12.5703125" bestFit="1" customWidth="1"/>
    <col min="16" max="16" width="11.140625" bestFit="1" customWidth="1"/>
  </cols>
  <sheetData>
    <row r="1" spans="1:16" ht="15.75" thickBot="1" x14ac:dyDescent="0.3">
      <c r="A1" s="4" t="s">
        <v>0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6</v>
      </c>
      <c r="N1" s="4" t="s">
        <v>5</v>
      </c>
      <c r="O1" s="4" t="s">
        <v>4</v>
      </c>
      <c r="P1" s="4" t="s">
        <v>7</v>
      </c>
    </row>
    <row r="2" spans="1:16" x14ac:dyDescent="0.25">
      <c r="A2" s="2">
        <v>560231478</v>
      </c>
      <c r="B2" s="2">
        <v>80</v>
      </c>
      <c r="C2" s="2">
        <v>14</v>
      </c>
      <c r="D2" s="2">
        <v>4.5180000000000003E-3</v>
      </c>
      <c r="E2" s="2">
        <v>361</v>
      </c>
      <c r="F2" s="2">
        <v>14</v>
      </c>
      <c r="G2" s="2">
        <v>2.5603999999999998E-2</v>
      </c>
      <c r="H2" s="2" t="s">
        <v>2</v>
      </c>
      <c r="I2" s="2">
        <v>25</v>
      </c>
      <c r="J2" s="2">
        <v>5.8900000000000001E-4</v>
      </c>
      <c r="K2" s="2" t="s">
        <v>2</v>
      </c>
      <c r="L2" s="2">
        <v>18</v>
      </c>
      <c r="M2" s="2">
        <v>5.5999999999999995E-4</v>
      </c>
      <c r="N2" s="2" t="s">
        <v>3</v>
      </c>
      <c r="O2" s="2">
        <v>89</v>
      </c>
      <c r="P2" s="2">
        <v>2.065E-3</v>
      </c>
    </row>
    <row r="3" spans="1:16" x14ac:dyDescent="0.25">
      <c r="A3" s="2">
        <v>526340178</v>
      </c>
      <c r="B3" s="2">
        <v>329</v>
      </c>
      <c r="C3" s="2">
        <v>17</v>
      </c>
      <c r="D3" s="2">
        <v>2.6741999999999998E-2</v>
      </c>
      <c r="E3" s="2">
        <v>1485</v>
      </c>
      <c r="F3" s="2">
        <v>17</v>
      </c>
      <c r="G3" s="2">
        <v>0.272839</v>
      </c>
      <c r="H3" s="2" t="s">
        <v>2</v>
      </c>
      <c r="I3" s="2">
        <v>6</v>
      </c>
      <c r="J3" s="2">
        <v>1.5699999999999999E-4</v>
      </c>
      <c r="K3" s="2" t="s">
        <v>2</v>
      </c>
      <c r="L3" s="2">
        <v>4</v>
      </c>
      <c r="M3" s="2">
        <v>1.4100000000000001E-4</v>
      </c>
      <c r="N3" s="2" t="s">
        <v>3</v>
      </c>
      <c r="O3" s="2">
        <v>8438</v>
      </c>
      <c r="P3" s="2">
        <v>0.225881</v>
      </c>
    </row>
    <row r="4" spans="1:16" x14ac:dyDescent="0.25">
      <c r="A4" s="2">
        <v>236170854</v>
      </c>
      <c r="B4" s="2">
        <v>186</v>
      </c>
      <c r="C4" s="2">
        <v>15</v>
      </c>
      <c r="D4" s="2">
        <v>1.2236E-2</v>
      </c>
      <c r="E4" s="2">
        <v>688</v>
      </c>
      <c r="F4" s="2">
        <v>15</v>
      </c>
      <c r="G4" s="2">
        <v>6.9633E-2</v>
      </c>
      <c r="H4" s="2" t="s">
        <v>2</v>
      </c>
      <c r="I4" s="2">
        <v>26</v>
      </c>
      <c r="J4" s="2">
        <v>5.9299999999999999E-4</v>
      </c>
      <c r="K4" s="2" t="s">
        <v>2</v>
      </c>
      <c r="L4" s="2">
        <v>18</v>
      </c>
      <c r="M4" s="2">
        <v>5.5900000000000004E-4</v>
      </c>
      <c r="N4" s="2" t="s">
        <v>3</v>
      </c>
      <c r="O4" s="2">
        <v>1466</v>
      </c>
      <c r="P4" s="2">
        <v>3.8662000000000002E-2</v>
      </c>
    </row>
    <row r="5" spans="1:16" x14ac:dyDescent="0.25">
      <c r="A5" s="2">
        <v>502486731</v>
      </c>
      <c r="B5" s="2">
        <v>554</v>
      </c>
      <c r="C5" s="2">
        <v>19</v>
      </c>
      <c r="D5" s="2">
        <v>5.7875000000000003E-2</v>
      </c>
      <c r="E5" s="2">
        <v>3747</v>
      </c>
      <c r="F5" s="2">
        <v>19</v>
      </c>
      <c r="G5" s="2">
        <v>1.536489</v>
      </c>
      <c r="H5" s="2" t="s">
        <v>2</v>
      </c>
      <c r="I5" s="2">
        <v>6</v>
      </c>
      <c r="J5" s="2">
        <v>1.66E-4</v>
      </c>
      <c r="K5" s="2" t="s">
        <v>2</v>
      </c>
      <c r="L5" s="2">
        <v>5</v>
      </c>
      <c r="M5" s="2">
        <v>1.4100000000000001E-4</v>
      </c>
      <c r="N5" s="2" t="s">
        <v>3</v>
      </c>
      <c r="O5" s="2">
        <v>4476</v>
      </c>
      <c r="P5" s="2">
        <v>0.117604</v>
      </c>
    </row>
    <row r="6" spans="1:16" x14ac:dyDescent="0.25">
      <c r="A6" s="2">
        <v>743815206</v>
      </c>
      <c r="B6" s="2">
        <v>40</v>
      </c>
      <c r="C6" s="2">
        <v>13</v>
      </c>
      <c r="D6" s="2">
        <v>1.926E-3</v>
      </c>
      <c r="E6" s="2">
        <v>227</v>
      </c>
      <c r="F6" s="2">
        <v>13</v>
      </c>
      <c r="G6" s="2">
        <v>1.1859E-2</v>
      </c>
      <c r="H6" s="2" t="s">
        <v>3</v>
      </c>
      <c r="I6" s="2">
        <v>40</v>
      </c>
      <c r="J6" s="2">
        <v>8.9599999999999999E-4</v>
      </c>
      <c r="K6" s="2" t="s">
        <v>3</v>
      </c>
      <c r="L6" s="2">
        <v>25</v>
      </c>
      <c r="M6" s="2">
        <v>8.8999999999999995E-4</v>
      </c>
      <c r="N6" s="2" t="s">
        <v>3</v>
      </c>
      <c r="O6" s="2">
        <v>39</v>
      </c>
      <c r="P6" s="2">
        <v>8.5400000000000005E-4</v>
      </c>
    </row>
    <row r="7" spans="1:16" x14ac:dyDescent="0.25">
      <c r="A7" s="2">
        <v>53724816</v>
      </c>
      <c r="B7" s="2">
        <v>174</v>
      </c>
      <c r="C7" s="2">
        <v>16</v>
      </c>
      <c r="D7" s="2">
        <v>1.1093E-2</v>
      </c>
      <c r="E7" s="2">
        <v>889</v>
      </c>
      <c r="F7" s="2">
        <v>16</v>
      </c>
      <c r="G7" s="2">
        <v>0.108865</v>
      </c>
      <c r="H7" s="2" t="s">
        <v>2</v>
      </c>
      <c r="I7" s="2">
        <v>3</v>
      </c>
      <c r="J7" s="2">
        <v>7.2999999999999999E-5</v>
      </c>
      <c r="K7" s="2" t="s">
        <v>2</v>
      </c>
      <c r="L7" s="2">
        <v>3</v>
      </c>
      <c r="M7" s="2">
        <v>6.8999999999999997E-5</v>
      </c>
      <c r="N7" s="2" t="s">
        <v>3</v>
      </c>
      <c r="O7" s="2">
        <v>632</v>
      </c>
      <c r="P7" s="2">
        <v>1.7103E-2</v>
      </c>
    </row>
    <row r="8" spans="1:16" x14ac:dyDescent="0.25">
      <c r="A8" s="2">
        <v>256138740</v>
      </c>
      <c r="B8" s="2">
        <v>144</v>
      </c>
      <c r="C8" s="2">
        <v>14</v>
      </c>
      <c r="D8" s="2">
        <v>8.6009999999999993E-3</v>
      </c>
      <c r="E8" s="2">
        <v>406</v>
      </c>
      <c r="F8" s="2">
        <v>14</v>
      </c>
      <c r="G8" s="2">
        <v>2.8694999999999998E-2</v>
      </c>
      <c r="H8" s="2" t="s">
        <v>2</v>
      </c>
      <c r="I8" s="2">
        <v>8</v>
      </c>
      <c r="J8" s="2">
        <v>1.95E-4</v>
      </c>
      <c r="K8" s="2" t="s">
        <v>2</v>
      </c>
      <c r="L8" s="2">
        <v>5</v>
      </c>
      <c r="M8" s="2">
        <v>1.8900000000000001E-4</v>
      </c>
      <c r="N8" s="2" t="s">
        <v>3</v>
      </c>
      <c r="O8" s="2">
        <v>4024</v>
      </c>
      <c r="P8" s="2">
        <v>0.10692400000000001</v>
      </c>
    </row>
    <row r="9" spans="1:16" x14ac:dyDescent="0.25">
      <c r="A9" s="2">
        <v>713526048</v>
      </c>
      <c r="B9" s="2">
        <v>36</v>
      </c>
      <c r="C9" s="2">
        <v>10</v>
      </c>
      <c r="D9" s="2">
        <v>1.542E-3</v>
      </c>
      <c r="E9" s="2">
        <v>68</v>
      </c>
      <c r="F9" s="2">
        <v>10</v>
      </c>
      <c r="G9" s="2">
        <v>2.281E-3</v>
      </c>
      <c r="H9" s="2" t="s">
        <v>2</v>
      </c>
      <c r="I9" s="2">
        <v>8</v>
      </c>
      <c r="J9" s="2">
        <v>1.93E-4</v>
      </c>
      <c r="K9" s="2" t="s">
        <v>2</v>
      </c>
      <c r="L9" s="2">
        <v>8</v>
      </c>
      <c r="M9" s="2">
        <v>1.8900000000000001E-4</v>
      </c>
      <c r="N9" s="2" t="s">
        <v>3</v>
      </c>
      <c r="O9" s="2">
        <v>10301</v>
      </c>
      <c r="P9" s="2">
        <v>0.279949</v>
      </c>
    </row>
    <row r="10" spans="1:16" x14ac:dyDescent="0.25">
      <c r="A10" s="2">
        <v>138725640</v>
      </c>
      <c r="B10" s="2">
        <v>49</v>
      </c>
      <c r="C10" s="2">
        <v>14</v>
      </c>
      <c r="D10" s="2">
        <v>2.6679999999999998E-3</v>
      </c>
      <c r="E10" s="2">
        <v>376</v>
      </c>
      <c r="F10" s="2">
        <v>14</v>
      </c>
      <c r="G10" s="2">
        <v>2.5144E-2</v>
      </c>
      <c r="H10" s="2" t="s">
        <v>2</v>
      </c>
      <c r="I10" s="2">
        <v>3</v>
      </c>
      <c r="J10" s="2">
        <v>7.2000000000000002E-5</v>
      </c>
      <c r="K10" s="2" t="s">
        <v>2</v>
      </c>
      <c r="L10" s="2">
        <v>3</v>
      </c>
      <c r="M10" s="2">
        <v>6.8999999999999997E-5</v>
      </c>
      <c r="N10" s="2" t="s">
        <v>3</v>
      </c>
      <c r="O10" s="2">
        <v>2996</v>
      </c>
      <c r="P10" s="2">
        <v>7.8301999999999997E-2</v>
      </c>
    </row>
    <row r="11" spans="1:16" x14ac:dyDescent="0.25">
      <c r="A11" s="2">
        <v>602743518</v>
      </c>
      <c r="B11" s="2">
        <v>100</v>
      </c>
      <c r="C11" s="2">
        <v>15</v>
      </c>
      <c r="D11" s="2">
        <v>5.3359999999999996E-3</v>
      </c>
      <c r="E11" s="2">
        <v>607</v>
      </c>
      <c r="F11" s="2">
        <v>15</v>
      </c>
      <c r="G11" s="2">
        <v>5.5586999999999998E-2</v>
      </c>
      <c r="H11" s="2" t="s">
        <v>2</v>
      </c>
      <c r="I11" s="2">
        <v>6</v>
      </c>
      <c r="J11" s="2">
        <v>1.5899999999999999E-4</v>
      </c>
      <c r="K11" s="2" t="s">
        <v>2</v>
      </c>
      <c r="L11" s="2">
        <v>5</v>
      </c>
      <c r="M11" s="2">
        <v>1.3999999999999999E-4</v>
      </c>
      <c r="N11" s="2" t="s">
        <v>3</v>
      </c>
      <c r="O11" s="2">
        <v>77</v>
      </c>
      <c r="P11" s="2">
        <v>1.8289999999999999E-3</v>
      </c>
    </row>
    <row r="12" spans="1:16" x14ac:dyDescent="0.25">
      <c r="A12" s="2">
        <v>136428075</v>
      </c>
      <c r="B12" s="2">
        <v>16</v>
      </c>
      <c r="C12" s="2">
        <v>8</v>
      </c>
      <c r="D12" s="2">
        <v>6.29E-4</v>
      </c>
      <c r="E12" s="2">
        <v>28</v>
      </c>
      <c r="F12" s="2">
        <v>8</v>
      </c>
      <c r="G12" s="2">
        <v>7.0100000000000002E-4</v>
      </c>
      <c r="H12" s="2" t="s">
        <v>3</v>
      </c>
      <c r="I12" s="2">
        <v>25</v>
      </c>
      <c r="J12" s="2">
        <v>5.44E-4</v>
      </c>
      <c r="K12" s="2" t="s">
        <v>3</v>
      </c>
      <c r="L12" s="2">
        <v>18</v>
      </c>
      <c r="M12" s="2">
        <v>5.3899999999999998E-4</v>
      </c>
      <c r="N12" s="2" t="s">
        <v>3</v>
      </c>
      <c r="O12" s="2">
        <v>24</v>
      </c>
      <c r="P12" s="2">
        <v>5.5500000000000005E-4</v>
      </c>
    </row>
    <row r="13" spans="1:16" x14ac:dyDescent="0.25">
      <c r="A13" s="2">
        <v>156237840</v>
      </c>
      <c r="B13" s="2">
        <v>369</v>
      </c>
      <c r="C13" s="2">
        <v>18</v>
      </c>
      <c r="D13" s="2">
        <v>3.0897000000000001E-2</v>
      </c>
      <c r="E13" s="2">
        <v>2188</v>
      </c>
      <c r="F13" s="2">
        <v>18</v>
      </c>
      <c r="G13" s="2">
        <v>0.54659599999999997</v>
      </c>
      <c r="H13" s="2" t="s">
        <v>2</v>
      </c>
      <c r="I13" s="2">
        <v>8</v>
      </c>
      <c r="J13" s="2">
        <v>2.12E-4</v>
      </c>
      <c r="K13" s="2" t="s">
        <v>2</v>
      </c>
      <c r="L13" s="2">
        <v>5</v>
      </c>
      <c r="M13" s="2">
        <v>1.8900000000000001E-4</v>
      </c>
      <c r="N13" s="2" t="s">
        <v>3</v>
      </c>
      <c r="O13" s="2">
        <v>3595</v>
      </c>
      <c r="P13" s="2">
        <v>9.4590999999999995E-2</v>
      </c>
    </row>
    <row r="14" spans="1:16" x14ac:dyDescent="0.25">
      <c r="A14" s="2">
        <v>837105624</v>
      </c>
      <c r="B14" s="2">
        <v>1600</v>
      </c>
      <c r="C14" s="2">
        <v>24</v>
      </c>
      <c r="D14" s="2">
        <v>0.33337899999999998</v>
      </c>
      <c r="E14" s="2">
        <v>30884</v>
      </c>
      <c r="F14" s="2">
        <v>24</v>
      </c>
      <c r="G14" s="2">
        <v>101.35466599999999</v>
      </c>
      <c r="H14" s="2" t="s">
        <v>2</v>
      </c>
      <c r="I14" s="2">
        <v>10</v>
      </c>
      <c r="J14" s="2">
        <v>2.6200000000000003E-4</v>
      </c>
      <c r="K14" s="2" t="s">
        <v>2</v>
      </c>
      <c r="L14" s="2">
        <v>7</v>
      </c>
      <c r="M14" s="2">
        <v>2.22E-4</v>
      </c>
      <c r="N14" s="2" t="s">
        <v>3</v>
      </c>
      <c r="O14" s="2">
        <v>1192</v>
      </c>
      <c r="P14" s="2">
        <v>3.3571999999999998E-2</v>
      </c>
    </row>
    <row r="15" spans="1:16" x14ac:dyDescent="0.25">
      <c r="A15" s="2">
        <v>614253708</v>
      </c>
      <c r="B15" s="2">
        <v>110</v>
      </c>
      <c r="C15" s="2">
        <v>15</v>
      </c>
      <c r="D15" s="2">
        <v>6.1120000000000002E-3</v>
      </c>
      <c r="E15" s="2">
        <v>630</v>
      </c>
      <c r="F15" s="2">
        <v>15</v>
      </c>
      <c r="G15" s="2">
        <v>5.9144000000000002E-2</v>
      </c>
      <c r="H15" s="2" t="s">
        <v>2</v>
      </c>
      <c r="I15" s="2">
        <v>6</v>
      </c>
      <c r="J15" s="2">
        <v>1.7899999999999999E-4</v>
      </c>
      <c r="K15" s="2" t="s">
        <v>2</v>
      </c>
      <c r="L15" s="2">
        <v>6</v>
      </c>
      <c r="M15" s="2">
        <v>1.4100000000000001E-4</v>
      </c>
      <c r="N15" s="2" t="s">
        <v>3</v>
      </c>
      <c r="O15" s="2">
        <v>11711</v>
      </c>
      <c r="P15" s="2">
        <v>0.31470300000000001</v>
      </c>
    </row>
    <row r="16" spans="1:16" x14ac:dyDescent="0.25">
      <c r="A16" s="2">
        <v>142653087</v>
      </c>
      <c r="B16" s="2">
        <v>2449</v>
      </c>
      <c r="C16" s="2">
        <v>22</v>
      </c>
      <c r="D16" s="2">
        <v>0.76655200000000001</v>
      </c>
      <c r="E16" s="2">
        <v>13043</v>
      </c>
      <c r="F16" s="2">
        <v>22</v>
      </c>
      <c r="G16" s="2">
        <v>17.794702000000001</v>
      </c>
      <c r="H16" s="2" t="s">
        <v>2</v>
      </c>
      <c r="I16" s="2">
        <v>3</v>
      </c>
      <c r="J16" s="2">
        <v>8.6000000000000003E-5</v>
      </c>
      <c r="K16" s="2" t="s">
        <v>2</v>
      </c>
      <c r="L16" s="2">
        <v>3</v>
      </c>
      <c r="M16" s="2">
        <v>6.7999999999999999E-5</v>
      </c>
      <c r="N16" s="2" t="s">
        <v>3</v>
      </c>
      <c r="O16" s="2">
        <v>2991</v>
      </c>
      <c r="P16" s="2">
        <v>7.8097E-2</v>
      </c>
    </row>
    <row r="17" spans="1:16" x14ac:dyDescent="0.25">
      <c r="A17" s="2">
        <v>235160748</v>
      </c>
      <c r="B17" s="2">
        <v>59</v>
      </c>
      <c r="C17" s="2">
        <v>11</v>
      </c>
      <c r="D17" s="2">
        <v>2.7650000000000001E-3</v>
      </c>
      <c r="E17" s="2">
        <v>126</v>
      </c>
      <c r="F17" s="2">
        <v>11</v>
      </c>
      <c r="G17" s="2">
        <v>4.803E-3</v>
      </c>
      <c r="H17" s="2" t="s">
        <v>2</v>
      </c>
      <c r="I17" s="2">
        <v>14</v>
      </c>
      <c r="J17" s="2">
        <v>3.2499999999999999E-4</v>
      </c>
      <c r="K17" s="2" t="s">
        <v>2</v>
      </c>
      <c r="L17" s="2">
        <v>10</v>
      </c>
      <c r="M17" s="2">
        <v>3.1500000000000001E-4</v>
      </c>
      <c r="N17" s="2" t="s">
        <v>3</v>
      </c>
      <c r="O17" s="2">
        <v>787</v>
      </c>
      <c r="P17" s="2">
        <v>2.0895E-2</v>
      </c>
    </row>
    <row r="18" spans="1:16" x14ac:dyDescent="0.25">
      <c r="A18" s="2">
        <v>130875462</v>
      </c>
      <c r="B18" s="2">
        <v>62</v>
      </c>
      <c r="C18" s="2">
        <v>14</v>
      </c>
      <c r="D18" s="2">
        <v>3.0100000000000001E-3</v>
      </c>
      <c r="E18" s="2">
        <v>375</v>
      </c>
      <c r="F18" s="2">
        <v>14</v>
      </c>
      <c r="G18" s="2">
        <v>2.4930999999999998E-2</v>
      </c>
      <c r="H18" s="2" t="s">
        <v>2</v>
      </c>
      <c r="I18" s="2">
        <v>6</v>
      </c>
      <c r="J18" s="2">
        <v>1.4899999999999999E-4</v>
      </c>
      <c r="K18" s="2" t="s">
        <v>2</v>
      </c>
      <c r="L18" s="2">
        <v>6</v>
      </c>
      <c r="M18" s="2">
        <v>1.3899999999999999E-4</v>
      </c>
      <c r="N18" s="2" t="s">
        <v>3</v>
      </c>
      <c r="O18" s="2">
        <v>43</v>
      </c>
      <c r="P18" s="2">
        <v>9.7900000000000005E-4</v>
      </c>
    </row>
    <row r="19" spans="1:16" x14ac:dyDescent="0.25">
      <c r="A19" s="2">
        <v>153876420</v>
      </c>
      <c r="B19" s="2">
        <v>597</v>
      </c>
      <c r="C19" s="2">
        <v>18</v>
      </c>
      <c r="D19" s="2">
        <v>6.6117999999999996E-2</v>
      </c>
      <c r="E19" s="2">
        <v>2524</v>
      </c>
      <c r="F19" s="2">
        <v>18</v>
      </c>
      <c r="G19" s="2">
        <v>0.75534400000000002</v>
      </c>
      <c r="H19" s="2" t="s">
        <v>2</v>
      </c>
      <c r="I19" s="2">
        <v>3</v>
      </c>
      <c r="J19" s="2">
        <v>7.8999999999999996E-5</v>
      </c>
      <c r="K19" s="2" t="s">
        <v>2</v>
      </c>
      <c r="L19" s="2">
        <v>3</v>
      </c>
      <c r="M19" s="2">
        <v>7.2000000000000002E-5</v>
      </c>
      <c r="N19" s="2" t="s">
        <v>3</v>
      </c>
      <c r="O19" s="2">
        <v>4229</v>
      </c>
      <c r="P19" s="2">
        <v>0.113826</v>
      </c>
    </row>
    <row r="20" spans="1:16" x14ac:dyDescent="0.25">
      <c r="A20" s="2">
        <v>461320578</v>
      </c>
      <c r="B20" s="2">
        <v>197</v>
      </c>
      <c r="C20" s="2">
        <v>17</v>
      </c>
      <c r="D20" s="2">
        <v>1.325E-2</v>
      </c>
      <c r="E20" s="2">
        <v>1483</v>
      </c>
      <c r="F20" s="2">
        <v>17</v>
      </c>
      <c r="G20" s="2">
        <v>0.27360699999999999</v>
      </c>
      <c r="H20" s="2" t="s">
        <v>2</v>
      </c>
      <c r="I20" s="2">
        <v>4</v>
      </c>
      <c r="J20" s="2">
        <v>9.2E-5</v>
      </c>
      <c r="K20" s="2" t="s">
        <v>2</v>
      </c>
      <c r="L20" s="2">
        <v>4</v>
      </c>
      <c r="M20" s="2">
        <v>8.7999999999999998E-5</v>
      </c>
      <c r="N20" s="2" t="s">
        <v>3</v>
      </c>
      <c r="O20" s="2">
        <v>8068</v>
      </c>
      <c r="P20" s="2">
        <v>0.210035</v>
      </c>
    </row>
    <row r="21" spans="1:16" x14ac:dyDescent="0.25">
      <c r="A21" s="2">
        <v>235874016</v>
      </c>
      <c r="B21" s="2">
        <v>52</v>
      </c>
      <c r="C21" s="2">
        <v>14</v>
      </c>
      <c r="D21" s="2">
        <v>2.8630000000000001E-3</v>
      </c>
      <c r="E21" s="2">
        <v>326</v>
      </c>
      <c r="F21" s="2">
        <v>14</v>
      </c>
      <c r="G21" s="2">
        <v>2.0749E-2</v>
      </c>
      <c r="H21" s="2" t="s">
        <v>3</v>
      </c>
      <c r="I21" s="2">
        <v>44</v>
      </c>
      <c r="J21" s="2">
        <v>9.8299999999999993E-4</v>
      </c>
      <c r="K21" s="2" t="s">
        <v>3</v>
      </c>
      <c r="L21" s="2">
        <v>34</v>
      </c>
      <c r="M21" s="2">
        <v>9.6599999999999995E-4</v>
      </c>
      <c r="N21" s="2" t="s">
        <v>3</v>
      </c>
      <c r="O21" s="2">
        <v>43</v>
      </c>
      <c r="P21" s="2">
        <v>9.2500000000000004E-4</v>
      </c>
    </row>
    <row r="22" spans="1:16" x14ac:dyDescent="0.25">
      <c r="A22" s="2">
        <v>410263758</v>
      </c>
      <c r="B22" s="2">
        <v>21</v>
      </c>
      <c r="C22" s="2">
        <v>8</v>
      </c>
      <c r="D22" s="2">
        <v>8.5700000000000001E-4</v>
      </c>
      <c r="E22" s="2">
        <v>26</v>
      </c>
      <c r="F22" s="2">
        <v>8</v>
      </c>
      <c r="G22" s="2">
        <v>6.4199999999999999E-4</v>
      </c>
      <c r="H22" s="2" t="s">
        <v>2</v>
      </c>
      <c r="I22" s="2">
        <v>15</v>
      </c>
      <c r="J22" s="2">
        <v>3.2899999999999997E-4</v>
      </c>
      <c r="K22" s="2" t="s">
        <v>2</v>
      </c>
      <c r="L22" s="2">
        <v>12</v>
      </c>
      <c r="M22" s="2">
        <v>3.3399999999999999E-4</v>
      </c>
      <c r="N22" s="2" t="s">
        <v>3</v>
      </c>
      <c r="O22" s="2">
        <v>1597</v>
      </c>
      <c r="P22" s="2">
        <v>4.1404000000000003E-2</v>
      </c>
    </row>
    <row r="23" spans="1:16" x14ac:dyDescent="0.25">
      <c r="A23" s="2">
        <v>410256738</v>
      </c>
      <c r="B23" s="2">
        <v>269</v>
      </c>
      <c r="C23" s="2">
        <v>16</v>
      </c>
      <c r="D23" s="2">
        <v>2.0289999999999999E-2</v>
      </c>
      <c r="E23" s="2">
        <v>972</v>
      </c>
      <c r="F23" s="2">
        <v>16</v>
      </c>
      <c r="G23" s="2">
        <v>0.12648300000000001</v>
      </c>
      <c r="H23" s="2" t="s">
        <v>2</v>
      </c>
      <c r="I23" s="2">
        <v>3</v>
      </c>
      <c r="J23" s="2">
        <v>7.2999999999999999E-5</v>
      </c>
      <c r="K23" s="2" t="s">
        <v>2</v>
      </c>
      <c r="L23" s="2">
        <v>3</v>
      </c>
      <c r="M23" s="2">
        <v>6.8999999999999997E-5</v>
      </c>
      <c r="N23" s="2" t="s">
        <v>3</v>
      </c>
      <c r="O23" s="2">
        <v>11044</v>
      </c>
      <c r="P23" s="2">
        <v>0.29496800000000001</v>
      </c>
    </row>
    <row r="24" spans="1:16" x14ac:dyDescent="0.25">
      <c r="A24" s="2">
        <v>120543876</v>
      </c>
      <c r="B24" s="2">
        <v>198</v>
      </c>
      <c r="C24" s="2">
        <v>14</v>
      </c>
      <c r="D24" s="2">
        <v>1.3547999999999999E-2</v>
      </c>
      <c r="E24" s="2">
        <v>447</v>
      </c>
      <c r="F24" s="2">
        <v>14</v>
      </c>
      <c r="G24" s="2">
        <v>3.3295999999999999E-2</v>
      </c>
      <c r="H24" s="2" t="s">
        <v>2</v>
      </c>
      <c r="I24" s="2">
        <v>8</v>
      </c>
      <c r="J24" s="2">
        <v>2.2100000000000001E-4</v>
      </c>
      <c r="K24" s="2" t="s">
        <v>2</v>
      </c>
      <c r="L24" s="2">
        <v>6</v>
      </c>
      <c r="M24" s="2">
        <v>1.9000000000000001E-4</v>
      </c>
      <c r="N24" s="2" t="s">
        <v>3</v>
      </c>
      <c r="O24" s="2">
        <v>1476</v>
      </c>
      <c r="P24" s="2">
        <v>3.8329000000000002E-2</v>
      </c>
    </row>
    <row r="25" spans="1:16" x14ac:dyDescent="0.25">
      <c r="A25" s="2">
        <v>217053648</v>
      </c>
      <c r="B25" s="2">
        <v>2552</v>
      </c>
      <c r="C25" s="2">
        <v>23</v>
      </c>
      <c r="D25" s="2">
        <v>0.78359900000000005</v>
      </c>
      <c r="E25" s="2">
        <v>20678</v>
      </c>
      <c r="F25" s="2">
        <v>23</v>
      </c>
      <c r="G25" s="2">
        <v>44.318562999999997</v>
      </c>
      <c r="H25" s="2" t="s">
        <v>2</v>
      </c>
      <c r="I25" s="2">
        <v>11</v>
      </c>
      <c r="J25" s="2">
        <v>2.8899999999999998E-4</v>
      </c>
      <c r="K25" s="2" t="s">
        <v>2</v>
      </c>
      <c r="L25" s="2">
        <v>10</v>
      </c>
      <c r="M25" s="2">
        <v>2.5300000000000002E-4</v>
      </c>
      <c r="N25" s="2" t="s">
        <v>3</v>
      </c>
      <c r="O25" s="2">
        <v>121</v>
      </c>
      <c r="P25" s="2">
        <v>3.1580000000000002E-3</v>
      </c>
    </row>
    <row r="26" spans="1:16" x14ac:dyDescent="0.25">
      <c r="A26" s="2">
        <v>413728065</v>
      </c>
      <c r="B26" s="2">
        <v>30</v>
      </c>
      <c r="C26" s="2">
        <v>10</v>
      </c>
      <c r="D26" s="2">
        <v>1.276E-3</v>
      </c>
      <c r="E26" s="2">
        <v>66</v>
      </c>
      <c r="F26" s="2">
        <v>10</v>
      </c>
      <c r="G26" s="2">
        <v>2.0460000000000001E-3</v>
      </c>
      <c r="H26" s="2" t="s">
        <v>3</v>
      </c>
      <c r="I26" s="2">
        <v>32</v>
      </c>
      <c r="J26" s="2">
        <v>6.8199999999999999E-4</v>
      </c>
      <c r="K26" s="2" t="s">
        <v>3</v>
      </c>
      <c r="L26" s="2">
        <v>22</v>
      </c>
      <c r="M26" s="2">
        <v>6.7699999999999998E-4</v>
      </c>
      <c r="N26" s="2" t="s">
        <v>3</v>
      </c>
      <c r="O26" s="2">
        <v>31</v>
      </c>
      <c r="P26" s="2">
        <v>6.9700000000000003E-4</v>
      </c>
    </row>
    <row r="27" spans="1:16" x14ac:dyDescent="0.25">
      <c r="A27" s="2">
        <v>620157483</v>
      </c>
      <c r="B27" s="2">
        <v>118</v>
      </c>
      <c r="C27" s="2">
        <v>16</v>
      </c>
      <c r="D27" s="2">
        <v>6.842E-3</v>
      </c>
      <c r="E27" s="2">
        <v>784</v>
      </c>
      <c r="F27" s="2">
        <v>16</v>
      </c>
      <c r="G27" s="2">
        <v>8.7543999999999997E-2</v>
      </c>
      <c r="H27" s="2" t="s">
        <v>2</v>
      </c>
      <c r="I27" s="2">
        <v>3</v>
      </c>
      <c r="J27" s="2">
        <v>7.3999999999999996E-5</v>
      </c>
      <c r="K27" s="2" t="s">
        <v>2</v>
      </c>
      <c r="L27" s="2">
        <v>3</v>
      </c>
      <c r="M27" s="2">
        <v>6.7999999999999999E-5</v>
      </c>
      <c r="N27" s="2" t="s">
        <v>3</v>
      </c>
      <c r="O27" s="2">
        <v>1922</v>
      </c>
      <c r="P27" s="2">
        <v>5.1038E-2</v>
      </c>
    </row>
    <row r="28" spans="1:16" x14ac:dyDescent="0.25">
      <c r="A28" s="2">
        <v>413725806</v>
      </c>
      <c r="B28" s="2">
        <v>15</v>
      </c>
      <c r="C28" s="2">
        <v>7</v>
      </c>
      <c r="D28" s="2">
        <v>5.7799999999999995E-4</v>
      </c>
      <c r="E28" s="2">
        <v>15</v>
      </c>
      <c r="F28" s="2">
        <v>7</v>
      </c>
      <c r="G28" s="2">
        <v>3.4299999999999999E-4</v>
      </c>
      <c r="H28" s="2" t="s">
        <v>3</v>
      </c>
      <c r="I28" s="2">
        <v>23</v>
      </c>
      <c r="J28" s="2">
        <v>5.4100000000000003E-4</v>
      </c>
      <c r="K28" s="2" t="s">
        <v>3</v>
      </c>
      <c r="L28" s="2">
        <v>16</v>
      </c>
      <c r="M28" s="2">
        <v>5.0100000000000003E-4</v>
      </c>
      <c r="N28" s="2" t="s">
        <v>3</v>
      </c>
      <c r="O28" s="2">
        <v>22</v>
      </c>
      <c r="P28" s="2">
        <v>4.9399999999999997E-4</v>
      </c>
    </row>
    <row r="29" spans="1:16" x14ac:dyDescent="0.25">
      <c r="A29" s="2">
        <v>502184367</v>
      </c>
      <c r="B29" s="2">
        <v>1471</v>
      </c>
      <c r="C29" s="2">
        <v>23</v>
      </c>
      <c r="D29" s="2">
        <v>0.29380400000000001</v>
      </c>
      <c r="E29" s="2">
        <v>19622</v>
      </c>
      <c r="F29" s="2">
        <v>23</v>
      </c>
      <c r="G29" s="2">
        <v>39.394452999999999</v>
      </c>
      <c r="H29" s="2" t="s">
        <v>2</v>
      </c>
      <c r="I29" s="2">
        <v>11</v>
      </c>
      <c r="J29" s="2">
        <v>2.92E-4</v>
      </c>
      <c r="K29" s="2" t="s">
        <v>2</v>
      </c>
      <c r="L29" s="2">
        <v>8</v>
      </c>
      <c r="M29" s="2">
        <v>2.52E-4</v>
      </c>
      <c r="N29" s="2" t="s">
        <v>3</v>
      </c>
      <c r="O29" s="2">
        <v>872</v>
      </c>
      <c r="P29" s="2">
        <v>2.2890000000000001E-2</v>
      </c>
    </row>
    <row r="30" spans="1:16" x14ac:dyDescent="0.25">
      <c r="A30" s="2">
        <v>162748035</v>
      </c>
      <c r="B30" s="2">
        <v>43</v>
      </c>
      <c r="C30" s="2">
        <v>12</v>
      </c>
      <c r="D30" s="2">
        <v>1.9610000000000001E-3</v>
      </c>
      <c r="E30" s="2">
        <v>167</v>
      </c>
      <c r="F30" s="2">
        <v>12</v>
      </c>
      <c r="G30" s="2">
        <v>7.4349999999999998E-3</v>
      </c>
      <c r="H30" s="2" t="s">
        <v>2</v>
      </c>
      <c r="I30" s="2">
        <v>15</v>
      </c>
      <c r="J30" s="2">
        <v>3.4299999999999999E-4</v>
      </c>
      <c r="K30" s="2" t="s">
        <v>2</v>
      </c>
      <c r="L30" s="2">
        <v>11</v>
      </c>
      <c r="M30" s="2">
        <v>3.3500000000000001E-4</v>
      </c>
      <c r="N30" s="2" t="s">
        <v>3</v>
      </c>
      <c r="O30" s="2">
        <v>510</v>
      </c>
      <c r="P30" s="2">
        <v>1.3422E-2</v>
      </c>
    </row>
    <row r="31" spans="1:16" x14ac:dyDescent="0.25">
      <c r="A31" s="2">
        <v>142856307</v>
      </c>
      <c r="B31" s="2">
        <v>1568</v>
      </c>
      <c r="C31" s="2">
        <v>21</v>
      </c>
      <c r="D31" s="2">
        <v>0.33235300000000001</v>
      </c>
      <c r="E31" s="2">
        <v>9241</v>
      </c>
      <c r="F31" s="2">
        <v>21</v>
      </c>
      <c r="G31" s="2">
        <v>9.0001599999999993</v>
      </c>
      <c r="H31" s="2" t="s">
        <v>2</v>
      </c>
      <c r="I31" s="2">
        <v>9</v>
      </c>
      <c r="J31" s="2">
        <v>2.3900000000000001E-4</v>
      </c>
      <c r="K31" s="2" t="s">
        <v>2</v>
      </c>
      <c r="L31" s="2">
        <v>7</v>
      </c>
      <c r="M31" s="2">
        <v>2.04E-4</v>
      </c>
      <c r="N31" s="2" t="s">
        <v>3</v>
      </c>
      <c r="O31" s="2">
        <v>1766</v>
      </c>
      <c r="P31" s="2">
        <v>4.5807E-2</v>
      </c>
    </row>
    <row r="32" spans="1:16" x14ac:dyDescent="0.25">
      <c r="A32" s="2">
        <v>130275486</v>
      </c>
      <c r="B32" s="2">
        <v>160</v>
      </c>
      <c r="C32" s="2">
        <v>14</v>
      </c>
      <c r="D32" s="2">
        <v>9.5049999999999996E-3</v>
      </c>
      <c r="E32" s="2">
        <v>431</v>
      </c>
      <c r="F32" s="2">
        <v>14</v>
      </c>
      <c r="G32" s="2">
        <v>3.1968000000000003E-2</v>
      </c>
      <c r="H32" s="2" t="s">
        <v>2</v>
      </c>
      <c r="I32" s="2">
        <v>6</v>
      </c>
      <c r="J32" s="2">
        <v>1.5100000000000001E-4</v>
      </c>
      <c r="K32" s="2" t="s">
        <v>2</v>
      </c>
      <c r="L32" s="2">
        <v>6</v>
      </c>
      <c r="M32" s="2">
        <v>1.3799999999999999E-4</v>
      </c>
      <c r="N32" s="2" t="s">
        <v>3</v>
      </c>
      <c r="O32" s="2">
        <v>2449</v>
      </c>
      <c r="P32" s="2">
        <v>6.4132999999999996E-2</v>
      </c>
    </row>
    <row r="33" spans="1:16" x14ac:dyDescent="0.25">
      <c r="A33" s="2">
        <v>185420763</v>
      </c>
      <c r="B33" s="2">
        <v>52</v>
      </c>
      <c r="C33" s="2">
        <v>11</v>
      </c>
      <c r="D33" s="2">
        <v>2.382E-3</v>
      </c>
      <c r="E33" s="2">
        <v>129</v>
      </c>
      <c r="F33" s="2">
        <v>11</v>
      </c>
      <c r="G33" s="2">
        <v>4.9329999999999999E-3</v>
      </c>
      <c r="H33" s="2" t="s">
        <v>2</v>
      </c>
      <c r="I33" s="2">
        <v>6</v>
      </c>
      <c r="J33" s="2">
        <v>1.46E-4</v>
      </c>
      <c r="K33" s="2" t="s">
        <v>2</v>
      </c>
      <c r="L33" s="2">
        <v>4</v>
      </c>
      <c r="M33" s="2">
        <v>1.3999999999999999E-4</v>
      </c>
      <c r="N33" s="2" t="s">
        <v>3</v>
      </c>
      <c r="O33" s="2">
        <v>224</v>
      </c>
      <c r="P33" s="2">
        <v>5.6109999999999997E-3</v>
      </c>
    </row>
    <row r="34" spans="1:16" x14ac:dyDescent="0.25">
      <c r="A34" s="2">
        <v>23167845</v>
      </c>
      <c r="B34" s="2">
        <v>112</v>
      </c>
      <c r="C34" s="2">
        <v>14</v>
      </c>
      <c r="D34" s="2">
        <v>6.2420000000000002E-3</v>
      </c>
      <c r="E34" s="2">
        <v>393</v>
      </c>
      <c r="F34" s="2">
        <v>14</v>
      </c>
      <c r="G34" s="2">
        <v>2.7033999999999999E-2</v>
      </c>
      <c r="H34" s="2" t="s">
        <v>2</v>
      </c>
      <c r="I34" s="2">
        <v>6</v>
      </c>
      <c r="J34" s="2">
        <v>1.45E-4</v>
      </c>
      <c r="K34" s="2" t="s">
        <v>2</v>
      </c>
      <c r="L34" s="2">
        <v>5</v>
      </c>
      <c r="M34" s="2">
        <v>1.3899999999999999E-4</v>
      </c>
      <c r="N34" s="2" t="s">
        <v>3</v>
      </c>
      <c r="O34" s="2">
        <v>1752</v>
      </c>
      <c r="P34" s="2">
        <v>4.5657000000000003E-2</v>
      </c>
    </row>
    <row r="35" spans="1:16" x14ac:dyDescent="0.25">
      <c r="A35" s="2">
        <v>28341765</v>
      </c>
      <c r="B35" s="2">
        <v>601</v>
      </c>
      <c r="C35" s="2">
        <v>20</v>
      </c>
      <c r="D35" s="2">
        <v>6.4230999999999996E-2</v>
      </c>
      <c r="E35" s="2">
        <v>5021</v>
      </c>
      <c r="F35" s="2">
        <v>20</v>
      </c>
      <c r="G35" s="2">
        <v>2.7458</v>
      </c>
      <c r="H35" s="2" t="s">
        <v>2</v>
      </c>
      <c r="I35" s="2">
        <v>15</v>
      </c>
      <c r="J35" s="2">
        <v>3.5599999999999998E-4</v>
      </c>
      <c r="K35" s="2" t="s">
        <v>2</v>
      </c>
      <c r="L35" s="2">
        <v>12</v>
      </c>
      <c r="M35" s="2">
        <v>3.28E-4</v>
      </c>
      <c r="N35" s="2" t="s">
        <v>3</v>
      </c>
      <c r="O35" s="2">
        <v>7901</v>
      </c>
      <c r="P35" s="2">
        <v>0.206312</v>
      </c>
    </row>
    <row r="36" spans="1:16" x14ac:dyDescent="0.25">
      <c r="A36" s="2">
        <v>136075842</v>
      </c>
      <c r="B36" s="2">
        <v>180</v>
      </c>
      <c r="C36" s="2">
        <v>15</v>
      </c>
      <c r="D36" s="2">
        <v>1.1714E-2</v>
      </c>
      <c r="E36" s="2">
        <v>707</v>
      </c>
      <c r="F36" s="2">
        <v>15</v>
      </c>
      <c r="G36" s="2">
        <v>7.3390999999999998E-2</v>
      </c>
      <c r="H36" s="2" t="s">
        <v>2</v>
      </c>
      <c r="I36" s="2">
        <v>28</v>
      </c>
      <c r="J36" s="2">
        <v>6.1899999999999998E-4</v>
      </c>
      <c r="K36" s="2" t="s">
        <v>2</v>
      </c>
      <c r="L36" s="2">
        <v>22</v>
      </c>
      <c r="M36" s="2">
        <v>5.8900000000000001E-4</v>
      </c>
      <c r="N36" s="2" t="s">
        <v>3</v>
      </c>
      <c r="O36" s="2">
        <v>8108</v>
      </c>
      <c r="P36" s="2">
        <v>0.21795600000000001</v>
      </c>
    </row>
    <row r="37" spans="1:16" x14ac:dyDescent="0.25">
      <c r="A37" s="2">
        <v>375841026</v>
      </c>
      <c r="B37" s="2">
        <v>103</v>
      </c>
      <c r="C37" s="2">
        <v>18</v>
      </c>
      <c r="D37" s="2">
        <v>5.757E-3</v>
      </c>
      <c r="E37" s="2">
        <v>1790</v>
      </c>
      <c r="F37" s="2">
        <v>18</v>
      </c>
      <c r="G37" s="2">
        <v>0.37912699999999999</v>
      </c>
      <c r="H37" s="2" t="s">
        <v>2</v>
      </c>
      <c r="I37" s="2">
        <v>15</v>
      </c>
      <c r="J37" s="2">
        <v>3.57E-4</v>
      </c>
      <c r="K37" s="2" t="s">
        <v>2</v>
      </c>
      <c r="L37" s="2">
        <v>10</v>
      </c>
      <c r="M37" s="2">
        <v>3.3300000000000002E-4</v>
      </c>
      <c r="N37" s="2" t="s">
        <v>3</v>
      </c>
      <c r="O37" s="2">
        <v>3036</v>
      </c>
      <c r="P37" s="2">
        <v>8.0241999999999994E-2</v>
      </c>
    </row>
    <row r="38" spans="1:16" x14ac:dyDescent="0.25">
      <c r="A38" s="2">
        <v>156438720</v>
      </c>
      <c r="B38" s="2">
        <v>84</v>
      </c>
      <c r="C38" s="2">
        <v>12</v>
      </c>
      <c r="D38" s="2">
        <v>4.3359999999999996E-3</v>
      </c>
      <c r="E38" s="2">
        <v>176</v>
      </c>
      <c r="F38" s="2">
        <v>12</v>
      </c>
      <c r="G38" s="2">
        <v>7.8720000000000005E-3</v>
      </c>
      <c r="H38" s="2" t="s">
        <v>2</v>
      </c>
      <c r="I38" s="2">
        <v>8</v>
      </c>
      <c r="J38" s="2">
        <v>2.03E-4</v>
      </c>
      <c r="K38" s="2" t="s">
        <v>2</v>
      </c>
      <c r="L38" s="2">
        <v>5</v>
      </c>
      <c r="M38" s="2">
        <v>1.8799999999999999E-4</v>
      </c>
      <c r="N38" s="2" t="s">
        <v>3</v>
      </c>
      <c r="O38" s="2">
        <v>4894</v>
      </c>
      <c r="P38" s="2">
        <v>0.12609000000000001</v>
      </c>
    </row>
    <row r="39" spans="1:16" x14ac:dyDescent="0.25">
      <c r="A39" s="2">
        <v>13627458</v>
      </c>
      <c r="B39" s="2">
        <v>108</v>
      </c>
      <c r="C39" s="2">
        <v>14</v>
      </c>
      <c r="D39" s="2">
        <v>5.9230000000000003E-3</v>
      </c>
      <c r="E39" s="2">
        <v>396</v>
      </c>
      <c r="F39" s="2">
        <v>14</v>
      </c>
      <c r="G39" s="2">
        <v>2.7484999999999999E-2</v>
      </c>
      <c r="H39" s="2" t="s">
        <v>2</v>
      </c>
      <c r="I39" s="2">
        <v>18</v>
      </c>
      <c r="J39" s="2">
        <v>4.1599999999999997E-4</v>
      </c>
      <c r="K39" s="2" t="s">
        <v>2</v>
      </c>
      <c r="L39" s="2">
        <v>13</v>
      </c>
      <c r="M39" s="2">
        <v>3.8699999999999997E-4</v>
      </c>
      <c r="N39" s="2" t="s">
        <v>3</v>
      </c>
      <c r="O39" s="2">
        <v>2810</v>
      </c>
      <c r="P39" s="2">
        <v>7.3363999999999999E-2</v>
      </c>
    </row>
    <row r="40" spans="1:16" x14ac:dyDescent="0.25">
      <c r="A40" s="2">
        <v>236105478</v>
      </c>
      <c r="B40" s="2">
        <v>16</v>
      </c>
      <c r="C40" s="2">
        <v>8</v>
      </c>
      <c r="D40" s="2">
        <v>6.4000000000000005E-4</v>
      </c>
      <c r="E40" s="2">
        <v>16</v>
      </c>
      <c r="F40" s="2">
        <v>8</v>
      </c>
      <c r="G40" s="2">
        <v>3.8699999999999997E-4</v>
      </c>
      <c r="H40" s="2" t="s">
        <v>3</v>
      </c>
      <c r="I40" s="2">
        <v>25</v>
      </c>
      <c r="J40" s="2">
        <v>5.4600000000000004E-4</v>
      </c>
      <c r="K40" s="2" t="s">
        <v>3</v>
      </c>
      <c r="L40" s="2">
        <v>20</v>
      </c>
      <c r="M40" s="2">
        <v>5.3799999999999996E-4</v>
      </c>
      <c r="N40" s="2" t="s">
        <v>3</v>
      </c>
      <c r="O40" s="2">
        <v>24</v>
      </c>
      <c r="P40" s="2">
        <v>5.3899999999999998E-4</v>
      </c>
    </row>
    <row r="41" spans="1:16" x14ac:dyDescent="0.25">
      <c r="A41" s="2">
        <v>423780516</v>
      </c>
      <c r="B41" s="2">
        <v>426</v>
      </c>
      <c r="C41" s="2">
        <v>17</v>
      </c>
      <c r="D41" s="2">
        <v>3.8591E-2</v>
      </c>
      <c r="E41" s="2">
        <v>1664</v>
      </c>
      <c r="F41" s="2">
        <v>17</v>
      </c>
      <c r="G41" s="2">
        <v>0.33276499999999998</v>
      </c>
      <c r="H41" s="2" t="s">
        <v>2</v>
      </c>
      <c r="I41" s="2">
        <v>6</v>
      </c>
      <c r="J41" s="2">
        <v>1.65E-4</v>
      </c>
      <c r="K41" s="2" t="s">
        <v>2</v>
      </c>
      <c r="L41" s="2">
        <v>5</v>
      </c>
      <c r="M41" s="2">
        <v>1.3899999999999999E-4</v>
      </c>
      <c r="N41" s="2" t="s">
        <v>3</v>
      </c>
      <c r="O41" s="2">
        <v>2307</v>
      </c>
      <c r="P41" s="2">
        <v>6.0477999999999997E-2</v>
      </c>
    </row>
    <row r="42" spans="1:16" x14ac:dyDescent="0.25">
      <c r="A42" s="2">
        <v>203451678</v>
      </c>
      <c r="B42" s="2">
        <v>332</v>
      </c>
      <c r="C42" s="2">
        <v>17</v>
      </c>
      <c r="D42" s="2">
        <v>2.7029000000000001E-2</v>
      </c>
      <c r="E42" s="2">
        <v>1609</v>
      </c>
      <c r="F42" s="2">
        <v>17</v>
      </c>
      <c r="G42" s="2">
        <v>0.32069399999999998</v>
      </c>
      <c r="H42" s="2" t="s">
        <v>2</v>
      </c>
      <c r="I42" s="2">
        <v>6</v>
      </c>
      <c r="J42" s="2">
        <v>2.0799999999999999E-4</v>
      </c>
      <c r="K42" s="2" t="s">
        <v>2</v>
      </c>
      <c r="L42" s="2">
        <v>5</v>
      </c>
      <c r="M42" s="2">
        <v>1.3899999999999999E-4</v>
      </c>
      <c r="N42" s="2" t="s">
        <v>3</v>
      </c>
      <c r="O42" s="2">
        <v>2123</v>
      </c>
      <c r="P42" s="2">
        <v>5.5939999999999997E-2</v>
      </c>
    </row>
    <row r="43" spans="1:16" x14ac:dyDescent="0.25">
      <c r="A43" s="2">
        <v>542716038</v>
      </c>
      <c r="B43" s="2">
        <v>85</v>
      </c>
      <c r="C43" s="2">
        <v>14</v>
      </c>
      <c r="D43" s="2">
        <v>4.7499999999999999E-3</v>
      </c>
      <c r="E43" s="2">
        <v>355</v>
      </c>
      <c r="F43" s="2">
        <v>14</v>
      </c>
      <c r="G43" s="2">
        <v>2.3019000000000001E-2</v>
      </c>
      <c r="H43" s="2" t="s">
        <v>2</v>
      </c>
      <c r="I43" s="2">
        <v>20</v>
      </c>
      <c r="J43" s="2">
        <v>4.66E-4</v>
      </c>
      <c r="K43" s="2" t="s">
        <v>2</v>
      </c>
      <c r="L43" s="2">
        <v>13</v>
      </c>
      <c r="M43" s="2">
        <v>4.35E-4</v>
      </c>
      <c r="N43" s="2" t="s">
        <v>3</v>
      </c>
      <c r="O43" s="2">
        <v>10916</v>
      </c>
      <c r="P43" s="2">
        <v>0.284557</v>
      </c>
    </row>
    <row r="44" spans="1:16" x14ac:dyDescent="0.25">
      <c r="A44" s="2">
        <v>340786215</v>
      </c>
      <c r="B44" s="2">
        <v>110</v>
      </c>
      <c r="C44" s="2">
        <v>18</v>
      </c>
      <c r="D44" s="2">
        <v>6.5469999999999999E-3</v>
      </c>
      <c r="E44" s="2">
        <v>1811</v>
      </c>
      <c r="F44" s="2">
        <v>18</v>
      </c>
      <c r="G44" s="2">
        <v>0.39280999999999999</v>
      </c>
      <c r="H44" s="2" t="s">
        <v>2</v>
      </c>
      <c r="I44" s="2">
        <v>3</v>
      </c>
      <c r="J44" s="2">
        <v>7.7000000000000001E-5</v>
      </c>
      <c r="K44" s="2" t="s">
        <v>2</v>
      </c>
      <c r="L44" s="2">
        <v>3</v>
      </c>
      <c r="M44" s="2">
        <v>6.9999999999999994E-5</v>
      </c>
      <c r="N44" s="2" t="s">
        <v>3</v>
      </c>
      <c r="O44" s="2">
        <v>47</v>
      </c>
      <c r="P44" s="2">
        <v>1.1540000000000001E-3</v>
      </c>
    </row>
    <row r="45" spans="1:16" x14ac:dyDescent="0.25">
      <c r="A45" s="2">
        <v>468520713</v>
      </c>
      <c r="B45" s="2">
        <v>450</v>
      </c>
      <c r="C45" s="2">
        <v>19</v>
      </c>
      <c r="D45" s="2">
        <v>4.2844E-2</v>
      </c>
      <c r="E45" s="2">
        <v>3706</v>
      </c>
      <c r="F45" s="2">
        <v>19</v>
      </c>
      <c r="G45" s="2">
        <v>1.523722</v>
      </c>
      <c r="H45" s="2" t="s">
        <v>2</v>
      </c>
      <c r="I45" s="2">
        <v>16</v>
      </c>
      <c r="J45" s="2">
        <v>3.7399999999999998E-4</v>
      </c>
      <c r="K45" s="2" t="s">
        <v>2</v>
      </c>
      <c r="L45" s="2">
        <v>10</v>
      </c>
      <c r="M45" s="2">
        <v>3.48E-4</v>
      </c>
      <c r="N45" s="2" t="s">
        <v>3</v>
      </c>
      <c r="O45" s="2">
        <v>2269</v>
      </c>
      <c r="P45" s="2">
        <v>6.0045000000000001E-2</v>
      </c>
    </row>
    <row r="46" spans="1:16" x14ac:dyDescent="0.25">
      <c r="A46" s="2">
        <v>260415378</v>
      </c>
      <c r="B46" s="2">
        <v>833</v>
      </c>
      <c r="C46" s="2">
        <v>20</v>
      </c>
      <c r="D46" s="2">
        <v>0.112969</v>
      </c>
      <c r="E46" s="2">
        <v>5345</v>
      </c>
      <c r="F46" s="2">
        <v>20</v>
      </c>
      <c r="G46" s="2">
        <v>3.111796</v>
      </c>
      <c r="H46" s="2" t="s">
        <v>2</v>
      </c>
      <c r="I46" s="2">
        <v>15</v>
      </c>
      <c r="J46" s="2">
        <v>3.7599999999999998E-4</v>
      </c>
      <c r="K46" s="2" t="s">
        <v>2</v>
      </c>
      <c r="L46" s="2">
        <v>11</v>
      </c>
      <c r="M46" s="2">
        <v>3.2600000000000001E-4</v>
      </c>
      <c r="N46" s="2" t="s">
        <v>3</v>
      </c>
      <c r="O46" s="2">
        <v>1738</v>
      </c>
      <c r="P46" s="2">
        <v>4.5832999999999999E-2</v>
      </c>
    </row>
    <row r="47" spans="1:16" x14ac:dyDescent="0.25">
      <c r="A47" s="2">
        <v>168423705</v>
      </c>
      <c r="B47" s="2">
        <v>103</v>
      </c>
      <c r="C47" s="2">
        <v>13</v>
      </c>
      <c r="D47" s="2">
        <v>5.8320000000000004E-3</v>
      </c>
      <c r="E47" s="2">
        <v>291</v>
      </c>
      <c r="F47" s="2">
        <v>13</v>
      </c>
      <c r="G47" s="2">
        <v>1.6764999999999999E-2</v>
      </c>
      <c r="H47" s="2" t="s">
        <v>2</v>
      </c>
      <c r="I47" s="2">
        <v>6</v>
      </c>
      <c r="J47" s="2">
        <v>1.47E-4</v>
      </c>
      <c r="K47" s="2" t="s">
        <v>2</v>
      </c>
      <c r="L47" s="2">
        <v>6</v>
      </c>
      <c r="M47" s="2">
        <v>1.3899999999999999E-4</v>
      </c>
      <c r="N47" s="2" t="s">
        <v>3</v>
      </c>
      <c r="O47" s="2">
        <v>918</v>
      </c>
      <c r="P47" s="2">
        <v>2.3722E-2</v>
      </c>
    </row>
    <row r="48" spans="1:16" x14ac:dyDescent="0.25">
      <c r="A48" s="2">
        <v>386427501</v>
      </c>
      <c r="B48" s="2">
        <v>4519</v>
      </c>
      <c r="C48" s="2">
        <v>25</v>
      </c>
      <c r="D48" s="2">
        <v>2.3455590000000002</v>
      </c>
      <c r="E48" s="2">
        <v>40891</v>
      </c>
      <c r="F48" s="2">
        <v>25</v>
      </c>
      <c r="G48" s="2">
        <v>183.77042299999999</v>
      </c>
      <c r="H48" s="2" t="s">
        <v>2</v>
      </c>
      <c r="I48" s="2">
        <v>6</v>
      </c>
      <c r="J48" s="2">
        <v>1.7699999999999999E-4</v>
      </c>
      <c r="K48" s="2" t="s">
        <v>2</v>
      </c>
      <c r="L48" s="2">
        <v>5</v>
      </c>
      <c r="M48" s="2">
        <v>1.3899999999999999E-4</v>
      </c>
      <c r="N48" s="2" t="s">
        <v>3</v>
      </c>
      <c r="O48" s="2">
        <v>12247</v>
      </c>
      <c r="P48" s="2">
        <v>0.326963</v>
      </c>
    </row>
    <row r="49" spans="1:17" x14ac:dyDescent="0.25">
      <c r="A49" s="2">
        <v>12458763</v>
      </c>
      <c r="B49" s="2">
        <v>31</v>
      </c>
      <c r="C49" s="2">
        <v>10</v>
      </c>
      <c r="D49" s="2">
        <v>1.573E-3</v>
      </c>
      <c r="E49" s="2">
        <v>73</v>
      </c>
      <c r="F49" s="2">
        <v>10</v>
      </c>
      <c r="G49" s="2">
        <v>2.7200000000000002E-3</v>
      </c>
      <c r="H49" s="2" t="s">
        <v>2</v>
      </c>
      <c r="I49" s="2">
        <v>8</v>
      </c>
      <c r="J49" s="2">
        <v>2.04E-4</v>
      </c>
      <c r="K49" s="2" t="s">
        <v>2</v>
      </c>
      <c r="L49" s="2">
        <v>8</v>
      </c>
      <c r="M49" s="2">
        <v>1.8699999999999999E-4</v>
      </c>
      <c r="N49" s="2" t="s">
        <v>3</v>
      </c>
      <c r="O49" s="2">
        <v>2261</v>
      </c>
      <c r="P49" s="2">
        <v>5.8317000000000001E-2</v>
      </c>
    </row>
    <row r="50" spans="1:17" x14ac:dyDescent="0.25">
      <c r="A50" s="2">
        <v>423816507</v>
      </c>
      <c r="B50" s="2">
        <v>221</v>
      </c>
      <c r="C50" s="2">
        <v>15</v>
      </c>
      <c r="D50" s="2">
        <v>1.5362000000000001E-2</v>
      </c>
      <c r="E50" s="2">
        <v>659</v>
      </c>
      <c r="F50" s="2">
        <v>15</v>
      </c>
      <c r="G50" s="2">
        <v>6.2703999999999996E-2</v>
      </c>
      <c r="H50" s="2" t="s">
        <v>2</v>
      </c>
      <c r="I50" s="2">
        <v>11</v>
      </c>
      <c r="J50" s="2">
        <v>2.8600000000000001E-4</v>
      </c>
      <c r="K50" s="2" t="s">
        <v>2</v>
      </c>
      <c r="L50" s="2">
        <v>7</v>
      </c>
      <c r="M50" s="2">
        <v>2.4899999999999998E-4</v>
      </c>
      <c r="N50" s="2" t="s">
        <v>3</v>
      </c>
      <c r="O50" s="2">
        <v>147</v>
      </c>
      <c r="P50" s="2">
        <v>3.48E-3</v>
      </c>
    </row>
    <row r="51" spans="1:17" x14ac:dyDescent="0.25">
      <c r="A51" s="1">
        <v>701583462</v>
      </c>
      <c r="B51" s="1">
        <v>458</v>
      </c>
      <c r="C51" s="1">
        <v>19</v>
      </c>
      <c r="D51" s="1">
        <v>4.2206E-2</v>
      </c>
      <c r="E51" s="1">
        <v>3530</v>
      </c>
      <c r="F51" s="1">
        <v>19</v>
      </c>
      <c r="G51" s="1">
        <v>1.3451200000000001</v>
      </c>
      <c r="H51" s="1" t="s">
        <v>2</v>
      </c>
      <c r="I51" s="1">
        <v>26</v>
      </c>
      <c r="J51" s="1">
        <v>6.0499999999999996E-4</v>
      </c>
      <c r="K51" s="1" t="s">
        <v>2</v>
      </c>
      <c r="L51" s="1">
        <v>19</v>
      </c>
      <c r="M51" s="1">
        <v>5.8799999999999998E-4</v>
      </c>
      <c r="N51" s="1" t="s">
        <v>3</v>
      </c>
      <c r="O51" s="1">
        <v>4125</v>
      </c>
      <c r="P51" s="1">
        <v>0.109065</v>
      </c>
    </row>
    <row r="52" spans="1:17" x14ac:dyDescent="0.25">
      <c r="A52" s="2" t="s">
        <v>19</v>
      </c>
      <c r="B52" s="3">
        <f>AVERAGE(B2:B51)</f>
        <v>449.44</v>
      </c>
      <c r="C52" s="3">
        <f t="shared" ref="C52:P52" si="0">AVERAGE(C2:C51)</f>
        <v>15.42</v>
      </c>
      <c r="D52" s="3">
        <f t="shared" si="0"/>
        <v>0.11134423999999997</v>
      </c>
      <c r="E52" s="3">
        <f t="shared" si="0"/>
        <v>3629.44</v>
      </c>
      <c r="F52" s="3">
        <f t="shared" si="0"/>
        <v>15.42</v>
      </c>
      <c r="G52" s="3">
        <f t="shared" si="0"/>
        <v>8.2028747799999984</v>
      </c>
      <c r="H52" s="12">
        <f>6/50</f>
        <v>0.12</v>
      </c>
      <c r="I52" s="3">
        <f t="shared" si="0"/>
        <v>12.68</v>
      </c>
      <c r="J52" s="3">
        <f t="shared" si="0"/>
        <v>3.0221999999999991E-4</v>
      </c>
      <c r="K52" s="12">
        <f>6/50</f>
        <v>0.12</v>
      </c>
      <c r="L52" s="3">
        <f t="shared" si="0"/>
        <v>9.5399999999999991</v>
      </c>
      <c r="M52" s="3">
        <f t="shared" si="0"/>
        <v>2.8216E-4</v>
      </c>
      <c r="N52" s="12">
        <v>100</v>
      </c>
      <c r="O52" s="3">
        <f t="shared" si="0"/>
        <v>3097.56</v>
      </c>
      <c r="P52" s="3">
        <f t="shared" si="0"/>
        <v>8.1980320000000009E-2</v>
      </c>
      <c r="Q52" s="3"/>
    </row>
  </sheetData>
  <conditionalFormatting sqref="Q6">
    <cfRule type="cellIs" dxfId="26" priority="1" operator="greaterThan">
      <formula>$B$2:$B$51+$E$2:$E$51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9" workbookViewId="0">
      <selection activeCell="Q23" sqref="Q23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0.7109375" bestFit="1" customWidth="1"/>
    <col min="4" max="4" width="16.28515625" bestFit="1" customWidth="1"/>
    <col min="5" max="5" width="10.140625" bestFit="1" customWidth="1"/>
    <col min="6" max="6" width="11" bestFit="1" customWidth="1"/>
    <col min="7" max="7" width="16.28515625" bestFit="1" customWidth="1"/>
  </cols>
  <sheetData>
    <row r="1" spans="1:7" ht="15.75" thickBot="1" x14ac:dyDescent="0.3">
      <c r="A1" s="25" t="s">
        <v>0</v>
      </c>
      <c r="B1" s="25" t="s">
        <v>12</v>
      </c>
      <c r="C1" s="25" t="s">
        <v>15</v>
      </c>
      <c r="D1" s="25" t="s">
        <v>26</v>
      </c>
      <c r="E1" s="25" t="s">
        <v>28</v>
      </c>
      <c r="F1" s="25" t="s">
        <v>27</v>
      </c>
      <c r="G1" s="25" t="s">
        <v>20</v>
      </c>
    </row>
    <row r="2" spans="1:7" x14ac:dyDescent="0.25">
      <c r="A2" s="13">
        <v>560231478</v>
      </c>
      <c r="B2" s="14">
        <v>80</v>
      </c>
      <c r="C2" s="14">
        <v>361</v>
      </c>
      <c r="D2" s="15">
        <f>((C2-B2)/B2)</f>
        <v>3.5125000000000002</v>
      </c>
      <c r="E2" s="57">
        <v>4.5180000000000003E-3</v>
      </c>
      <c r="F2" s="57">
        <v>2.5603999999999998E-2</v>
      </c>
      <c r="G2" s="54">
        <f>(F2-E2)/E2</f>
        <v>4.6671093404161121</v>
      </c>
    </row>
    <row r="3" spans="1:7" x14ac:dyDescent="0.25">
      <c r="A3" s="17">
        <v>526340178</v>
      </c>
      <c r="B3" s="18">
        <v>329</v>
      </c>
      <c r="C3" s="18">
        <v>1485</v>
      </c>
      <c r="D3" s="19">
        <f t="shared" ref="D3:D45" si="0">((C3-B3)/B3)</f>
        <v>3.5136778115501519</v>
      </c>
      <c r="E3" s="58">
        <v>2.6741999999999998E-2</v>
      </c>
      <c r="F3" s="58">
        <v>0.272839</v>
      </c>
      <c r="G3" s="55">
        <f t="shared" ref="G3:G45" si="1">(F3-E3)/E3</f>
        <v>9.2026400418816845</v>
      </c>
    </row>
    <row r="4" spans="1:7" x14ac:dyDescent="0.25">
      <c r="A4" s="17">
        <v>236170854</v>
      </c>
      <c r="B4" s="18">
        <v>186</v>
      </c>
      <c r="C4" s="18">
        <v>688</v>
      </c>
      <c r="D4" s="19">
        <f t="shared" si="0"/>
        <v>2.6989247311827955</v>
      </c>
      <c r="E4" s="58">
        <v>1.2236E-2</v>
      </c>
      <c r="F4" s="58">
        <v>6.9633E-2</v>
      </c>
      <c r="G4" s="55">
        <f t="shared" si="1"/>
        <v>4.6908303367113433</v>
      </c>
    </row>
    <row r="5" spans="1:7" x14ac:dyDescent="0.25">
      <c r="A5" s="17">
        <v>502486731</v>
      </c>
      <c r="B5" s="18">
        <v>554</v>
      </c>
      <c r="C5" s="18">
        <v>3747</v>
      </c>
      <c r="D5" s="19">
        <f t="shared" si="0"/>
        <v>5.7635379061371843</v>
      </c>
      <c r="E5" s="58">
        <v>5.7875000000000003E-2</v>
      </c>
      <c r="F5" s="58">
        <v>1.536489</v>
      </c>
      <c r="G5" s="55">
        <f t="shared" si="1"/>
        <v>25.548406047516199</v>
      </c>
    </row>
    <row r="6" spans="1:7" x14ac:dyDescent="0.25">
      <c r="A6" s="17">
        <v>743815206</v>
      </c>
      <c r="B6" s="18">
        <v>40</v>
      </c>
      <c r="C6" s="18">
        <v>227</v>
      </c>
      <c r="D6" s="19">
        <f t="shared" si="0"/>
        <v>4.6749999999999998</v>
      </c>
      <c r="E6" s="58">
        <v>1.926E-3</v>
      </c>
      <c r="F6" s="58">
        <v>1.1859E-2</v>
      </c>
      <c r="G6" s="55">
        <f t="shared" si="1"/>
        <v>5.157320872274143</v>
      </c>
    </row>
    <row r="7" spans="1:7" x14ac:dyDescent="0.25">
      <c r="A7" s="17">
        <v>53724816</v>
      </c>
      <c r="B7" s="18">
        <v>174</v>
      </c>
      <c r="C7" s="18">
        <v>889</v>
      </c>
      <c r="D7" s="19">
        <f t="shared" si="0"/>
        <v>4.1091954022988508</v>
      </c>
      <c r="E7" s="58">
        <v>1.1093E-2</v>
      </c>
      <c r="F7" s="58">
        <v>0.108865</v>
      </c>
      <c r="G7" s="55">
        <f t="shared" si="1"/>
        <v>8.8138465699089519</v>
      </c>
    </row>
    <row r="8" spans="1:7" x14ac:dyDescent="0.25">
      <c r="A8" s="17">
        <v>256138740</v>
      </c>
      <c r="B8" s="18">
        <v>144</v>
      </c>
      <c r="C8" s="18">
        <v>406</v>
      </c>
      <c r="D8" s="19">
        <f t="shared" si="0"/>
        <v>1.8194444444444444</v>
      </c>
      <c r="E8" s="58">
        <v>8.6009999999999993E-3</v>
      </c>
      <c r="F8" s="58">
        <v>2.8694999999999998E-2</v>
      </c>
      <c r="G8" s="55">
        <f t="shared" si="1"/>
        <v>2.3362399720962683</v>
      </c>
    </row>
    <row r="9" spans="1:7" x14ac:dyDescent="0.25">
      <c r="A9" s="17">
        <v>713526048</v>
      </c>
      <c r="B9" s="18">
        <v>36</v>
      </c>
      <c r="C9" s="18">
        <v>68</v>
      </c>
      <c r="D9" s="19">
        <f t="shared" si="0"/>
        <v>0.88888888888888884</v>
      </c>
      <c r="E9" s="58">
        <v>1.542E-3</v>
      </c>
      <c r="F9" s="58">
        <v>2.281E-3</v>
      </c>
      <c r="G9" s="55">
        <f t="shared" si="1"/>
        <v>0.47924773022049294</v>
      </c>
    </row>
    <row r="10" spans="1:7" x14ac:dyDescent="0.25">
      <c r="A10" s="17">
        <v>138725640</v>
      </c>
      <c r="B10" s="18">
        <v>49</v>
      </c>
      <c r="C10" s="18">
        <v>376</v>
      </c>
      <c r="D10" s="19">
        <f t="shared" si="0"/>
        <v>6.6734693877551017</v>
      </c>
      <c r="E10" s="58">
        <v>2.6679999999999998E-3</v>
      </c>
      <c r="F10" s="58">
        <v>2.5144E-2</v>
      </c>
      <c r="G10" s="55">
        <f t="shared" si="1"/>
        <v>8.424287856071965</v>
      </c>
    </row>
    <row r="11" spans="1:7" x14ac:dyDescent="0.25">
      <c r="A11" s="17">
        <v>602743518</v>
      </c>
      <c r="B11" s="18">
        <v>100</v>
      </c>
      <c r="C11" s="18">
        <v>607</v>
      </c>
      <c r="D11" s="19">
        <f t="shared" si="0"/>
        <v>5.07</v>
      </c>
      <c r="E11" s="58">
        <v>5.3359999999999996E-3</v>
      </c>
      <c r="F11" s="58">
        <v>5.5586999999999998E-2</v>
      </c>
      <c r="G11" s="55">
        <f t="shared" si="1"/>
        <v>9.4173538230884564</v>
      </c>
    </row>
    <row r="12" spans="1:7" x14ac:dyDescent="0.25">
      <c r="A12" s="17">
        <v>136428075</v>
      </c>
      <c r="B12" s="18">
        <v>16</v>
      </c>
      <c r="C12" s="18">
        <v>28</v>
      </c>
      <c r="D12" s="19">
        <f t="shared" si="0"/>
        <v>0.75</v>
      </c>
      <c r="E12" s="58">
        <v>6.29E-4</v>
      </c>
      <c r="F12" s="58">
        <v>7.0100000000000002E-4</v>
      </c>
      <c r="G12" s="55">
        <f t="shared" si="1"/>
        <v>0.11446740858505566</v>
      </c>
    </row>
    <row r="13" spans="1:7" x14ac:dyDescent="0.25">
      <c r="A13" s="17">
        <v>156237840</v>
      </c>
      <c r="B13" s="18">
        <v>369</v>
      </c>
      <c r="C13" s="18">
        <v>2188</v>
      </c>
      <c r="D13" s="19">
        <f t="shared" si="0"/>
        <v>4.9295392953929538</v>
      </c>
      <c r="E13" s="58">
        <v>3.0897000000000001E-2</v>
      </c>
      <c r="F13" s="58">
        <v>0.54659599999999997</v>
      </c>
      <c r="G13" s="55">
        <f t="shared" si="1"/>
        <v>16.690908502443602</v>
      </c>
    </row>
    <row r="14" spans="1:7" x14ac:dyDescent="0.25">
      <c r="A14" s="17">
        <v>614253708</v>
      </c>
      <c r="B14" s="18">
        <v>110</v>
      </c>
      <c r="C14" s="18">
        <v>630</v>
      </c>
      <c r="D14" s="19">
        <f t="shared" si="0"/>
        <v>4.7272727272727275</v>
      </c>
      <c r="E14" s="58">
        <v>6.1120000000000002E-3</v>
      </c>
      <c r="F14" s="58">
        <v>5.9144000000000002E-2</v>
      </c>
      <c r="G14" s="55">
        <f t="shared" si="1"/>
        <v>8.6767015706806276</v>
      </c>
    </row>
    <row r="15" spans="1:7" x14ac:dyDescent="0.25">
      <c r="A15" s="17">
        <v>142653087</v>
      </c>
      <c r="B15" s="18">
        <v>2449</v>
      </c>
      <c r="C15" s="18">
        <v>13043</v>
      </c>
      <c r="D15" s="19">
        <f t="shared" si="0"/>
        <v>4.3258472846059615</v>
      </c>
      <c r="E15" s="58">
        <v>0.76655200000000001</v>
      </c>
      <c r="F15" s="58">
        <v>17.794702000000001</v>
      </c>
      <c r="G15" s="55">
        <f t="shared" si="1"/>
        <v>22.213952869472653</v>
      </c>
    </row>
    <row r="16" spans="1:7" x14ac:dyDescent="0.25">
      <c r="A16" s="17">
        <v>235160748</v>
      </c>
      <c r="B16" s="18">
        <v>59</v>
      </c>
      <c r="C16" s="18">
        <v>126</v>
      </c>
      <c r="D16" s="19">
        <f t="shared" si="0"/>
        <v>1.1355932203389831</v>
      </c>
      <c r="E16" s="58">
        <v>2.7650000000000001E-3</v>
      </c>
      <c r="F16" s="58">
        <v>4.803E-3</v>
      </c>
      <c r="G16" s="55">
        <f t="shared" si="1"/>
        <v>0.73707052441229648</v>
      </c>
    </row>
    <row r="17" spans="1:7" x14ac:dyDescent="0.25">
      <c r="A17" s="17">
        <v>130875462</v>
      </c>
      <c r="B17" s="18">
        <v>62</v>
      </c>
      <c r="C17" s="18">
        <v>375</v>
      </c>
      <c r="D17" s="19">
        <f t="shared" si="0"/>
        <v>5.0483870967741939</v>
      </c>
      <c r="E17" s="58">
        <v>3.0100000000000001E-3</v>
      </c>
      <c r="F17" s="58">
        <v>2.4930999999999998E-2</v>
      </c>
      <c r="G17" s="55">
        <f t="shared" si="1"/>
        <v>7.2827242524916942</v>
      </c>
    </row>
    <row r="18" spans="1:7" x14ac:dyDescent="0.25">
      <c r="A18" s="17">
        <v>153876420</v>
      </c>
      <c r="B18" s="18">
        <v>597</v>
      </c>
      <c r="C18" s="18">
        <v>2524</v>
      </c>
      <c r="D18" s="19">
        <f t="shared" si="0"/>
        <v>3.2278056951423784</v>
      </c>
      <c r="E18" s="58">
        <v>6.6117999999999996E-2</v>
      </c>
      <c r="F18" s="58">
        <v>0.75534400000000002</v>
      </c>
      <c r="G18" s="55">
        <f t="shared" si="1"/>
        <v>10.424181009709914</v>
      </c>
    </row>
    <row r="19" spans="1:7" x14ac:dyDescent="0.25">
      <c r="A19" s="17">
        <v>461320578</v>
      </c>
      <c r="B19" s="18">
        <v>197</v>
      </c>
      <c r="C19" s="18">
        <v>1483</v>
      </c>
      <c r="D19" s="19">
        <f t="shared" si="0"/>
        <v>6.5279187817258881</v>
      </c>
      <c r="E19" s="58">
        <v>1.325E-2</v>
      </c>
      <c r="F19" s="58">
        <v>0.27360699999999999</v>
      </c>
      <c r="G19" s="55">
        <f t="shared" si="1"/>
        <v>19.64958490566038</v>
      </c>
    </row>
    <row r="20" spans="1:7" x14ac:dyDescent="0.25">
      <c r="A20" s="17">
        <v>235874016</v>
      </c>
      <c r="B20" s="18">
        <v>52</v>
      </c>
      <c r="C20" s="18">
        <v>326</v>
      </c>
      <c r="D20" s="19">
        <f t="shared" si="0"/>
        <v>5.2692307692307692</v>
      </c>
      <c r="E20" s="58">
        <v>2.8630000000000001E-3</v>
      </c>
      <c r="F20" s="58">
        <v>2.0749E-2</v>
      </c>
      <c r="G20" s="55">
        <f t="shared" si="1"/>
        <v>6.2472930492490386</v>
      </c>
    </row>
    <row r="21" spans="1:7" x14ac:dyDescent="0.25">
      <c r="A21" s="17">
        <v>410263758</v>
      </c>
      <c r="B21" s="18">
        <v>21</v>
      </c>
      <c r="C21" s="18">
        <v>26</v>
      </c>
      <c r="D21" s="19">
        <f t="shared" si="0"/>
        <v>0.23809523809523808</v>
      </c>
      <c r="E21" s="58">
        <v>8.5700000000000001E-4</v>
      </c>
      <c r="F21" s="58">
        <v>6.4199999999999999E-4</v>
      </c>
      <c r="G21" s="55">
        <f t="shared" si="1"/>
        <v>-0.25087514585764298</v>
      </c>
    </row>
    <row r="22" spans="1:7" x14ac:dyDescent="0.25">
      <c r="A22" s="17">
        <v>410256738</v>
      </c>
      <c r="B22" s="18">
        <v>269</v>
      </c>
      <c r="C22" s="18">
        <v>972</v>
      </c>
      <c r="D22" s="19">
        <f t="shared" si="0"/>
        <v>2.6133828996282529</v>
      </c>
      <c r="E22" s="58">
        <v>2.0289999999999999E-2</v>
      </c>
      <c r="F22" s="58">
        <v>0.12648300000000001</v>
      </c>
      <c r="G22" s="55">
        <f t="shared" si="1"/>
        <v>5.233760473139478</v>
      </c>
    </row>
    <row r="23" spans="1:7" x14ac:dyDescent="0.25">
      <c r="A23" s="17">
        <v>120543876</v>
      </c>
      <c r="B23" s="18">
        <v>198</v>
      </c>
      <c r="C23" s="18">
        <v>447</v>
      </c>
      <c r="D23" s="19">
        <f t="shared" si="0"/>
        <v>1.2575757575757576</v>
      </c>
      <c r="E23" s="58">
        <v>1.3547999999999999E-2</v>
      </c>
      <c r="F23" s="58">
        <v>3.3295999999999999E-2</v>
      </c>
      <c r="G23" s="55">
        <f t="shared" si="1"/>
        <v>1.4576321228225571</v>
      </c>
    </row>
    <row r="24" spans="1:7" x14ac:dyDescent="0.25">
      <c r="A24" s="17">
        <v>413728065</v>
      </c>
      <c r="B24" s="18">
        <v>30</v>
      </c>
      <c r="C24" s="18">
        <v>66</v>
      </c>
      <c r="D24" s="19">
        <f t="shared" si="0"/>
        <v>1.2</v>
      </c>
      <c r="E24" s="58">
        <v>1.276E-3</v>
      </c>
      <c r="F24" s="58">
        <v>2.0460000000000001E-3</v>
      </c>
      <c r="G24" s="55">
        <f t="shared" si="1"/>
        <v>0.60344827586206906</v>
      </c>
    </row>
    <row r="25" spans="1:7" x14ac:dyDescent="0.25">
      <c r="A25" s="17">
        <v>620157483</v>
      </c>
      <c r="B25" s="18">
        <v>118</v>
      </c>
      <c r="C25" s="18">
        <v>784</v>
      </c>
      <c r="D25" s="19">
        <f t="shared" si="0"/>
        <v>5.6440677966101696</v>
      </c>
      <c r="E25" s="58">
        <v>6.842E-3</v>
      </c>
      <c r="F25" s="58">
        <v>8.7543999999999997E-2</v>
      </c>
      <c r="G25" s="55">
        <f t="shared" si="1"/>
        <v>11.795089155217772</v>
      </c>
    </row>
    <row r="26" spans="1:7" x14ac:dyDescent="0.25">
      <c r="A26" s="17">
        <v>162748035</v>
      </c>
      <c r="B26" s="18">
        <v>43</v>
      </c>
      <c r="C26" s="18">
        <v>167</v>
      </c>
      <c r="D26" s="19">
        <f t="shared" si="0"/>
        <v>2.8837209302325579</v>
      </c>
      <c r="E26" s="58">
        <v>1.9610000000000001E-3</v>
      </c>
      <c r="F26" s="58">
        <v>7.4349999999999998E-3</v>
      </c>
      <c r="G26" s="55">
        <f t="shared" si="1"/>
        <v>2.7914329423763382</v>
      </c>
    </row>
    <row r="27" spans="1:7" x14ac:dyDescent="0.25">
      <c r="A27" s="17">
        <v>142856307</v>
      </c>
      <c r="B27" s="18">
        <v>1568</v>
      </c>
      <c r="C27" s="18">
        <v>9241</v>
      </c>
      <c r="D27" s="19">
        <f t="shared" si="0"/>
        <v>4.8934948979591839</v>
      </c>
      <c r="E27" s="58">
        <v>0.33235300000000001</v>
      </c>
      <c r="F27" s="58">
        <v>9.0001599999999993</v>
      </c>
      <c r="G27" s="55">
        <f t="shared" si="1"/>
        <v>26.080122640686255</v>
      </c>
    </row>
    <row r="28" spans="1:7" x14ac:dyDescent="0.25">
      <c r="A28" s="17">
        <v>130275486</v>
      </c>
      <c r="B28" s="18">
        <v>160</v>
      </c>
      <c r="C28" s="18">
        <v>431</v>
      </c>
      <c r="D28" s="19">
        <f t="shared" si="0"/>
        <v>1.6937500000000001</v>
      </c>
      <c r="E28" s="58">
        <v>9.5049999999999996E-3</v>
      </c>
      <c r="F28" s="58">
        <v>3.1968000000000003E-2</v>
      </c>
      <c r="G28" s="55">
        <f t="shared" si="1"/>
        <v>2.3632824829037355</v>
      </c>
    </row>
    <row r="29" spans="1:7" x14ac:dyDescent="0.25">
      <c r="A29" s="17">
        <v>185420763</v>
      </c>
      <c r="B29" s="18">
        <v>52</v>
      </c>
      <c r="C29" s="18">
        <v>129</v>
      </c>
      <c r="D29" s="19">
        <f t="shared" si="0"/>
        <v>1.4807692307692308</v>
      </c>
      <c r="E29" s="58">
        <v>2.382E-3</v>
      </c>
      <c r="F29" s="58">
        <v>4.9329999999999999E-3</v>
      </c>
      <c r="G29" s="55">
        <f t="shared" si="1"/>
        <v>1.0709487825356843</v>
      </c>
    </row>
    <row r="30" spans="1:7" x14ac:dyDescent="0.25">
      <c r="A30" s="17">
        <v>23167845</v>
      </c>
      <c r="B30" s="18">
        <v>112</v>
      </c>
      <c r="C30" s="18">
        <v>393</v>
      </c>
      <c r="D30" s="19">
        <f t="shared" si="0"/>
        <v>2.5089285714285716</v>
      </c>
      <c r="E30" s="58">
        <v>6.2420000000000002E-3</v>
      </c>
      <c r="F30" s="58">
        <v>2.7033999999999999E-2</v>
      </c>
      <c r="G30" s="55">
        <f t="shared" si="1"/>
        <v>3.3309836590836266</v>
      </c>
    </row>
    <row r="31" spans="1:7" x14ac:dyDescent="0.25">
      <c r="A31" s="17">
        <v>28341765</v>
      </c>
      <c r="B31" s="18">
        <v>601</v>
      </c>
      <c r="C31" s="18">
        <v>5021</v>
      </c>
      <c r="D31" s="19">
        <f t="shared" si="0"/>
        <v>7.3544093178036603</v>
      </c>
      <c r="E31" s="58">
        <v>6.4230999999999996E-2</v>
      </c>
      <c r="F31" s="58">
        <v>2.7458</v>
      </c>
      <c r="G31" s="55">
        <f t="shared" si="1"/>
        <v>41.74882844732295</v>
      </c>
    </row>
    <row r="32" spans="1:7" x14ac:dyDescent="0.25">
      <c r="A32" s="17">
        <v>136075842</v>
      </c>
      <c r="B32" s="18">
        <v>180</v>
      </c>
      <c r="C32" s="18">
        <v>707</v>
      </c>
      <c r="D32" s="19">
        <f t="shared" si="0"/>
        <v>2.9277777777777776</v>
      </c>
      <c r="E32" s="58">
        <v>1.1714E-2</v>
      </c>
      <c r="F32" s="58">
        <v>7.3390999999999998E-2</v>
      </c>
      <c r="G32" s="55">
        <f t="shared" si="1"/>
        <v>5.2652381765408904</v>
      </c>
    </row>
    <row r="33" spans="1:7" x14ac:dyDescent="0.25">
      <c r="A33" s="17">
        <v>375841026</v>
      </c>
      <c r="B33" s="18">
        <v>103</v>
      </c>
      <c r="C33" s="18">
        <v>1790</v>
      </c>
      <c r="D33" s="19">
        <f t="shared" si="0"/>
        <v>16.378640776699029</v>
      </c>
      <c r="E33" s="58">
        <v>5.757E-3</v>
      </c>
      <c r="F33" s="58">
        <v>0.37912699999999999</v>
      </c>
      <c r="G33" s="55">
        <f t="shared" si="1"/>
        <v>64.854959180128532</v>
      </c>
    </row>
    <row r="34" spans="1:7" x14ac:dyDescent="0.25">
      <c r="A34" s="17">
        <v>156438720</v>
      </c>
      <c r="B34" s="18">
        <v>84</v>
      </c>
      <c r="C34" s="18">
        <v>176</v>
      </c>
      <c r="D34" s="19">
        <f t="shared" si="0"/>
        <v>1.0952380952380953</v>
      </c>
      <c r="E34" s="58">
        <v>4.3359999999999996E-3</v>
      </c>
      <c r="F34" s="58">
        <v>7.8720000000000005E-3</v>
      </c>
      <c r="G34" s="55">
        <f t="shared" si="1"/>
        <v>0.81549815498155009</v>
      </c>
    </row>
    <row r="35" spans="1:7" x14ac:dyDescent="0.25">
      <c r="A35" s="17">
        <v>13627458</v>
      </c>
      <c r="B35" s="18">
        <v>108</v>
      </c>
      <c r="C35" s="18">
        <v>396</v>
      </c>
      <c r="D35" s="19">
        <f t="shared" si="0"/>
        <v>2.6666666666666665</v>
      </c>
      <c r="E35" s="58">
        <v>5.9230000000000003E-3</v>
      </c>
      <c r="F35" s="58">
        <v>2.7484999999999999E-2</v>
      </c>
      <c r="G35" s="55">
        <f t="shared" si="1"/>
        <v>3.6403849400641559</v>
      </c>
    </row>
    <row r="36" spans="1:7" x14ac:dyDescent="0.25">
      <c r="A36" s="17">
        <v>423780516</v>
      </c>
      <c r="B36" s="18">
        <v>426</v>
      </c>
      <c r="C36" s="18">
        <v>1664</v>
      </c>
      <c r="D36" s="19">
        <f t="shared" si="0"/>
        <v>2.9061032863849765</v>
      </c>
      <c r="E36" s="58">
        <v>3.8591E-2</v>
      </c>
      <c r="F36" s="58">
        <v>0.33276499999999998</v>
      </c>
      <c r="G36" s="55">
        <f t="shared" si="1"/>
        <v>7.6228654349459717</v>
      </c>
    </row>
    <row r="37" spans="1:7" x14ac:dyDescent="0.25">
      <c r="A37" s="17">
        <v>203451678</v>
      </c>
      <c r="B37" s="18">
        <v>332</v>
      </c>
      <c r="C37" s="18">
        <v>1609</v>
      </c>
      <c r="D37" s="19">
        <f t="shared" si="0"/>
        <v>3.8463855421686746</v>
      </c>
      <c r="E37" s="58">
        <v>2.7029000000000001E-2</v>
      </c>
      <c r="F37" s="58">
        <v>0.32069399999999998</v>
      </c>
      <c r="G37" s="55">
        <f t="shared" si="1"/>
        <v>10.864811868733581</v>
      </c>
    </row>
    <row r="38" spans="1:7" x14ac:dyDescent="0.25">
      <c r="A38" s="17">
        <v>542716038</v>
      </c>
      <c r="B38" s="18">
        <v>85</v>
      </c>
      <c r="C38" s="18">
        <v>355</v>
      </c>
      <c r="D38" s="19">
        <f t="shared" si="0"/>
        <v>3.1764705882352939</v>
      </c>
      <c r="E38" s="58">
        <v>4.7499999999999999E-3</v>
      </c>
      <c r="F38" s="58">
        <v>2.3019000000000001E-2</v>
      </c>
      <c r="G38" s="55">
        <f t="shared" si="1"/>
        <v>3.8461052631578951</v>
      </c>
    </row>
    <row r="39" spans="1:7" x14ac:dyDescent="0.25">
      <c r="A39" s="17">
        <v>340786215</v>
      </c>
      <c r="B39" s="18">
        <v>110</v>
      </c>
      <c r="C39" s="18">
        <v>1811</v>
      </c>
      <c r="D39" s="19">
        <f t="shared" si="0"/>
        <v>15.463636363636363</v>
      </c>
      <c r="E39" s="58">
        <v>6.5469999999999999E-3</v>
      </c>
      <c r="F39" s="58">
        <v>0.39280999999999999</v>
      </c>
      <c r="G39" s="55">
        <f t="shared" si="1"/>
        <v>58.998472582862377</v>
      </c>
    </row>
    <row r="40" spans="1:7" x14ac:dyDescent="0.25">
      <c r="A40" s="17">
        <v>468520713</v>
      </c>
      <c r="B40" s="18">
        <v>450</v>
      </c>
      <c r="C40" s="18">
        <v>3706</v>
      </c>
      <c r="D40" s="19">
        <f t="shared" si="0"/>
        <v>7.235555555555556</v>
      </c>
      <c r="E40" s="58">
        <v>4.2844E-2</v>
      </c>
      <c r="F40" s="58">
        <v>1.523722</v>
      </c>
      <c r="G40" s="55">
        <f t="shared" si="1"/>
        <v>34.564419755391654</v>
      </c>
    </row>
    <row r="41" spans="1:7" x14ac:dyDescent="0.25">
      <c r="A41" s="17">
        <v>260415378</v>
      </c>
      <c r="B41" s="18">
        <v>833</v>
      </c>
      <c r="C41" s="18">
        <v>5345</v>
      </c>
      <c r="D41" s="19">
        <f t="shared" si="0"/>
        <v>5.4165666266506607</v>
      </c>
      <c r="E41" s="58">
        <v>0.112969</v>
      </c>
      <c r="F41" s="58">
        <v>3.111796</v>
      </c>
      <c r="G41" s="55">
        <f t="shared" si="1"/>
        <v>26.545574449627772</v>
      </c>
    </row>
    <row r="42" spans="1:7" x14ac:dyDescent="0.25">
      <c r="A42" s="17">
        <v>168423705</v>
      </c>
      <c r="B42" s="18">
        <v>103</v>
      </c>
      <c r="C42" s="18">
        <v>291</v>
      </c>
      <c r="D42" s="19">
        <f t="shared" si="0"/>
        <v>1.825242718446602</v>
      </c>
      <c r="E42" s="58">
        <v>5.8320000000000004E-3</v>
      </c>
      <c r="F42" s="58">
        <v>1.6764999999999999E-2</v>
      </c>
      <c r="G42" s="55">
        <f t="shared" si="1"/>
        <v>1.874657064471879</v>
      </c>
    </row>
    <row r="43" spans="1:7" x14ac:dyDescent="0.25">
      <c r="A43" s="17">
        <v>12458763</v>
      </c>
      <c r="B43" s="18">
        <v>31</v>
      </c>
      <c r="C43" s="18">
        <v>73</v>
      </c>
      <c r="D43" s="19">
        <f t="shared" si="0"/>
        <v>1.3548387096774193</v>
      </c>
      <c r="E43" s="58">
        <v>1.573E-3</v>
      </c>
      <c r="F43" s="58">
        <v>2.7200000000000002E-3</v>
      </c>
      <c r="G43" s="55">
        <f t="shared" si="1"/>
        <v>0.72917991099809298</v>
      </c>
    </row>
    <row r="44" spans="1:7" x14ac:dyDescent="0.25">
      <c r="A44" s="17">
        <v>423816507</v>
      </c>
      <c r="B44" s="18">
        <v>221</v>
      </c>
      <c r="C44" s="18">
        <v>659</v>
      </c>
      <c r="D44" s="19">
        <f t="shared" si="0"/>
        <v>1.9819004524886878</v>
      </c>
      <c r="E44" s="58">
        <v>1.5362000000000001E-2</v>
      </c>
      <c r="F44" s="58">
        <v>6.2703999999999996E-2</v>
      </c>
      <c r="G44" s="55">
        <f t="shared" si="1"/>
        <v>3.0817601874755889</v>
      </c>
    </row>
    <row r="45" spans="1:7" ht="15.75" thickBot="1" x14ac:dyDescent="0.3">
      <c r="A45" s="26">
        <v>701583462</v>
      </c>
      <c r="B45" s="27">
        <v>458</v>
      </c>
      <c r="C45" s="27">
        <v>3530</v>
      </c>
      <c r="D45" s="23">
        <f t="shared" si="0"/>
        <v>6.7074235807860259</v>
      </c>
      <c r="E45" s="59">
        <v>4.2206E-2</v>
      </c>
      <c r="F45" s="59">
        <v>1.3451200000000001</v>
      </c>
      <c r="G45" s="56">
        <f t="shared" si="1"/>
        <v>30.870350187177181</v>
      </c>
    </row>
    <row r="46" spans="1:7" ht="15.75" thickBot="1" x14ac:dyDescent="0.3">
      <c r="A46" s="7" t="s">
        <v>29</v>
      </c>
      <c r="B46" s="29">
        <f t="shared" ref="B46:C46" si="2">AVERAGE(B2:B45)</f>
        <v>279.52272727272725</v>
      </c>
      <c r="C46" s="29">
        <f t="shared" si="2"/>
        <v>1576.5</v>
      </c>
      <c r="D46" s="8">
        <f>AVERAGE(D2:D45)</f>
        <v>4.0776562459830847</v>
      </c>
      <c r="E46" s="60">
        <f t="shared" ref="E46:F46" si="3">AVERAGE(E2:E45)</f>
        <v>4.1128477272727289E-2</v>
      </c>
      <c r="F46" s="60">
        <f t="shared" si="3"/>
        <v>0.93874781818181785</v>
      </c>
      <c r="G46" s="8">
        <f>AVERAGE(G2:G45)</f>
        <v>11.831206765353203</v>
      </c>
    </row>
    <row r="47" spans="1:7" ht="15.75" thickBot="1" x14ac:dyDescent="0.3">
      <c r="B47" s="11" t="s">
        <v>18</v>
      </c>
      <c r="C47" s="10">
        <f>C46-B46</f>
        <v>1296.9772727272727</v>
      </c>
    </row>
  </sheetData>
  <conditionalFormatting sqref="B2:C4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theme="9"/>
        <color rgb="FFFF0000"/>
      </colorScale>
    </cfRule>
  </conditionalFormatting>
  <conditionalFormatting sqref="E2:F4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D23" sqref="D23"/>
    </sheetView>
  </sheetViews>
  <sheetFormatPr defaultRowHeight="15" x14ac:dyDescent="0.25"/>
  <cols>
    <col min="1" max="1" width="18.28515625" bestFit="1" customWidth="1"/>
    <col min="2" max="2" width="11.85546875" bestFit="1" customWidth="1"/>
    <col min="3" max="3" width="12.42578125" bestFit="1" customWidth="1"/>
    <col min="4" max="4" width="12.140625" bestFit="1" customWidth="1"/>
    <col min="5" max="5" width="12" bestFit="1" customWidth="1"/>
    <col min="6" max="6" width="11" bestFit="1" customWidth="1"/>
    <col min="7" max="7" width="12.140625" bestFit="1" customWidth="1"/>
    <col min="8" max="8" width="12.85546875" bestFit="1" customWidth="1"/>
    <col min="10" max="10" width="7" bestFit="1" customWidth="1"/>
    <col min="11" max="11" width="11.42578125" bestFit="1" customWidth="1"/>
    <col min="12" max="12" width="12.42578125" bestFit="1" customWidth="1"/>
    <col min="13" max="13" width="12.140625" bestFit="1" customWidth="1"/>
    <col min="14" max="14" width="10.140625" bestFit="1" customWidth="1"/>
    <col min="15" max="15" width="11" bestFit="1" customWidth="1"/>
    <col min="16" max="16" width="12.140625" bestFit="1" customWidth="1"/>
  </cols>
  <sheetData>
    <row r="1" spans="1:16" ht="15.75" thickBot="1" x14ac:dyDescent="0.3">
      <c r="A1" s="25" t="s">
        <v>0</v>
      </c>
      <c r="B1" s="25" t="s">
        <v>8</v>
      </c>
      <c r="C1" s="25" t="s">
        <v>11</v>
      </c>
      <c r="D1" s="6" t="s">
        <v>20</v>
      </c>
      <c r="E1" s="25" t="s">
        <v>9</v>
      </c>
      <c r="F1" s="25" t="s">
        <v>6</v>
      </c>
      <c r="G1" s="6" t="s">
        <v>20</v>
      </c>
    </row>
    <row r="2" spans="1:16" ht="15.75" thickBot="1" x14ac:dyDescent="0.3">
      <c r="A2" s="13">
        <v>560231478</v>
      </c>
      <c r="B2" s="14">
        <v>25</v>
      </c>
      <c r="C2" s="14">
        <v>18</v>
      </c>
      <c r="D2" s="15">
        <f>(B2-C2)/C2</f>
        <v>0.3888888888888889</v>
      </c>
      <c r="E2" s="14">
        <v>5.8900000000000001E-4</v>
      </c>
      <c r="F2" s="14">
        <v>5.5999999999999995E-4</v>
      </c>
      <c r="G2" s="15">
        <f>(E2-F2)/F2</f>
        <v>5.1785714285714386E-2</v>
      </c>
      <c r="H2" s="16" t="s">
        <v>2</v>
      </c>
      <c r="J2" s="33" t="s">
        <v>24</v>
      </c>
      <c r="K2" s="34"/>
      <c r="L2" s="34"/>
      <c r="M2" s="34"/>
      <c r="N2" s="34"/>
      <c r="O2" s="34"/>
      <c r="P2" s="35"/>
    </row>
    <row r="3" spans="1:16" x14ac:dyDescent="0.25">
      <c r="A3" s="17">
        <v>526340178</v>
      </c>
      <c r="B3" s="18">
        <v>6</v>
      </c>
      <c r="C3" s="18">
        <v>4</v>
      </c>
      <c r="D3" s="19">
        <f t="shared" ref="D3:D45" si="0">(B3-C3)/C3</f>
        <v>0.5</v>
      </c>
      <c r="E3" s="18">
        <v>1.5699999999999999E-4</v>
      </c>
      <c r="F3" s="18">
        <v>1.4100000000000001E-4</v>
      </c>
      <c r="G3" s="19">
        <f t="shared" ref="G3:G45" si="1">(E3-F3)/F3</f>
        <v>0.1134751773049644</v>
      </c>
      <c r="H3" s="20" t="s">
        <v>2</v>
      </c>
      <c r="J3" s="43" t="s">
        <v>21</v>
      </c>
      <c r="K3" s="44" t="s">
        <v>8</v>
      </c>
      <c r="L3" s="44" t="s">
        <v>11</v>
      </c>
      <c r="M3" s="45" t="s">
        <v>20</v>
      </c>
      <c r="N3" s="44" t="s">
        <v>9</v>
      </c>
      <c r="O3" s="44" t="s">
        <v>6</v>
      </c>
      <c r="P3" s="46" t="s">
        <v>20</v>
      </c>
    </row>
    <row r="4" spans="1:16" x14ac:dyDescent="0.25">
      <c r="A4" s="17">
        <v>236170854</v>
      </c>
      <c r="B4" s="18">
        <v>26</v>
      </c>
      <c r="C4" s="18">
        <v>18</v>
      </c>
      <c r="D4" s="19">
        <f t="shared" si="0"/>
        <v>0.44444444444444442</v>
      </c>
      <c r="E4" s="18">
        <v>5.9299999999999999E-4</v>
      </c>
      <c r="F4" s="18">
        <v>5.5900000000000004E-4</v>
      </c>
      <c r="G4" s="19">
        <f t="shared" si="1"/>
        <v>6.0822898032200277E-2</v>
      </c>
      <c r="H4" s="20" t="s">
        <v>2</v>
      </c>
      <c r="J4" s="47" t="s">
        <v>22</v>
      </c>
      <c r="K4" s="30">
        <f>B46</f>
        <v>10.113636363636363</v>
      </c>
      <c r="L4" s="30">
        <f t="shared" ref="L4:P4" si="2">C46</f>
        <v>7.7727272727272725</v>
      </c>
      <c r="M4" s="31">
        <f t="shared" si="2"/>
        <v>0.254974521092942</v>
      </c>
      <c r="N4" s="32">
        <f t="shared" si="2"/>
        <v>2.4815909090909082E-4</v>
      </c>
      <c r="O4" s="32">
        <f t="shared" si="2"/>
        <v>2.2720454545454547E-4</v>
      </c>
      <c r="P4" s="48">
        <f t="shared" si="2"/>
        <v>0.10891479506818659</v>
      </c>
    </row>
    <row r="5" spans="1:16" ht="15.75" thickBot="1" x14ac:dyDescent="0.3">
      <c r="A5" s="17">
        <v>502486731</v>
      </c>
      <c r="B5" s="18">
        <v>6</v>
      </c>
      <c r="C5" s="18">
        <v>5</v>
      </c>
      <c r="D5" s="19">
        <f t="shared" si="0"/>
        <v>0.2</v>
      </c>
      <c r="E5" s="18">
        <v>1.66E-4</v>
      </c>
      <c r="F5" s="18">
        <v>1.4100000000000001E-4</v>
      </c>
      <c r="G5" s="19">
        <f t="shared" si="1"/>
        <v>0.17730496453900696</v>
      </c>
      <c r="H5" s="20" t="s">
        <v>2</v>
      </c>
      <c r="J5" s="49" t="s">
        <v>23</v>
      </c>
      <c r="K5" s="50">
        <f>B54</f>
        <v>31.5</v>
      </c>
      <c r="L5" s="50">
        <f t="shared" ref="L5:P5" si="3">C54</f>
        <v>22.5</v>
      </c>
      <c r="M5" s="51">
        <f t="shared" si="3"/>
        <v>0.40417533174886122</v>
      </c>
      <c r="N5" s="52">
        <f t="shared" si="3"/>
        <v>6.9866666666666655E-4</v>
      </c>
      <c r="O5" s="52">
        <f t="shared" si="3"/>
        <v>6.8516666666666671E-4</v>
      </c>
      <c r="P5" s="53">
        <f t="shared" si="3"/>
        <v>2.2618681129369836E-2</v>
      </c>
    </row>
    <row r="6" spans="1:16" x14ac:dyDescent="0.25">
      <c r="A6" s="17">
        <v>53724816</v>
      </c>
      <c r="B6" s="18">
        <v>3</v>
      </c>
      <c r="C6" s="18">
        <v>3</v>
      </c>
      <c r="D6" s="19">
        <f t="shared" si="0"/>
        <v>0</v>
      </c>
      <c r="E6" s="18">
        <v>7.2999999999999999E-5</v>
      </c>
      <c r="F6" s="18">
        <v>6.8999999999999997E-5</v>
      </c>
      <c r="G6" s="19">
        <f t="shared" si="1"/>
        <v>5.7971014492753659E-2</v>
      </c>
      <c r="H6" s="20" t="s">
        <v>2</v>
      </c>
    </row>
    <row r="7" spans="1:16" x14ac:dyDescent="0.25">
      <c r="A7" s="17">
        <v>256138740</v>
      </c>
      <c r="B7" s="18">
        <v>8</v>
      </c>
      <c r="C7" s="18">
        <v>5</v>
      </c>
      <c r="D7" s="19">
        <f t="shared" si="0"/>
        <v>0.6</v>
      </c>
      <c r="E7" s="18">
        <v>1.95E-4</v>
      </c>
      <c r="F7" s="18">
        <v>1.8900000000000001E-4</v>
      </c>
      <c r="G7" s="19">
        <f t="shared" si="1"/>
        <v>3.1746031746031654E-2</v>
      </c>
      <c r="H7" s="20" t="s">
        <v>2</v>
      </c>
    </row>
    <row r="8" spans="1:16" x14ac:dyDescent="0.25">
      <c r="A8" s="17">
        <v>713526048</v>
      </c>
      <c r="B8" s="18">
        <v>8</v>
      </c>
      <c r="C8" s="18">
        <v>8</v>
      </c>
      <c r="D8" s="19">
        <f t="shared" si="0"/>
        <v>0</v>
      </c>
      <c r="E8" s="18">
        <v>1.93E-4</v>
      </c>
      <c r="F8" s="18">
        <v>1.8900000000000001E-4</v>
      </c>
      <c r="G8" s="19">
        <f t="shared" si="1"/>
        <v>2.1164021164021104E-2</v>
      </c>
      <c r="H8" s="20" t="s">
        <v>2</v>
      </c>
    </row>
    <row r="9" spans="1:16" x14ac:dyDescent="0.25">
      <c r="A9" s="17">
        <v>138725640</v>
      </c>
      <c r="B9" s="18">
        <v>3</v>
      </c>
      <c r="C9" s="18">
        <v>3</v>
      </c>
      <c r="D9" s="19">
        <f t="shared" si="0"/>
        <v>0</v>
      </c>
      <c r="E9" s="18">
        <v>7.2000000000000002E-5</v>
      </c>
      <c r="F9" s="18">
        <v>6.8999999999999997E-5</v>
      </c>
      <c r="G9" s="19">
        <f t="shared" si="1"/>
        <v>4.3478260869565293E-2</v>
      </c>
      <c r="H9" s="20" t="s">
        <v>2</v>
      </c>
    </row>
    <row r="10" spans="1:16" x14ac:dyDescent="0.25">
      <c r="A10" s="17">
        <v>602743518</v>
      </c>
      <c r="B10" s="18">
        <v>6</v>
      </c>
      <c r="C10" s="18">
        <v>5</v>
      </c>
      <c r="D10" s="19">
        <f t="shared" si="0"/>
        <v>0.2</v>
      </c>
      <c r="E10" s="18">
        <v>1.5899999999999999E-4</v>
      </c>
      <c r="F10" s="18">
        <v>1.3999999999999999E-4</v>
      </c>
      <c r="G10" s="19">
        <f t="shared" si="1"/>
        <v>0.13571428571428573</v>
      </c>
      <c r="H10" s="20" t="s">
        <v>2</v>
      </c>
    </row>
    <row r="11" spans="1:16" x14ac:dyDescent="0.25">
      <c r="A11" s="17">
        <v>156237840</v>
      </c>
      <c r="B11" s="18">
        <v>8</v>
      </c>
      <c r="C11" s="18">
        <v>5</v>
      </c>
      <c r="D11" s="19">
        <f t="shared" si="0"/>
        <v>0.6</v>
      </c>
      <c r="E11" s="18">
        <v>2.12E-4</v>
      </c>
      <c r="F11" s="18">
        <v>1.8900000000000001E-4</v>
      </c>
      <c r="G11" s="19">
        <f t="shared" si="1"/>
        <v>0.12169312169312163</v>
      </c>
      <c r="H11" s="20" t="s">
        <v>2</v>
      </c>
    </row>
    <row r="12" spans="1:16" x14ac:dyDescent="0.25">
      <c r="A12" s="17">
        <v>837105624</v>
      </c>
      <c r="B12" s="18">
        <v>10</v>
      </c>
      <c r="C12" s="18">
        <v>7</v>
      </c>
      <c r="D12" s="19">
        <f t="shared" si="0"/>
        <v>0.42857142857142855</v>
      </c>
      <c r="E12" s="18">
        <v>2.6200000000000003E-4</v>
      </c>
      <c r="F12" s="18">
        <v>2.22E-4</v>
      </c>
      <c r="G12" s="19">
        <f t="shared" si="1"/>
        <v>0.18018018018018028</v>
      </c>
      <c r="H12" s="20" t="s">
        <v>2</v>
      </c>
    </row>
    <row r="13" spans="1:16" x14ac:dyDescent="0.25">
      <c r="A13" s="17">
        <v>614253708</v>
      </c>
      <c r="B13" s="18">
        <v>6</v>
      </c>
      <c r="C13" s="18">
        <v>6</v>
      </c>
      <c r="D13" s="19">
        <f t="shared" si="0"/>
        <v>0</v>
      </c>
      <c r="E13" s="18">
        <v>1.7899999999999999E-4</v>
      </c>
      <c r="F13" s="18">
        <v>1.4100000000000001E-4</v>
      </c>
      <c r="G13" s="19">
        <f t="shared" si="1"/>
        <v>0.26950354609929056</v>
      </c>
      <c r="H13" s="20" t="s">
        <v>2</v>
      </c>
    </row>
    <row r="14" spans="1:16" x14ac:dyDescent="0.25">
      <c r="A14" s="17">
        <v>142653087</v>
      </c>
      <c r="B14" s="18">
        <v>3</v>
      </c>
      <c r="C14" s="18">
        <v>3</v>
      </c>
      <c r="D14" s="19">
        <f t="shared" si="0"/>
        <v>0</v>
      </c>
      <c r="E14" s="18">
        <v>8.6000000000000003E-5</v>
      </c>
      <c r="F14" s="18">
        <v>6.7999999999999999E-5</v>
      </c>
      <c r="G14" s="19">
        <f t="shared" si="1"/>
        <v>0.26470588235294124</v>
      </c>
      <c r="H14" s="20" t="s">
        <v>2</v>
      </c>
    </row>
    <row r="15" spans="1:16" x14ac:dyDescent="0.25">
      <c r="A15" s="17">
        <v>235160748</v>
      </c>
      <c r="B15" s="18">
        <v>14</v>
      </c>
      <c r="C15" s="18">
        <v>10</v>
      </c>
      <c r="D15" s="19">
        <f t="shared" si="0"/>
        <v>0.4</v>
      </c>
      <c r="E15" s="18">
        <v>3.2499999999999999E-4</v>
      </c>
      <c r="F15" s="18">
        <v>3.1500000000000001E-4</v>
      </c>
      <c r="G15" s="19">
        <f t="shared" si="1"/>
        <v>3.1746031746031654E-2</v>
      </c>
      <c r="H15" s="20" t="s">
        <v>2</v>
      </c>
    </row>
    <row r="16" spans="1:16" x14ac:dyDescent="0.25">
      <c r="A16" s="17">
        <v>130875462</v>
      </c>
      <c r="B16" s="18">
        <v>6</v>
      </c>
      <c r="C16" s="18">
        <v>6</v>
      </c>
      <c r="D16" s="19">
        <f t="shared" si="0"/>
        <v>0</v>
      </c>
      <c r="E16" s="18">
        <v>1.4899999999999999E-4</v>
      </c>
      <c r="F16" s="18">
        <v>1.3899999999999999E-4</v>
      </c>
      <c r="G16" s="19">
        <f t="shared" si="1"/>
        <v>7.1942446043165464E-2</v>
      </c>
      <c r="H16" s="20" t="s">
        <v>2</v>
      </c>
    </row>
    <row r="17" spans="1:8" x14ac:dyDescent="0.25">
      <c r="A17" s="17">
        <v>153876420</v>
      </c>
      <c r="B17" s="18">
        <v>3</v>
      </c>
      <c r="C17" s="18">
        <v>3</v>
      </c>
      <c r="D17" s="19">
        <f t="shared" si="0"/>
        <v>0</v>
      </c>
      <c r="E17" s="18">
        <v>7.8999999999999996E-5</v>
      </c>
      <c r="F17" s="18">
        <v>7.2000000000000002E-5</v>
      </c>
      <c r="G17" s="19">
        <f t="shared" si="1"/>
        <v>9.722222222222214E-2</v>
      </c>
      <c r="H17" s="20" t="s">
        <v>2</v>
      </c>
    </row>
    <row r="18" spans="1:8" x14ac:dyDescent="0.25">
      <c r="A18" s="17">
        <v>461320578</v>
      </c>
      <c r="B18" s="18">
        <v>4</v>
      </c>
      <c r="C18" s="18">
        <v>4</v>
      </c>
      <c r="D18" s="19">
        <f t="shared" si="0"/>
        <v>0</v>
      </c>
      <c r="E18" s="18">
        <v>9.2E-5</v>
      </c>
      <c r="F18" s="18">
        <v>8.7999999999999998E-5</v>
      </c>
      <c r="G18" s="19">
        <f t="shared" si="1"/>
        <v>4.5454545454545484E-2</v>
      </c>
      <c r="H18" s="20" t="s">
        <v>2</v>
      </c>
    </row>
    <row r="19" spans="1:8" x14ac:dyDescent="0.25">
      <c r="A19" s="17">
        <v>410263758</v>
      </c>
      <c r="B19" s="18">
        <v>15</v>
      </c>
      <c r="C19" s="18">
        <v>12</v>
      </c>
      <c r="D19" s="19">
        <f t="shared" si="0"/>
        <v>0.25</v>
      </c>
      <c r="E19" s="18">
        <v>3.2899999999999997E-4</v>
      </c>
      <c r="F19" s="18">
        <v>3.3399999999999999E-4</v>
      </c>
      <c r="G19" s="19">
        <f t="shared" si="1"/>
        <v>-1.4970059880239561E-2</v>
      </c>
      <c r="H19" s="20" t="s">
        <v>2</v>
      </c>
    </row>
    <row r="20" spans="1:8" x14ac:dyDescent="0.25">
      <c r="A20" s="17">
        <v>410256738</v>
      </c>
      <c r="B20" s="18">
        <v>3</v>
      </c>
      <c r="C20" s="18">
        <v>3</v>
      </c>
      <c r="D20" s="19">
        <f t="shared" si="0"/>
        <v>0</v>
      </c>
      <c r="E20" s="18">
        <v>7.2999999999999999E-5</v>
      </c>
      <c r="F20" s="18">
        <v>6.8999999999999997E-5</v>
      </c>
      <c r="G20" s="19">
        <f t="shared" si="1"/>
        <v>5.7971014492753659E-2</v>
      </c>
      <c r="H20" s="20" t="s">
        <v>2</v>
      </c>
    </row>
    <row r="21" spans="1:8" x14ac:dyDescent="0.25">
      <c r="A21" s="17">
        <v>120543876</v>
      </c>
      <c r="B21" s="18">
        <v>8</v>
      </c>
      <c r="C21" s="18">
        <v>6</v>
      </c>
      <c r="D21" s="19">
        <f t="shared" si="0"/>
        <v>0.33333333333333331</v>
      </c>
      <c r="E21" s="18">
        <v>2.2100000000000001E-4</v>
      </c>
      <c r="F21" s="18">
        <v>1.9000000000000001E-4</v>
      </c>
      <c r="G21" s="19">
        <f t="shared" si="1"/>
        <v>0.16315789473684206</v>
      </c>
      <c r="H21" s="20" t="s">
        <v>2</v>
      </c>
    </row>
    <row r="22" spans="1:8" x14ac:dyDescent="0.25">
      <c r="A22" s="17">
        <v>217053648</v>
      </c>
      <c r="B22" s="18">
        <v>11</v>
      </c>
      <c r="C22" s="18">
        <v>10</v>
      </c>
      <c r="D22" s="19">
        <f>(B22-C22)/C22</f>
        <v>0.1</v>
      </c>
      <c r="E22" s="18">
        <v>2.8899999999999998E-4</v>
      </c>
      <c r="F22" s="18">
        <v>2.5300000000000002E-4</v>
      </c>
      <c r="G22" s="19">
        <f t="shared" si="1"/>
        <v>0.14229249011857686</v>
      </c>
      <c r="H22" s="20" t="s">
        <v>2</v>
      </c>
    </row>
    <row r="23" spans="1:8" x14ac:dyDescent="0.25">
      <c r="A23" s="17">
        <v>620157483</v>
      </c>
      <c r="B23" s="18">
        <v>3</v>
      </c>
      <c r="C23" s="18">
        <v>3</v>
      </c>
      <c r="D23" s="19">
        <f t="shared" si="0"/>
        <v>0</v>
      </c>
      <c r="E23" s="18">
        <v>7.3999999999999996E-5</v>
      </c>
      <c r="F23" s="18">
        <v>6.7999999999999999E-5</v>
      </c>
      <c r="G23" s="19">
        <f t="shared" si="1"/>
        <v>8.8235294117647009E-2</v>
      </c>
      <c r="H23" s="20" t="s">
        <v>2</v>
      </c>
    </row>
    <row r="24" spans="1:8" x14ac:dyDescent="0.25">
      <c r="A24" s="17">
        <v>502184367</v>
      </c>
      <c r="B24" s="18">
        <v>11</v>
      </c>
      <c r="C24" s="18">
        <v>8</v>
      </c>
      <c r="D24" s="19">
        <f t="shared" si="0"/>
        <v>0.375</v>
      </c>
      <c r="E24" s="18">
        <v>2.92E-4</v>
      </c>
      <c r="F24" s="18">
        <v>2.52E-4</v>
      </c>
      <c r="G24" s="19">
        <f t="shared" si="1"/>
        <v>0.15873015873015872</v>
      </c>
      <c r="H24" s="20" t="s">
        <v>2</v>
      </c>
    </row>
    <row r="25" spans="1:8" x14ac:dyDescent="0.25">
      <c r="A25" s="17">
        <v>162748035</v>
      </c>
      <c r="B25" s="18">
        <v>15</v>
      </c>
      <c r="C25" s="18">
        <v>11</v>
      </c>
      <c r="D25" s="19">
        <f t="shared" si="0"/>
        <v>0.36363636363636365</v>
      </c>
      <c r="E25" s="18">
        <v>3.4299999999999999E-4</v>
      </c>
      <c r="F25" s="18">
        <v>3.3500000000000001E-4</v>
      </c>
      <c r="G25" s="19">
        <f t="shared" si="1"/>
        <v>2.3880597014925304E-2</v>
      </c>
      <c r="H25" s="20" t="s">
        <v>2</v>
      </c>
    </row>
    <row r="26" spans="1:8" x14ac:dyDescent="0.25">
      <c r="A26" s="17">
        <v>142856307</v>
      </c>
      <c r="B26" s="18">
        <v>9</v>
      </c>
      <c r="C26" s="18">
        <v>7</v>
      </c>
      <c r="D26" s="19">
        <f t="shared" si="0"/>
        <v>0.2857142857142857</v>
      </c>
      <c r="E26" s="18">
        <v>2.3900000000000001E-4</v>
      </c>
      <c r="F26" s="18">
        <v>2.04E-4</v>
      </c>
      <c r="G26" s="19">
        <f t="shared" si="1"/>
        <v>0.17156862745098045</v>
      </c>
      <c r="H26" s="20" t="s">
        <v>2</v>
      </c>
    </row>
    <row r="27" spans="1:8" x14ac:dyDescent="0.25">
      <c r="A27" s="17">
        <v>130275486</v>
      </c>
      <c r="B27" s="18">
        <v>6</v>
      </c>
      <c r="C27" s="18">
        <v>6</v>
      </c>
      <c r="D27" s="19">
        <f t="shared" si="0"/>
        <v>0</v>
      </c>
      <c r="E27" s="18">
        <v>1.5100000000000001E-4</v>
      </c>
      <c r="F27" s="18">
        <v>1.3799999999999999E-4</v>
      </c>
      <c r="G27" s="19">
        <f t="shared" si="1"/>
        <v>9.4202898550724765E-2</v>
      </c>
      <c r="H27" s="20" t="s">
        <v>2</v>
      </c>
    </row>
    <row r="28" spans="1:8" x14ac:dyDescent="0.25">
      <c r="A28" s="17">
        <v>185420763</v>
      </c>
      <c r="B28" s="18">
        <v>6</v>
      </c>
      <c r="C28" s="18">
        <v>4</v>
      </c>
      <c r="D28" s="19">
        <f t="shared" si="0"/>
        <v>0.5</v>
      </c>
      <c r="E28" s="18">
        <v>1.46E-4</v>
      </c>
      <c r="F28" s="18">
        <v>1.3999999999999999E-4</v>
      </c>
      <c r="G28" s="19">
        <f t="shared" si="1"/>
        <v>4.2857142857142934E-2</v>
      </c>
      <c r="H28" s="20" t="s">
        <v>2</v>
      </c>
    </row>
    <row r="29" spans="1:8" x14ac:dyDescent="0.25">
      <c r="A29" s="17">
        <v>23167845</v>
      </c>
      <c r="B29" s="18">
        <v>6</v>
      </c>
      <c r="C29" s="18">
        <v>5</v>
      </c>
      <c r="D29" s="19">
        <f t="shared" si="0"/>
        <v>0.2</v>
      </c>
      <c r="E29" s="18">
        <v>1.45E-4</v>
      </c>
      <c r="F29" s="18">
        <v>1.3899999999999999E-4</v>
      </c>
      <c r="G29" s="19">
        <f t="shared" si="1"/>
        <v>4.3165467625899359E-2</v>
      </c>
      <c r="H29" s="20" t="s">
        <v>2</v>
      </c>
    </row>
    <row r="30" spans="1:8" x14ac:dyDescent="0.25">
      <c r="A30" s="17">
        <v>28341765</v>
      </c>
      <c r="B30" s="18">
        <v>15</v>
      </c>
      <c r="C30" s="18">
        <v>12</v>
      </c>
      <c r="D30" s="19">
        <f t="shared" si="0"/>
        <v>0.25</v>
      </c>
      <c r="E30" s="18">
        <v>3.5599999999999998E-4</v>
      </c>
      <c r="F30" s="18">
        <v>3.28E-4</v>
      </c>
      <c r="G30" s="19">
        <f t="shared" si="1"/>
        <v>8.5365853658536509E-2</v>
      </c>
      <c r="H30" s="20" t="s">
        <v>2</v>
      </c>
    </row>
    <row r="31" spans="1:8" x14ac:dyDescent="0.25">
      <c r="A31" s="17">
        <v>136075842</v>
      </c>
      <c r="B31" s="18">
        <v>28</v>
      </c>
      <c r="C31" s="18">
        <v>22</v>
      </c>
      <c r="D31" s="19">
        <f t="shared" si="0"/>
        <v>0.27272727272727271</v>
      </c>
      <c r="E31" s="18">
        <v>6.1899999999999998E-4</v>
      </c>
      <c r="F31" s="18">
        <v>5.8900000000000001E-4</v>
      </c>
      <c r="G31" s="19">
        <f t="shared" si="1"/>
        <v>5.0933786078098418E-2</v>
      </c>
      <c r="H31" s="20" t="s">
        <v>2</v>
      </c>
    </row>
    <row r="32" spans="1:8" x14ac:dyDescent="0.25">
      <c r="A32" s="17">
        <v>375841026</v>
      </c>
      <c r="B32" s="18">
        <v>15</v>
      </c>
      <c r="C32" s="18">
        <v>10</v>
      </c>
      <c r="D32" s="19">
        <f t="shared" si="0"/>
        <v>0.5</v>
      </c>
      <c r="E32" s="18">
        <v>3.57E-4</v>
      </c>
      <c r="F32" s="18">
        <v>3.3300000000000002E-4</v>
      </c>
      <c r="G32" s="19">
        <f t="shared" si="1"/>
        <v>7.207207207207203E-2</v>
      </c>
      <c r="H32" s="20" t="s">
        <v>2</v>
      </c>
    </row>
    <row r="33" spans="1:8" x14ac:dyDescent="0.25">
      <c r="A33" s="17">
        <v>156438720</v>
      </c>
      <c r="B33" s="18">
        <v>8</v>
      </c>
      <c r="C33" s="18">
        <v>5</v>
      </c>
      <c r="D33" s="19">
        <f t="shared" si="0"/>
        <v>0.6</v>
      </c>
      <c r="E33" s="18">
        <v>2.03E-4</v>
      </c>
      <c r="F33" s="18">
        <v>1.8799999999999999E-4</v>
      </c>
      <c r="G33" s="19">
        <f t="shared" si="1"/>
        <v>7.9787234042553265E-2</v>
      </c>
      <c r="H33" s="20" t="s">
        <v>2</v>
      </c>
    </row>
    <row r="34" spans="1:8" x14ac:dyDescent="0.25">
      <c r="A34" s="17">
        <v>13627458</v>
      </c>
      <c r="B34" s="18">
        <v>18</v>
      </c>
      <c r="C34" s="18">
        <v>13</v>
      </c>
      <c r="D34" s="19">
        <f t="shared" si="0"/>
        <v>0.38461538461538464</v>
      </c>
      <c r="E34" s="18">
        <v>4.1599999999999997E-4</v>
      </c>
      <c r="F34" s="18">
        <v>3.8699999999999997E-4</v>
      </c>
      <c r="G34" s="19">
        <f t="shared" si="1"/>
        <v>7.4935400516795869E-2</v>
      </c>
      <c r="H34" s="20" t="s">
        <v>2</v>
      </c>
    </row>
    <row r="35" spans="1:8" x14ac:dyDescent="0.25">
      <c r="A35" s="17">
        <v>423780516</v>
      </c>
      <c r="B35" s="18">
        <v>6</v>
      </c>
      <c r="C35" s="18">
        <v>5</v>
      </c>
      <c r="D35" s="19">
        <f t="shared" si="0"/>
        <v>0.2</v>
      </c>
      <c r="E35" s="18">
        <v>1.65E-4</v>
      </c>
      <c r="F35" s="18">
        <v>1.3899999999999999E-4</v>
      </c>
      <c r="G35" s="19">
        <f t="shared" si="1"/>
        <v>0.1870503597122303</v>
      </c>
      <c r="H35" s="20" t="s">
        <v>2</v>
      </c>
    </row>
    <row r="36" spans="1:8" x14ac:dyDescent="0.25">
      <c r="A36" s="17">
        <v>203451678</v>
      </c>
      <c r="B36" s="18">
        <v>6</v>
      </c>
      <c r="C36" s="18">
        <v>5</v>
      </c>
      <c r="D36" s="19">
        <f t="shared" si="0"/>
        <v>0.2</v>
      </c>
      <c r="E36" s="18">
        <v>2.0799999999999999E-4</v>
      </c>
      <c r="F36" s="18">
        <v>1.3899999999999999E-4</v>
      </c>
      <c r="G36" s="19">
        <f t="shared" si="1"/>
        <v>0.49640287769784175</v>
      </c>
      <c r="H36" s="20" t="s">
        <v>2</v>
      </c>
    </row>
    <row r="37" spans="1:8" x14ac:dyDescent="0.25">
      <c r="A37" s="17">
        <v>542716038</v>
      </c>
      <c r="B37" s="18">
        <v>20</v>
      </c>
      <c r="C37" s="18">
        <v>13</v>
      </c>
      <c r="D37" s="19">
        <f t="shared" si="0"/>
        <v>0.53846153846153844</v>
      </c>
      <c r="E37" s="18">
        <v>4.66E-4</v>
      </c>
      <c r="F37" s="18">
        <v>4.35E-4</v>
      </c>
      <c r="G37" s="19">
        <f t="shared" si="1"/>
        <v>7.1264367816091939E-2</v>
      </c>
      <c r="H37" s="20" t="s">
        <v>2</v>
      </c>
    </row>
    <row r="38" spans="1:8" x14ac:dyDescent="0.25">
      <c r="A38" s="17">
        <v>340786215</v>
      </c>
      <c r="B38" s="18">
        <v>3</v>
      </c>
      <c r="C38" s="18">
        <v>3</v>
      </c>
      <c r="D38" s="19">
        <f t="shared" si="0"/>
        <v>0</v>
      </c>
      <c r="E38" s="18">
        <v>7.7000000000000001E-5</v>
      </c>
      <c r="F38" s="18">
        <v>6.9999999999999994E-5</v>
      </c>
      <c r="G38" s="19">
        <f t="shared" si="1"/>
        <v>0.10000000000000012</v>
      </c>
      <c r="H38" s="20" t="s">
        <v>2</v>
      </c>
    </row>
    <row r="39" spans="1:8" x14ac:dyDescent="0.25">
      <c r="A39" s="17">
        <v>468520713</v>
      </c>
      <c r="B39" s="18">
        <v>16</v>
      </c>
      <c r="C39" s="18">
        <v>10</v>
      </c>
      <c r="D39" s="19">
        <f t="shared" si="0"/>
        <v>0.6</v>
      </c>
      <c r="E39" s="18">
        <v>3.7399999999999998E-4</v>
      </c>
      <c r="F39" s="18">
        <v>3.48E-4</v>
      </c>
      <c r="G39" s="19">
        <f t="shared" si="1"/>
        <v>7.471264367816087E-2</v>
      </c>
      <c r="H39" s="20" t="s">
        <v>2</v>
      </c>
    </row>
    <row r="40" spans="1:8" x14ac:dyDescent="0.25">
      <c r="A40" s="17">
        <v>260415378</v>
      </c>
      <c r="B40" s="18">
        <v>15</v>
      </c>
      <c r="C40" s="18">
        <v>11</v>
      </c>
      <c r="D40" s="19">
        <f t="shared" si="0"/>
        <v>0.36363636363636365</v>
      </c>
      <c r="E40" s="18">
        <v>3.7599999999999998E-4</v>
      </c>
      <c r="F40" s="18">
        <v>3.2600000000000001E-4</v>
      </c>
      <c r="G40" s="19">
        <f t="shared" si="1"/>
        <v>0.15337423312883425</v>
      </c>
      <c r="H40" s="20" t="s">
        <v>2</v>
      </c>
    </row>
    <row r="41" spans="1:8" x14ac:dyDescent="0.25">
      <c r="A41" s="17">
        <v>168423705</v>
      </c>
      <c r="B41" s="18">
        <v>6</v>
      </c>
      <c r="C41" s="18">
        <v>6</v>
      </c>
      <c r="D41" s="19">
        <f t="shared" si="0"/>
        <v>0</v>
      </c>
      <c r="E41" s="18">
        <v>1.47E-4</v>
      </c>
      <c r="F41" s="18">
        <v>1.3899999999999999E-4</v>
      </c>
      <c r="G41" s="19">
        <f t="shared" si="1"/>
        <v>5.7553956834532412E-2</v>
      </c>
      <c r="H41" s="20" t="s">
        <v>2</v>
      </c>
    </row>
    <row r="42" spans="1:8" x14ac:dyDescent="0.25">
      <c r="A42" s="17">
        <v>386427501</v>
      </c>
      <c r="B42" s="18">
        <v>6</v>
      </c>
      <c r="C42" s="18">
        <v>5</v>
      </c>
      <c r="D42" s="19">
        <f t="shared" si="0"/>
        <v>0.2</v>
      </c>
      <c r="E42" s="18">
        <v>1.7699999999999999E-4</v>
      </c>
      <c r="F42" s="18">
        <v>1.3899999999999999E-4</v>
      </c>
      <c r="G42" s="19">
        <f t="shared" si="1"/>
        <v>0.2733812949640288</v>
      </c>
      <c r="H42" s="20" t="s">
        <v>2</v>
      </c>
    </row>
    <row r="43" spans="1:8" x14ac:dyDescent="0.25">
      <c r="A43" s="17">
        <v>12458763</v>
      </c>
      <c r="B43" s="18">
        <v>8</v>
      </c>
      <c r="C43" s="18">
        <v>8</v>
      </c>
      <c r="D43" s="19">
        <f t="shared" si="0"/>
        <v>0</v>
      </c>
      <c r="E43" s="18">
        <v>2.04E-4</v>
      </c>
      <c r="F43" s="18">
        <v>1.8699999999999999E-4</v>
      </c>
      <c r="G43" s="19">
        <f t="shared" si="1"/>
        <v>9.0909090909090953E-2</v>
      </c>
      <c r="H43" s="20" t="s">
        <v>2</v>
      </c>
    </row>
    <row r="44" spans="1:8" x14ac:dyDescent="0.25">
      <c r="A44" s="17">
        <v>423816507</v>
      </c>
      <c r="B44" s="18">
        <v>11</v>
      </c>
      <c r="C44" s="18">
        <v>7</v>
      </c>
      <c r="D44" s="19">
        <f t="shared" si="0"/>
        <v>0.5714285714285714</v>
      </c>
      <c r="E44" s="18">
        <v>2.8600000000000001E-4</v>
      </c>
      <c r="F44" s="18">
        <v>2.4899999999999998E-4</v>
      </c>
      <c r="G44" s="19">
        <f t="shared" si="1"/>
        <v>0.14859437751004029</v>
      </c>
      <c r="H44" s="20" t="s">
        <v>2</v>
      </c>
    </row>
    <row r="45" spans="1:8" ht="15.75" thickBot="1" x14ac:dyDescent="0.3">
      <c r="A45" s="26">
        <v>701583462</v>
      </c>
      <c r="B45" s="27">
        <v>26</v>
      </c>
      <c r="C45" s="27">
        <v>19</v>
      </c>
      <c r="D45" s="23">
        <f t="shared" si="0"/>
        <v>0.36842105263157893</v>
      </c>
      <c r="E45" s="27">
        <v>6.0499999999999996E-4</v>
      </c>
      <c r="F45" s="27">
        <v>5.8799999999999998E-4</v>
      </c>
      <c r="G45" s="23">
        <f t="shared" si="1"/>
        <v>2.8911564625850306E-2</v>
      </c>
      <c r="H45" s="28" t="s">
        <v>2</v>
      </c>
    </row>
    <row r="46" spans="1:8" x14ac:dyDescent="0.25">
      <c r="A46" s="12" t="s">
        <v>19</v>
      </c>
      <c r="B46" s="29">
        <f t="shared" ref="B46:C46" si="4">AVERAGE(B2:B45)</f>
        <v>10.113636363636363</v>
      </c>
      <c r="C46" s="29">
        <f t="shared" si="4"/>
        <v>7.7727272727272725</v>
      </c>
      <c r="D46" s="8">
        <f>AVERAGE(D2:D45)</f>
        <v>0.254974521092942</v>
      </c>
      <c r="E46" s="9">
        <f t="shared" ref="E46:G46" si="5">AVERAGE(E2:E45)</f>
        <v>2.4815909090909082E-4</v>
      </c>
      <c r="F46" s="9">
        <f t="shared" si="5"/>
        <v>2.2720454545454547E-4</v>
      </c>
      <c r="G46" s="8">
        <f t="shared" si="5"/>
        <v>0.10891479506818659</v>
      </c>
      <c r="H46" s="7"/>
    </row>
    <row r="47" spans="1:8" ht="15.75" thickBot="1" x14ac:dyDescent="0.3"/>
    <row r="48" spans="1:8" x14ac:dyDescent="0.25">
      <c r="A48" s="13">
        <v>743815206</v>
      </c>
      <c r="B48" s="14">
        <v>40</v>
      </c>
      <c r="C48" s="14">
        <v>25</v>
      </c>
      <c r="D48" s="15">
        <f t="shared" ref="D48:D53" si="6">(B48-C48)/C48</f>
        <v>0.6</v>
      </c>
      <c r="E48" s="14">
        <v>8.9599999999999999E-4</v>
      </c>
      <c r="F48" s="14">
        <v>8.8999999999999995E-4</v>
      </c>
      <c r="G48" s="15">
        <f t="shared" ref="G48:G53" si="7">(E48-F48)/F48</f>
        <v>6.7415730337079078E-3</v>
      </c>
      <c r="H48" s="16" t="s">
        <v>3</v>
      </c>
    </row>
    <row r="49" spans="1:8" x14ac:dyDescent="0.25">
      <c r="A49" s="17">
        <v>136428075</v>
      </c>
      <c r="B49" s="18">
        <v>25</v>
      </c>
      <c r="C49" s="18">
        <v>18</v>
      </c>
      <c r="D49" s="19">
        <f t="shared" si="6"/>
        <v>0.3888888888888889</v>
      </c>
      <c r="E49" s="18">
        <v>5.44E-4</v>
      </c>
      <c r="F49" s="18">
        <v>5.3899999999999998E-4</v>
      </c>
      <c r="G49" s="19">
        <f t="shared" si="7"/>
        <v>9.2764378478664439E-3</v>
      </c>
      <c r="H49" s="20" t="s">
        <v>3</v>
      </c>
    </row>
    <row r="50" spans="1:8" x14ac:dyDescent="0.25">
      <c r="A50" s="17">
        <v>235874016</v>
      </c>
      <c r="B50" s="18">
        <v>44</v>
      </c>
      <c r="C50" s="18">
        <v>34</v>
      </c>
      <c r="D50" s="19">
        <f t="shared" si="6"/>
        <v>0.29411764705882354</v>
      </c>
      <c r="E50" s="18">
        <v>9.8299999999999993E-4</v>
      </c>
      <c r="F50" s="18">
        <v>9.6599999999999995E-4</v>
      </c>
      <c r="G50" s="19">
        <f t="shared" si="7"/>
        <v>1.7598343685300187E-2</v>
      </c>
      <c r="H50" s="20" t="s">
        <v>3</v>
      </c>
    </row>
    <row r="51" spans="1:8" x14ac:dyDescent="0.25">
      <c r="A51" s="17">
        <v>413728065</v>
      </c>
      <c r="B51" s="18">
        <v>32</v>
      </c>
      <c r="C51" s="18">
        <v>22</v>
      </c>
      <c r="D51" s="19">
        <f t="shared" si="6"/>
        <v>0.45454545454545453</v>
      </c>
      <c r="E51" s="18">
        <v>6.8199999999999999E-4</v>
      </c>
      <c r="F51" s="18">
        <v>6.7699999999999998E-4</v>
      </c>
      <c r="G51" s="19">
        <f t="shared" si="7"/>
        <v>7.3855243722304479E-3</v>
      </c>
      <c r="H51" s="20" t="s">
        <v>3</v>
      </c>
    </row>
    <row r="52" spans="1:8" x14ac:dyDescent="0.25">
      <c r="A52" s="17">
        <v>413725806</v>
      </c>
      <c r="B52" s="18">
        <v>23</v>
      </c>
      <c r="C52" s="18">
        <v>16</v>
      </c>
      <c r="D52" s="19">
        <f t="shared" si="6"/>
        <v>0.4375</v>
      </c>
      <c r="E52" s="18">
        <v>5.4100000000000003E-4</v>
      </c>
      <c r="F52" s="18">
        <v>5.0100000000000003E-4</v>
      </c>
      <c r="G52" s="19">
        <f t="shared" si="7"/>
        <v>7.9840319361277431E-2</v>
      </c>
      <c r="H52" s="20" t="s">
        <v>3</v>
      </c>
    </row>
    <row r="53" spans="1:8" ht="15.75" thickBot="1" x14ac:dyDescent="0.3">
      <c r="A53" s="21">
        <v>236105478</v>
      </c>
      <c r="B53" s="22">
        <v>25</v>
      </c>
      <c r="C53" s="22">
        <v>20</v>
      </c>
      <c r="D53" s="23">
        <f t="shared" si="6"/>
        <v>0.25</v>
      </c>
      <c r="E53" s="22">
        <v>5.4600000000000004E-4</v>
      </c>
      <c r="F53" s="22">
        <v>5.3799999999999996E-4</v>
      </c>
      <c r="G53" s="23">
        <f t="shared" si="7"/>
        <v>1.4869888475836592E-2</v>
      </c>
      <c r="H53" s="24" t="s">
        <v>3</v>
      </c>
    </row>
    <row r="54" spans="1:8" x14ac:dyDescent="0.25">
      <c r="A54" s="12" t="s">
        <v>19</v>
      </c>
      <c r="B54" s="29">
        <f t="shared" ref="B54:C54" si="8">AVERAGE(B48:B53)</f>
        <v>31.5</v>
      </c>
      <c r="C54" s="29">
        <f t="shared" si="8"/>
        <v>22.5</v>
      </c>
      <c r="D54" s="8">
        <f>AVERAGE(D48:D53)</f>
        <v>0.40417533174886122</v>
      </c>
      <c r="E54" s="9">
        <f t="shared" ref="E54" si="9">AVERAGE(E48:E53)</f>
        <v>6.9866666666666655E-4</v>
      </c>
      <c r="F54" s="9">
        <f t="shared" ref="F54" si="10">AVERAGE(F48:F53)</f>
        <v>6.8516666666666671E-4</v>
      </c>
      <c r="G54" s="8">
        <f>AVERAGE(G48:G53)</f>
        <v>2.2618681129369836E-2</v>
      </c>
      <c r="H54" s="7"/>
    </row>
  </sheetData>
  <mergeCells count="1">
    <mergeCell ref="J2:P2"/>
  </mergeCells>
  <conditionalFormatting sqref="B2:C4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8:C5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8:F5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F4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G67" sqref="G67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5703125" bestFit="1" customWidth="1"/>
    <col min="4" max="4" width="11.28515625" bestFit="1" customWidth="1"/>
    <col min="5" max="5" width="11" bestFit="1" customWidth="1"/>
    <col min="6" max="6" width="11.140625" bestFit="1" customWidth="1"/>
    <col min="7" max="7" width="11.28515625" bestFit="1" customWidth="1"/>
  </cols>
  <sheetData>
    <row r="1" spans="1:10" ht="15.75" thickBot="1" x14ac:dyDescent="0.3">
      <c r="A1" s="25" t="s">
        <v>0</v>
      </c>
      <c r="B1" s="25" t="s">
        <v>12</v>
      </c>
      <c r="C1" s="25" t="s">
        <v>4</v>
      </c>
      <c r="D1" s="25" t="s">
        <v>25</v>
      </c>
      <c r="E1" s="25" t="s">
        <v>14</v>
      </c>
      <c r="F1" s="25" t="s">
        <v>7</v>
      </c>
      <c r="G1" s="6" t="s">
        <v>25</v>
      </c>
      <c r="H1" s="4"/>
      <c r="J1" s="4"/>
    </row>
    <row r="2" spans="1:10" x14ac:dyDescent="0.25">
      <c r="A2" s="13">
        <v>560231478</v>
      </c>
      <c r="B2" s="14">
        <v>80</v>
      </c>
      <c r="C2" s="14">
        <v>89</v>
      </c>
      <c r="D2" s="37">
        <f>(C2-B2)/B2</f>
        <v>0.1125</v>
      </c>
      <c r="E2" s="14">
        <v>4.5180000000000003E-3</v>
      </c>
      <c r="F2" s="14">
        <v>2.065E-3</v>
      </c>
      <c r="G2" s="38">
        <f>(F2-E2)/E2</f>
        <v>-0.54293935369632584</v>
      </c>
      <c r="H2" s="2"/>
      <c r="J2" s="2"/>
    </row>
    <row r="3" spans="1:10" x14ac:dyDescent="0.25">
      <c r="A3" s="17">
        <v>526340178</v>
      </c>
      <c r="B3" s="18">
        <v>329</v>
      </c>
      <c r="C3" s="18">
        <v>8438</v>
      </c>
      <c r="D3" s="39">
        <f t="shared" ref="D3:D52" si="0">(C3-B3)/B3</f>
        <v>24.647416413373861</v>
      </c>
      <c r="E3" s="18">
        <v>2.6741999999999998E-2</v>
      </c>
      <c r="F3" s="18">
        <v>0.225881</v>
      </c>
      <c r="G3" s="40">
        <f t="shared" ref="G3:G51" si="1">(F3-E3)/E3</f>
        <v>7.4466756413132904</v>
      </c>
      <c r="H3" s="2"/>
      <c r="J3" s="2"/>
    </row>
    <row r="4" spans="1:10" x14ac:dyDescent="0.25">
      <c r="A4" s="17">
        <v>236170854</v>
      </c>
      <c r="B4" s="18">
        <v>186</v>
      </c>
      <c r="C4" s="18">
        <v>1466</v>
      </c>
      <c r="D4" s="39">
        <f t="shared" si="0"/>
        <v>6.881720430107527</v>
      </c>
      <c r="E4" s="18">
        <v>1.2236E-2</v>
      </c>
      <c r="F4" s="18">
        <v>3.8662000000000002E-2</v>
      </c>
      <c r="G4" s="40">
        <f t="shared" si="1"/>
        <v>2.1596927100359595</v>
      </c>
      <c r="H4" s="2"/>
      <c r="J4" s="2"/>
    </row>
    <row r="5" spans="1:10" x14ac:dyDescent="0.25">
      <c r="A5" s="17">
        <v>502486731</v>
      </c>
      <c r="B5" s="18">
        <v>554</v>
      </c>
      <c r="C5" s="18">
        <v>4476</v>
      </c>
      <c r="D5" s="39">
        <f t="shared" si="0"/>
        <v>7.0794223826714804</v>
      </c>
      <c r="E5" s="18">
        <v>5.7875000000000003E-2</v>
      </c>
      <c r="F5" s="18">
        <v>0.117604</v>
      </c>
      <c r="G5" s="40">
        <f t="shared" si="1"/>
        <v>1.032034557235421</v>
      </c>
      <c r="H5" s="2"/>
      <c r="J5" s="2"/>
    </row>
    <row r="6" spans="1:10" x14ac:dyDescent="0.25">
      <c r="A6" s="17">
        <v>743815206</v>
      </c>
      <c r="B6" s="18">
        <v>40</v>
      </c>
      <c r="C6" s="18">
        <v>39</v>
      </c>
      <c r="D6" s="39">
        <f t="shared" si="0"/>
        <v>-2.5000000000000001E-2</v>
      </c>
      <c r="E6" s="18">
        <v>1.926E-3</v>
      </c>
      <c r="F6" s="18">
        <v>8.5400000000000005E-4</v>
      </c>
      <c r="G6" s="40">
        <f t="shared" si="1"/>
        <v>-0.55659397715472481</v>
      </c>
      <c r="H6" s="2"/>
      <c r="J6" s="2"/>
    </row>
    <row r="7" spans="1:10" x14ac:dyDescent="0.25">
      <c r="A7" s="17">
        <v>53724816</v>
      </c>
      <c r="B7" s="18">
        <v>174</v>
      </c>
      <c r="C7" s="18">
        <v>632</v>
      </c>
      <c r="D7" s="39">
        <f t="shared" si="0"/>
        <v>2.632183908045977</v>
      </c>
      <c r="E7" s="18">
        <v>1.1093E-2</v>
      </c>
      <c r="F7" s="18">
        <v>1.7103E-2</v>
      </c>
      <c r="G7" s="40">
        <f t="shared" si="1"/>
        <v>0.54178310646353556</v>
      </c>
      <c r="H7" s="2"/>
      <c r="J7" s="2"/>
    </row>
    <row r="8" spans="1:10" x14ac:dyDescent="0.25">
      <c r="A8" s="17">
        <v>256138740</v>
      </c>
      <c r="B8" s="18">
        <v>144</v>
      </c>
      <c r="C8" s="18">
        <v>4024</v>
      </c>
      <c r="D8" s="39">
        <f t="shared" si="0"/>
        <v>26.944444444444443</v>
      </c>
      <c r="E8" s="18">
        <v>8.6009999999999993E-3</v>
      </c>
      <c r="F8" s="18">
        <v>0.10692400000000001</v>
      </c>
      <c r="G8" s="40">
        <f t="shared" si="1"/>
        <v>11.431577723520522</v>
      </c>
      <c r="H8" s="2"/>
      <c r="J8" s="2"/>
    </row>
    <row r="9" spans="1:10" x14ac:dyDescent="0.25">
      <c r="A9" s="17">
        <v>713526048</v>
      </c>
      <c r="B9" s="18">
        <v>36</v>
      </c>
      <c r="C9" s="18">
        <v>10301</v>
      </c>
      <c r="D9" s="39">
        <f t="shared" si="0"/>
        <v>285.13888888888891</v>
      </c>
      <c r="E9" s="18">
        <v>1.542E-3</v>
      </c>
      <c r="F9" s="18">
        <v>0.279949</v>
      </c>
      <c r="G9" s="40">
        <f t="shared" si="1"/>
        <v>180.54928664072634</v>
      </c>
      <c r="H9" s="2"/>
      <c r="J9" s="2"/>
    </row>
    <row r="10" spans="1:10" x14ac:dyDescent="0.25">
      <c r="A10" s="17">
        <v>138725640</v>
      </c>
      <c r="B10" s="18">
        <v>49</v>
      </c>
      <c r="C10" s="18">
        <v>2996</v>
      </c>
      <c r="D10" s="39">
        <f t="shared" si="0"/>
        <v>60.142857142857146</v>
      </c>
      <c r="E10" s="18">
        <v>2.6679999999999998E-3</v>
      </c>
      <c r="F10" s="18">
        <v>7.8301999999999997E-2</v>
      </c>
      <c r="G10" s="40">
        <f t="shared" si="1"/>
        <v>28.348575712143926</v>
      </c>
      <c r="H10" s="2"/>
      <c r="J10" s="2"/>
    </row>
    <row r="11" spans="1:10" x14ac:dyDescent="0.25">
      <c r="A11" s="17">
        <v>602743518</v>
      </c>
      <c r="B11" s="18">
        <v>100</v>
      </c>
      <c r="C11" s="18">
        <v>77</v>
      </c>
      <c r="D11" s="39">
        <f t="shared" si="0"/>
        <v>-0.23</v>
      </c>
      <c r="E11" s="18">
        <v>5.3359999999999996E-3</v>
      </c>
      <c r="F11" s="18">
        <v>1.8289999999999999E-3</v>
      </c>
      <c r="G11" s="40">
        <f t="shared" si="1"/>
        <v>-0.65723388305847075</v>
      </c>
      <c r="H11" s="2"/>
      <c r="J11" s="2"/>
    </row>
    <row r="12" spans="1:10" x14ac:dyDescent="0.25">
      <c r="A12" s="17">
        <v>136428075</v>
      </c>
      <c r="B12" s="18">
        <v>16</v>
      </c>
      <c r="C12" s="18">
        <v>24</v>
      </c>
      <c r="D12" s="39">
        <f t="shared" si="0"/>
        <v>0.5</v>
      </c>
      <c r="E12" s="18">
        <v>6.29E-4</v>
      </c>
      <c r="F12" s="18">
        <v>5.5500000000000005E-4</v>
      </c>
      <c r="G12" s="40">
        <f t="shared" si="1"/>
        <v>-0.11764705882352934</v>
      </c>
      <c r="H12" s="2"/>
      <c r="J12" s="2"/>
    </row>
    <row r="13" spans="1:10" x14ac:dyDescent="0.25">
      <c r="A13" s="17">
        <v>156237840</v>
      </c>
      <c r="B13" s="18">
        <v>369</v>
      </c>
      <c r="C13" s="18">
        <v>3595</v>
      </c>
      <c r="D13" s="39">
        <f t="shared" si="0"/>
        <v>8.742547425474255</v>
      </c>
      <c r="E13" s="18">
        <v>3.0897000000000001E-2</v>
      </c>
      <c r="F13" s="18">
        <v>9.4590999999999995E-2</v>
      </c>
      <c r="G13" s="40">
        <f t="shared" si="1"/>
        <v>2.0614946434928956</v>
      </c>
      <c r="H13" s="2"/>
      <c r="J13" s="2"/>
    </row>
    <row r="14" spans="1:10" x14ac:dyDescent="0.25">
      <c r="A14" s="17">
        <v>837105624</v>
      </c>
      <c r="B14" s="18">
        <v>1600</v>
      </c>
      <c r="C14" s="18">
        <v>1192</v>
      </c>
      <c r="D14" s="39">
        <f t="shared" si="0"/>
        <v>-0.255</v>
      </c>
      <c r="E14" s="18">
        <v>0.33337899999999998</v>
      </c>
      <c r="F14" s="18">
        <v>3.3571999999999998E-2</v>
      </c>
      <c r="G14" s="40">
        <f t="shared" si="1"/>
        <v>-0.89929779620192041</v>
      </c>
      <c r="H14" s="2"/>
      <c r="J14" s="2"/>
    </row>
    <row r="15" spans="1:10" x14ac:dyDescent="0.25">
      <c r="A15" s="17">
        <v>614253708</v>
      </c>
      <c r="B15" s="18">
        <v>110</v>
      </c>
      <c r="C15" s="18">
        <v>11711</v>
      </c>
      <c r="D15" s="39">
        <f t="shared" si="0"/>
        <v>105.46363636363637</v>
      </c>
      <c r="E15" s="18">
        <v>6.1120000000000002E-3</v>
      </c>
      <c r="F15" s="18">
        <v>0.31470300000000001</v>
      </c>
      <c r="G15" s="40">
        <f t="shared" si="1"/>
        <v>50.489365183246072</v>
      </c>
      <c r="H15" s="2"/>
      <c r="J15" s="2"/>
    </row>
    <row r="16" spans="1:10" x14ac:dyDescent="0.25">
      <c r="A16" s="17">
        <v>142653087</v>
      </c>
      <c r="B16" s="18">
        <v>2449</v>
      </c>
      <c r="C16" s="18">
        <v>2991</v>
      </c>
      <c r="D16" s="39">
        <f t="shared" si="0"/>
        <v>0.2213148223764802</v>
      </c>
      <c r="E16" s="18">
        <v>0.76655200000000001</v>
      </c>
      <c r="F16" s="18">
        <v>7.8097E-2</v>
      </c>
      <c r="G16" s="40">
        <f t="shared" si="1"/>
        <v>-0.89811910998862443</v>
      </c>
      <c r="H16" s="2"/>
      <c r="J16" s="2"/>
    </row>
    <row r="17" spans="1:10" x14ac:dyDescent="0.25">
      <c r="A17" s="17">
        <v>235160748</v>
      </c>
      <c r="B17" s="18">
        <v>59</v>
      </c>
      <c r="C17" s="18">
        <v>787</v>
      </c>
      <c r="D17" s="39">
        <f t="shared" si="0"/>
        <v>12.338983050847459</v>
      </c>
      <c r="E17" s="18">
        <v>2.7650000000000001E-3</v>
      </c>
      <c r="F17" s="18">
        <v>2.0895E-2</v>
      </c>
      <c r="G17" s="40">
        <f t="shared" si="1"/>
        <v>6.556962025316456</v>
      </c>
      <c r="H17" s="2"/>
      <c r="J17" s="2"/>
    </row>
    <row r="18" spans="1:10" x14ac:dyDescent="0.25">
      <c r="A18" s="17">
        <v>130875462</v>
      </c>
      <c r="B18" s="18">
        <v>62</v>
      </c>
      <c r="C18" s="18">
        <v>43</v>
      </c>
      <c r="D18" s="39">
        <f t="shared" si="0"/>
        <v>-0.30645161290322581</v>
      </c>
      <c r="E18" s="18">
        <v>3.0100000000000001E-3</v>
      </c>
      <c r="F18" s="18">
        <v>9.7900000000000005E-4</v>
      </c>
      <c r="G18" s="40">
        <f t="shared" si="1"/>
        <v>-0.67475083056478402</v>
      </c>
      <c r="H18" s="2"/>
      <c r="J18" s="2"/>
    </row>
    <row r="19" spans="1:10" x14ac:dyDescent="0.25">
      <c r="A19" s="17">
        <v>153876420</v>
      </c>
      <c r="B19" s="18">
        <v>597</v>
      </c>
      <c r="C19" s="18">
        <v>4229</v>
      </c>
      <c r="D19" s="39">
        <f t="shared" si="0"/>
        <v>6.0837520938023451</v>
      </c>
      <c r="E19" s="18">
        <v>6.6117999999999996E-2</v>
      </c>
      <c r="F19" s="18">
        <v>0.113826</v>
      </c>
      <c r="G19" s="40">
        <f t="shared" si="1"/>
        <v>0.72155842584470198</v>
      </c>
      <c r="H19" s="2"/>
      <c r="J19" s="2"/>
    </row>
    <row r="20" spans="1:10" x14ac:dyDescent="0.25">
      <c r="A20" s="17">
        <v>461320578</v>
      </c>
      <c r="B20" s="18">
        <v>197</v>
      </c>
      <c r="C20" s="18">
        <v>8068</v>
      </c>
      <c r="D20" s="39">
        <f t="shared" si="0"/>
        <v>39.954314720812185</v>
      </c>
      <c r="E20" s="18">
        <v>1.325E-2</v>
      </c>
      <c r="F20" s="18">
        <v>0.210035</v>
      </c>
      <c r="G20" s="40">
        <f t="shared" si="1"/>
        <v>14.851698113207547</v>
      </c>
      <c r="H20" s="2"/>
      <c r="J20" s="2"/>
    </row>
    <row r="21" spans="1:10" x14ac:dyDescent="0.25">
      <c r="A21" s="17">
        <v>235874016</v>
      </c>
      <c r="B21" s="18">
        <v>52</v>
      </c>
      <c r="C21" s="18">
        <v>43</v>
      </c>
      <c r="D21" s="39">
        <f t="shared" si="0"/>
        <v>-0.17307692307692307</v>
      </c>
      <c r="E21" s="18">
        <v>2.8630000000000001E-3</v>
      </c>
      <c r="F21" s="18">
        <v>9.2500000000000004E-4</v>
      </c>
      <c r="G21" s="40">
        <f t="shared" si="1"/>
        <v>-0.67691232972406568</v>
      </c>
      <c r="H21" s="2"/>
      <c r="J21" s="2"/>
    </row>
    <row r="22" spans="1:10" x14ac:dyDescent="0.25">
      <c r="A22" s="17">
        <v>410263758</v>
      </c>
      <c r="B22" s="18">
        <v>21</v>
      </c>
      <c r="C22" s="18">
        <v>1597</v>
      </c>
      <c r="D22" s="39">
        <f t="shared" si="0"/>
        <v>75.047619047619051</v>
      </c>
      <c r="E22" s="18">
        <v>8.5700000000000001E-4</v>
      </c>
      <c r="F22" s="18">
        <v>4.1404000000000003E-2</v>
      </c>
      <c r="G22" s="40">
        <f t="shared" si="1"/>
        <v>47.312718786464416</v>
      </c>
      <c r="H22" s="2"/>
      <c r="J22" s="2"/>
    </row>
    <row r="23" spans="1:10" x14ac:dyDescent="0.25">
      <c r="A23" s="17">
        <v>410256738</v>
      </c>
      <c r="B23" s="18">
        <v>269</v>
      </c>
      <c r="C23" s="18">
        <v>11044</v>
      </c>
      <c r="D23" s="39">
        <f t="shared" si="0"/>
        <v>40.055762081784387</v>
      </c>
      <c r="E23" s="18">
        <v>2.0289999999999999E-2</v>
      </c>
      <c r="F23" s="18">
        <v>0.29496800000000001</v>
      </c>
      <c r="G23" s="40">
        <f t="shared" si="1"/>
        <v>13.537604731394778</v>
      </c>
      <c r="H23" s="2"/>
      <c r="J23" s="2"/>
    </row>
    <row r="24" spans="1:10" x14ac:dyDescent="0.25">
      <c r="A24" s="17">
        <v>120543876</v>
      </c>
      <c r="B24" s="18">
        <v>198</v>
      </c>
      <c r="C24" s="18">
        <v>1476</v>
      </c>
      <c r="D24" s="39">
        <f t="shared" si="0"/>
        <v>6.4545454545454541</v>
      </c>
      <c r="E24" s="18">
        <v>1.3547999999999999E-2</v>
      </c>
      <c r="F24" s="18">
        <v>3.8329000000000002E-2</v>
      </c>
      <c r="G24" s="40">
        <f t="shared" si="1"/>
        <v>1.8291260702686747</v>
      </c>
      <c r="H24" s="2"/>
      <c r="J24" s="2"/>
    </row>
    <row r="25" spans="1:10" x14ac:dyDescent="0.25">
      <c r="A25" s="17">
        <v>217053648</v>
      </c>
      <c r="B25" s="18">
        <v>2552</v>
      </c>
      <c r="C25" s="18">
        <v>121</v>
      </c>
      <c r="D25" s="39">
        <f t="shared" si="0"/>
        <v>-0.95258620689655171</v>
      </c>
      <c r="E25" s="18">
        <v>0.78359900000000005</v>
      </c>
      <c r="F25" s="18">
        <v>3.1580000000000002E-3</v>
      </c>
      <c r="G25" s="40">
        <f t="shared" si="1"/>
        <v>-0.99596987745007337</v>
      </c>
      <c r="H25" s="2"/>
      <c r="J25" s="2"/>
    </row>
    <row r="26" spans="1:10" x14ac:dyDescent="0.25">
      <c r="A26" s="17">
        <v>413728065</v>
      </c>
      <c r="B26" s="18">
        <v>30</v>
      </c>
      <c r="C26" s="18">
        <v>31</v>
      </c>
      <c r="D26" s="39">
        <f t="shared" si="0"/>
        <v>3.3333333333333333E-2</v>
      </c>
      <c r="E26" s="18">
        <v>1.276E-3</v>
      </c>
      <c r="F26" s="18">
        <v>6.9700000000000003E-4</v>
      </c>
      <c r="G26" s="40">
        <f t="shared" si="1"/>
        <v>-0.45376175548589343</v>
      </c>
      <c r="H26" s="2"/>
      <c r="J26" s="2"/>
    </row>
    <row r="27" spans="1:10" x14ac:dyDescent="0.25">
      <c r="A27" s="17">
        <v>620157483</v>
      </c>
      <c r="B27" s="18">
        <v>118</v>
      </c>
      <c r="C27" s="18">
        <v>1922</v>
      </c>
      <c r="D27" s="39">
        <f t="shared" si="0"/>
        <v>15.288135593220339</v>
      </c>
      <c r="E27" s="18">
        <v>6.842E-3</v>
      </c>
      <c r="F27" s="18">
        <v>5.1038E-2</v>
      </c>
      <c r="G27" s="40">
        <f t="shared" si="1"/>
        <v>6.4595147617655657</v>
      </c>
      <c r="H27" s="2"/>
      <c r="J27" s="2"/>
    </row>
    <row r="28" spans="1:10" x14ac:dyDescent="0.25">
      <c r="A28" s="17">
        <v>413725806</v>
      </c>
      <c r="B28" s="18">
        <v>15</v>
      </c>
      <c r="C28" s="18">
        <v>22</v>
      </c>
      <c r="D28" s="39">
        <f t="shared" si="0"/>
        <v>0.46666666666666667</v>
      </c>
      <c r="E28" s="18">
        <v>5.7799999999999995E-4</v>
      </c>
      <c r="F28" s="18">
        <v>4.9399999999999997E-4</v>
      </c>
      <c r="G28" s="40">
        <f t="shared" si="1"/>
        <v>-0.14532871972318337</v>
      </c>
      <c r="H28" s="2"/>
      <c r="J28" s="2"/>
    </row>
    <row r="29" spans="1:10" x14ac:dyDescent="0.25">
      <c r="A29" s="17">
        <v>502184367</v>
      </c>
      <c r="B29" s="18">
        <v>1471</v>
      </c>
      <c r="C29" s="18">
        <v>872</v>
      </c>
      <c r="D29" s="39">
        <f t="shared" si="0"/>
        <v>-0.40720598232494903</v>
      </c>
      <c r="E29" s="18">
        <v>0.29380400000000001</v>
      </c>
      <c r="F29" s="18">
        <v>2.2890000000000001E-2</v>
      </c>
      <c r="G29" s="40">
        <f t="shared" si="1"/>
        <v>-0.92209091775469354</v>
      </c>
      <c r="H29" s="2"/>
      <c r="J29" s="2"/>
    </row>
    <row r="30" spans="1:10" x14ac:dyDescent="0.25">
      <c r="A30" s="17">
        <v>162748035</v>
      </c>
      <c r="B30" s="18">
        <v>43</v>
      </c>
      <c r="C30" s="18">
        <v>510</v>
      </c>
      <c r="D30" s="39">
        <f t="shared" si="0"/>
        <v>10.86046511627907</v>
      </c>
      <c r="E30" s="18">
        <v>1.9610000000000001E-3</v>
      </c>
      <c r="F30" s="18">
        <v>1.3422E-2</v>
      </c>
      <c r="G30" s="40">
        <f t="shared" si="1"/>
        <v>5.8444671086180513</v>
      </c>
      <c r="H30" s="2"/>
      <c r="J30" s="2"/>
    </row>
    <row r="31" spans="1:10" x14ac:dyDescent="0.25">
      <c r="A31" s="17">
        <v>142856307</v>
      </c>
      <c r="B31" s="18">
        <v>1568</v>
      </c>
      <c r="C31" s="18">
        <v>1766</v>
      </c>
      <c r="D31" s="39">
        <f t="shared" si="0"/>
        <v>0.12627551020408162</v>
      </c>
      <c r="E31" s="18">
        <v>0.33235300000000001</v>
      </c>
      <c r="F31" s="18">
        <v>4.5807E-2</v>
      </c>
      <c r="G31" s="40">
        <f t="shared" si="1"/>
        <v>-0.86217365271262791</v>
      </c>
      <c r="H31" s="2"/>
      <c r="J31" s="2"/>
    </row>
    <row r="32" spans="1:10" x14ac:dyDescent="0.25">
      <c r="A32" s="17">
        <v>130275486</v>
      </c>
      <c r="B32" s="18">
        <v>160</v>
      </c>
      <c r="C32" s="18">
        <v>2449</v>
      </c>
      <c r="D32" s="39">
        <f t="shared" si="0"/>
        <v>14.30625</v>
      </c>
      <c r="E32" s="18">
        <v>9.5049999999999996E-3</v>
      </c>
      <c r="F32" s="18">
        <v>6.4132999999999996E-2</v>
      </c>
      <c r="G32" s="40">
        <f t="shared" si="1"/>
        <v>5.7472908995265648</v>
      </c>
      <c r="H32" s="2"/>
      <c r="J32" s="2"/>
    </row>
    <row r="33" spans="1:10" x14ac:dyDescent="0.25">
      <c r="A33" s="17">
        <v>185420763</v>
      </c>
      <c r="B33" s="18">
        <v>52</v>
      </c>
      <c r="C33" s="18">
        <v>224</v>
      </c>
      <c r="D33" s="39">
        <f t="shared" si="0"/>
        <v>3.3076923076923075</v>
      </c>
      <c r="E33" s="18">
        <v>2.382E-3</v>
      </c>
      <c r="F33" s="18">
        <v>5.6109999999999997E-3</v>
      </c>
      <c r="G33" s="40">
        <f t="shared" si="1"/>
        <v>1.3555835432409737</v>
      </c>
      <c r="H33" s="2"/>
      <c r="J33" s="2"/>
    </row>
    <row r="34" spans="1:10" x14ac:dyDescent="0.25">
      <c r="A34" s="17">
        <v>23167845</v>
      </c>
      <c r="B34" s="18">
        <v>112</v>
      </c>
      <c r="C34" s="18">
        <v>1752</v>
      </c>
      <c r="D34" s="39">
        <f t="shared" si="0"/>
        <v>14.642857142857142</v>
      </c>
      <c r="E34" s="18">
        <v>6.2420000000000002E-3</v>
      </c>
      <c r="F34" s="18">
        <v>4.5657000000000003E-2</v>
      </c>
      <c r="G34" s="40">
        <f t="shared" si="1"/>
        <v>6.3144825376481908</v>
      </c>
      <c r="H34" s="2"/>
      <c r="J34" s="2"/>
    </row>
    <row r="35" spans="1:10" x14ac:dyDescent="0.25">
      <c r="A35" s="17">
        <v>28341765</v>
      </c>
      <c r="B35" s="18">
        <v>601</v>
      </c>
      <c r="C35" s="18">
        <v>7901</v>
      </c>
      <c r="D35" s="39">
        <f t="shared" si="0"/>
        <v>12.146422628951747</v>
      </c>
      <c r="E35" s="18">
        <v>6.4230999999999996E-2</v>
      </c>
      <c r="F35" s="18">
        <v>0.206312</v>
      </c>
      <c r="G35" s="40">
        <f t="shared" si="1"/>
        <v>2.2120315735392571</v>
      </c>
      <c r="H35" s="2"/>
      <c r="J35" s="2"/>
    </row>
    <row r="36" spans="1:10" x14ac:dyDescent="0.25">
      <c r="A36" s="17">
        <v>136075842</v>
      </c>
      <c r="B36" s="18">
        <v>180</v>
      </c>
      <c r="C36" s="18">
        <v>8108</v>
      </c>
      <c r="D36" s="39">
        <f t="shared" si="0"/>
        <v>44.044444444444444</v>
      </c>
      <c r="E36" s="18">
        <v>1.1714E-2</v>
      </c>
      <c r="F36" s="18">
        <v>0.21795600000000001</v>
      </c>
      <c r="G36" s="40">
        <f t="shared" si="1"/>
        <v>17.606453815946729</v>
      </c>
      <c r="H36" s="2"/>
      <c r="J36" s="2"/>
    </row>
    <row r="37" spans="1:10" x14ac:dyDescent="0.25">
      <c r="A37" s="17">
        <v>375841026</v>
      </c>
      <c r="B37" s="18">
        <v>103</v>
      </c>
      <c r="C37" s="18">
        <v>3036</v>
      </c>
      <c r="D37" s="39">
        <f t="shared" si="0"/>
        <v>28.475728155339805</v>
      </c>
      <c r="E37" s="18">
        <v>5.757E-3</v>
      </c>
      <c r="F37" s="18">
        <v>8.0241999999999994E-2</v>
      </c>
      <c r="G37" s="40">
        <f t="shared" si="1"/>
        <v>12.938162237276359</v>
      </c>
      <c r="H37" s="2"/>
      <c r="J37" s="2"/>
    </row>
    <row r="38" spans="1:10" x14ac:dyDescent="0.25">
      <c r="A38" s="17">
        <v>156438720</v>
      </c>
      <c r="B38" s="18">
        <v>84</v>
      </c>
      <c r="C38" s="18">
        <v>4894</v>
      </c>
      <c r="D38" s="39">
        <f t="shared" si="0"/>
        <v>57.261904761904759</v>
      </c>
      <c r="E38" s="18">
        <v>4.3359999999999996E-3</v>
      </c>
      <c r="F38" s="18">
        <v>0.12609000000000001</v>
      </c>
      <c r="G38" s="40">
        <f t="shared" si="1"/>
        <v>28.079797047970484</v>
      </c>
      <c r="H38" s="2"/>
      <c r="J38" s="2"/>
    </row>
    <row r="39" spans="1:10" x14ac:dyDescent="0.25">
      <c r="A39" s="17">
        <v>13627458</v>
      </c>
      <c r="B39" s="18">
        <v>108</v>
      </c>
      <c r="C39" s="18">
        <v>2810</v>
      </c>
      <c r="D39" s="39">
        <f t="shared" si="0"/>
        <v>25.018518518518519</v>
      </c>
      <c r="E39" s="18">
        <v>5.9230000000000003E-3</v>
      </c>
      <c r="F39" s="18">
        <v>7.3363999999999999E-2</v>
      </c>
      <c r="G39" s="40">
        <f t="shared" si="1"/>
        <v>11.386290731048454</v>
      </c>
      <c r="H39" s="2"/>
      <c r="J39" s="2"/>
    </row>
    <row r="40" spans="1:10" x14ac:dyDescent="0.25">
      <c r="A40" s="17">
        <v>236105478</v>
      </c>
      <c r="B40" s="18">
        <v>16</v>
      </c>
      <c r="C40" s="18">
        <v>24</v>
      </c>
      <c r="D40" s="39">
        <f t="shared" si="0"/>
        <v>0.5</v>
      </c>
      <c r="E40" s="18">
        <v>6.4000000000000005E-4</v>
      </c>
      <c r="F40" s="18">
        <v>5.3899999999999998E-4</v>
      </c>
      <c r="G40" s="40">
        <f t="shared" si="1"/>
        <v>-0.15781250000000011</v>
      </c>
      <c r="H40" s="2"/>
      <c r="J40" s="2"/>
    </row>
    <row r="41" spans="1:10" x14ac:dyDescent="0.25">
      <c r="A41" s="17">
        <v>423780516</v>
      </c>
      <c r="B41" s="18">
        <v>426</v>
      </c>
      <c r="C41" s="18">
        <v>2307</v>
      </c>
      <c r="D41" s="39">
        <f t="shared" si="0"/>
        <v>4.415492957746479</v>
      </c>
      <c r="E41" s="18">
        <v>3.8591E-2</v>
      </c>
      <c r="F41" s="18">
        <v>6.0477999999999997E-2</v>
      </c>
      <c r="G41" s="40">
        <f t="shared" si="1"/>
        <v>0.5671529631261174</v>
      </c>
      <c r="H41" s="2"/>
      <c r="J41" s="2"/>
    </row>
    <row r="42" spans="1:10" x14ac:dyDescent="0.25">
      <c r="A42" s="17">
        <v>203451678</v>
      </c>
      <c r="B42" s="18">
        <v>332</v>
      </c>
      <c r="C42" s="18">
        <v>2123</v>
      </c>
      <c r="D42" s="39">
        <f t="shared" si="0"/>
        <v>5.3945783132530121</v>
      </c>
      <c r="E42" s="18">
        <v>2.7029000000000001E-2</v>
      </c>
      <c r="F42" s="18">
        <v>5.5939999999999997E-2</v>
      </c>
      <c r="G42" s="40">
        <f t="shared" si="1"/>
        <v>1.0696289170890523</v>
      </c>
      <c r="H42" s="2"/>
      <c r="J42" s="2"/>
    </row>
    <row r="43" spans="1:10" x14ac:dyDescent="0.25">
      <c r="A43" s="17">
        <v>542716038</v>
      </c>
      <c r="B43" s="18">
        <v>85</v>
      </c>
      <c r="C43" s="18">
        <v>10916</v>
      </c>
      <c r="D43" s="39">
        <f t="shared" si="0"/>
        <v>127.4235294117647</v>
      </c>
      <c r="E43" s="18">
        <v>4.7499999999999999E-3</v>
      </c>
      <c r="F43" s="18">
        <v>0.284557</v>
      </c>
      <c r="G43" s="40">
        <f t="shared" si="1"/>
        <v>58.906736842105268</v>
      </c>
      <c r="H43" s="2"/>
      <c r="J43" s="2"/>
    </row>
    <row r="44" spans="1:10" x14ac:dyDescent="0.25">
      <c r="A44" s="17">
        <v>340786215</v>
      </c>
      <c r="B44" s="18">
        <v>110</v>
      </c>
      <c r="C44" s="18">
        <v>47</v>
      </c>
      <c r="D44" s="39">
        <f t="shared" si="0"/>
        <v>-0.57272727272727275</v>
      </c>
      <c r="E44" s="18">
        <v>6.5469999999999999E-3</v>
      </c>
      <c r="F44" s="18">
        <v>1.1540000000000001E-3</v>
      </c>
      <c r="G44" s="40">
        <f t="shared" si="1"/>
        <v>-0.82373606231861929</v>
      </c>
      <c r="H44" s="2"/>
      <c r="J44" s="2"/>
    </row>
    <row r="45" spans="1:10" x14ac:dyDescent="0.25">
      <c r="A45" s="17">
        <v>468520713</v>
      </c>
      <c r="B45" s="18">
        <v>450</v>
      </c>
      <c r="C45" s="18">
        <v>2269</v>
      </c>
      <c r="D45" s="39">
        <f t="shared" si="0"/>
        <v>4.0422222222222226</v>
      </c>
      <c r="E45" s="18">
        <v>4.2844E-2</v>
      </c>
      <c r="F45" s="18">
        <v>6.0045000000000001E-2</v>
      </c>
      <c r="G45" s="40">
        <f t="shared" si="1"/>
        <v>0.40147978713472132</v>
      </c>
      <c r="H45" s="2"/>
      <c r="J45" s="2"/>
    </row>
    <row r="46" spans="1:10" x14ac:dyDescent="0.25">
      <c r="A46" s="17">
        <v>260415378</v>
      </c>
      <c r="B46" s="18">
        <v>833</v>
      </c>
      <c r="C46" s="18">
        <v>1738</v>
      </c>
      <c r="D46" s="39">
        <f t="shared" si="0"/>
        <v>1.0864345738295318</v>
      </c>
      <c r="E46" s="18">
        <v>0.112969</v>
      </c>
      <c r="F46" s="18">
        <v>4.5832999999999999E-2</v>
      </c>
      <c r="G46" s="40">
        <f t="shared" si="1"/>
        <v>-0.59428692827235796</v>
      </c>
      <c r="H46" s="2"/>
      <c r="J46" s="2"/>
    </row>
    <row r="47" spans="1:10" x14ac:dyDescent="0.25">
      <c r="A47" s="17">
        <v>168423705</v>
      </c>
      <c r="B47" s="18">
        <v>103</v>
      </c>
      <c r="C47" s="18">
        <v>918</v>
      </c>
      <c r="D47" s="39">
        <f t="shared" si="0"/>
        <v>7.9126213592233006</v>
      </c>
      <c r="E47" s="18">
        <v>5.8320000000000004E-3</v>
      </c>
      <c r="F47" s="18">
        <v>2.3722E-2</v>
      </c>
      <c r="G47" s="40">
        <f t="shared" si="1"/>
        <v>3.0675582990397801</v>
      </c>
      <c r="H47" s="2"/>
      <c r="J47" s="2"/>
    </row>
    <row r="48" spans="1:10" x14ac:dyDescent="0.25">
      <c r="A48" s="17">
        <v>386427501</v>
      </c>
      <c r="B48" s="18">
        <v>4519</v>
      </c>
      <c r="C48" s="18">
        <v>12247</v>
      </c>
      <c r="D48" s="39">
        <f t="shared" si="0"/>
        <v>1.7101128568267316</v>
      </c>
      <c r="E48" s="18">
        <v>2.3455590000000002</v>
      </c>
      <c r="F48" s="18">
        <v>0.326963</v>
      </c>
      <c r="G48" s="40">
        <f>(F48-E48)/E48</f>
        <v>-0.86060337855496272</v>
      </c>
      <c r="H48" s="2"/>
      <c r="J48" s="2"/>
    </row>
    <row r="49" spans="1:10" x14ac:dyDescent="0.25">
      <c r="A49" s="17">
        <v>12458763</v>
      </c>
      <c r="B49" s="18">
        <v>31</v>
      </c>
      <c r="C49" s="18">
        <v>2261</v>
      </c>
      <c r="D49" s="39">
        <f t="shared" si="0"/>
        <v>71.935483870967744</v>
      </c>
      <c r="E49" s="18">
        <v>1.573E-3</v>
      </c>
      <c r="F49" s="18">
        <v>5.8317000000000001E-2</v>
      </c>
      <c r="G49" s="40">
        <f t="shared" si="1"/>
        <v>36.073744437380803</v>
      </c>
      <c r="H49" s="2"/>
      <c r="J49" s="2"/>
    </row>
    <row r="50" spans="1:10" x14ac:dyDescent="0.25">
      <c r="A50" s="17">
        <v>423816507</v>
      </c>
      <c r="B50" s="18">
        <v>221</v>
      </c>
      <c r="C50" s="18">
        <v>147</v>
      </c>
      <c r="D50" s="39">
        <f t="shared" si="0"/>
        <v>-0.33484162895927599</v>
      </c>
      <c r="E50" s="18">
        <v>1.5362000000000001E-2</v>
      </c>
      <c r="F50" s="18">
        <v>3.48E-3</v>
      </c>
      <c r="G50" s="40">
        <f t="shared" si="1"/>
        <v>-0.77346699648483264</v>
      </c>
      <c r="H50" s="2"/>
      <c r="J50" s="2"/>
    </row>
    <row r="51" spans="1:10" ht="15.75" thickBot="1" x14ac:dyDescent="0.3">
      <c r="A51" s="26">
        <v>701583462</v>
      </c>
      <c r="B51" s="27">
        <v>458</v>
      </c>
      <c r="C51" s="27">
        <v>4125</v>
      </c>
      <c r="D51" s="41">
        <f t="shared" si="0"/>
        <v>8.0065502183406121</v>
      </c>
      <c r="E51" s="27">
        <v>4.2206E-2</v>
      </c>
      <c r="F51" s="27">
        <v>0.109065</v>
      </c>
      <c r="G51" s="42">
        <f t="shared" si="1"/>
        <v>1.5841112638013553</v>
      </c>
      <c r="H51" s="1"/>
      <c r="J51" s="1"/>
    </row>
    <row r="52" spans="1:10" ht="15.75" thickBot="1" x14ac:dyDescent="0.3">
      <c r="A52" s="2" t="s">
        <v>19</v>
      </c>
      <c r="B52" s="3">
        <f>AVERAGE(B2:B51)</f>
        <v>449.44</v>
      </c>
      <c r="C52" s="3">
        <f>AVERAGE(C2:C51)</f>
        <v>3097.56</v>
      </c>
      <c r="D52" s="41">
        <f t="shared" si="0"/>
        <v>5.8920434318262727</v>
      </c>
      <c r="E52">
        <f>SUM(E2:E51)</f>
        <v>5.5672119999999987</v>
      </c>
      <c r="F52">
        <f>SUM(F2:F51)</f>
        <v>4.0990160000000007</v>
      </c>
      <c r="G52" s="36">
        <f>AVERAGE(G2:G51)</f>
        <v>11.137438314179251</v>
      </c>
      <c r="H52" s="12"/>
      <c r="J52" s="3"/>
    </row>
    <row r="53" spans="1:10" x14ac:dyDescent="0.25">
      <c r="F53">
        <f>E52-F52</f>
        <v>1.4681959999999981</v>
      </c>
    </row>
    <row r="55" spans="1:10" x14ac:dyDescent="0.25">
      <c r="E55" s="3">
        <f>AVERAGE(E2:E51)</f>
        <v>0.11134423999999997</v>
      </c>
      <c r="F55" s="3">
        <f>AVERAGE(F2:F51)</f>
        <v>8.1980320000000009E-2</v>
      </c>
    </row>
    <row r="56" spans="1:10" x14ac:dyDescent="0.25">
      <c r="F56">
        <f>E55-F55</f>
        <v>2.936391999999996E-2</v>
      </c>
    </row>
    <row r="57" spans="1:10" x14ac:dyDescent="0.25">
      <c r="D57" s="5">
        <f>8/50</f>
        <v>0.16</v>
      </c>
      <c r="G57" s="5">
        <f>18/50</f>
        <v>0.36</v>
      </c>
    </row>
    <row r="62" spans="1:10" x14ac:dyDescent="0.25">
      <c r="A62" s="25" t="s">
        <v>0</v>
      </c>
      <c r="B62" s="25" t="s">
        <v>12</v>
      </c>
      <c r="C62" s="25" t="s">
        <v>4</v>
      </c>
      <c r="D62" s="25" t="s">
        <v>25</v>
      </c>
      <c r="E62" s="25" t="s">
        <v>14</v>
      </c>
      <c r="F62" s="25" t="s">
        <v>7</v>
      </c>
      <c r="G62" s="6" t="s">
        <v>25</v>
      </c>
    </row>
    <row r="63" spans="1:10" x14ac:dyDescent="0.25">
      <c r="A63" s="17">
        <v>386427501</v>
      </c>
      <c r="B63" s="18">
        <v>4519</v>
      </c>
      <c r="C63" s="18">
        <v>12247</v>
      </c>
      <c r="D63" s="39">
        <f t="shared" ref="D63" si="2">(C63-B63)/B63</f>
        <v>1.7101128568267316</v>
      </c>
      <c r="E63" s="18">
        <v>2.3455590000000002</v>
      </c>
      <c r="F63" s="18">
        <v>0.326963</v>
      </c>
      <c r="G63" s="40">
        <f>(F63-E63)/E63</f>
        <v>-0.86060337855496272</v>
      </c>
    </row>
  </sheetData>
  <conditionalFormatting sqref="B2:C5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52">
    <cfRule type="cellIs" dxfId="25" priority="10" operator="lessThan">
      <formula>0</formula>
    </cfRule>
    <cfRule type="cellIs" dxfId="24" priority="11" operator="greaterThan">
      <formula>0.01</formula>
    </cfRule>
  </conditionalFormatting>
  <conditionalFormatting sqref="E2:F5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51">
    <cfRule type="cellIs" dxfId="23" priority="7" operator="lessThan">
      <formula>0</formula>
    </cfRule>
    <cfRule type="cellIs" dxfId="22" priority="8" operator="greaterThan">
      <formula>0.01</formula>
    </cfRule>
  </conditionalFormatting>
  <conditionalFormatting sqref="B63:C6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3">
    <cfRule type="cellIs" dxfId="11" priority="4" operator="lessThan">
      <formula>0</formula>
    </cfRule>
    <cfRule type="cellIs" dxfId="10" priority="5" operator="greaterThan">
      <formula>0.01</formula>
    </cfRule>
  </conditionalFormatting>
  <conditionalFormatting sqref="E63:F6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3">
    <cfRule type="cellIs" dxfId="7" priority="1" operator="lessThan">
      <formula>0</formula>
    </cfRule>
    <cfRule type="cellIs" dxfId="6" priority="2" operator="greaterThan">
      <formula>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</vt:lpstr>
      <vt:lpstr>AStar</vt:lpstr>
      <vt:lpstr>Hill Climbing</vt:lpstr>
      <vt:lpstr>Random Restart vs A star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A. Suarez Rivas</dc:creator>
  <cp:lastModifiedBy>Javier A. Suarez Rivas</cp:lastModifiedBy>
  <dcterms:created xsi:type="dcterms:W3CDTF">2015-10-20T03:15:46Z</dcterms:created>
  <dcterms:modified xsi:type="dcterms:W3CDTF">2015-10-21T00:16:28Z</dcterms:modified>
</cp:coreProperties>
</file>