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20497055F\Downloads\"/>
    </mc:Choice>
  </mc:AlternateContent>
  <xr:revisionPtr revIDLastSave="0" documentId="13_ncr:1_{01491592-101A-484E-A8DB-E7C0CF8B615B}" xr6:coauthVersionLast="47" xr6:coauthVersionMax="47" xr10:uidLastSave="{00000000-0000-0000-0000-000000000000}"/>
  <bookViews>
    <workbookView xWindow="-120" yWindow="-120" windowWidth="29040" windowHeight="16440" activeTab="7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  <sheet name="RA-6" sheetId="9" r:id="rId7"/>
    <sheet name="RA-7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7" l="1"/>
  <c r="I11" i="3"/>
  <c r="H11" i="3" s="1"/>
  <c r="G16" i="2"/>
  <c r="G15" i="2"/>
  <c r="I14" i="8"/>
  <c r="H14" i="8"/>
  <c r="I13" i="8"/>
  <c r="H13" i="8" s="1"/>
  <c r="G14" i="2"/>
  <c r="G13" i="2"/>
  <c r="G10" i="2"/>
  <c r="G13" i="9"/>
  <c r="I12" i="9"/>
  <c r="H12" i="9" s="1"/>
  <c r="I11" i="9"/>
  <c r="H11" i="9" s="1"/>
  <c r="I10" i="9"/>
  <c r="G16" i="8"/>
  <c r="I15" i="8"/>
  <c r="H15" i="8" s="1"/>
  <c r="I12" i="8"/>
  <c r="H12" i="8" s="1"/>
  <c r="I11" i="8"/>
  <c r="H11" i="8" s="1"/>
  <c r="I10" i="8"/>
  <c r="I11" i="7"/>
  <c r="H11" i="7" s="1"/>
  <c r="I10" i="7"/>
  <c r="H10" i="7" s="1"/>
  <c r="H12" i="7" s="1"/>
  <c r="F6" i="7" s="1"/>
  <c r="G13" i="6"/>
  <c r="I12" i="6"/>
  <c r="H12" i="6" s="1"/>
  <c r="I11" i="6"/>
  <c r="H11" i="6" s="1"/>
  <c r="I10" i="6"/>
  <c r="H10" i="6" s="1"/>
  <c r="G14" i="4"/>
  <c r="G12" i="2"/>
  <c r="G11" i="2"/>
  <c r="I13" i="4"/>
  <c r="H13" i="4" s="1"/>
  <c r="I12" i="4"/>
  <c r="H12" i="4"/>
  <c r="I11" i="4"/>
  <c r="H11" i="4" s="1"/>
  <c r="I10" i="4"/>
  <c r="H10" i="4"/>
  <c r="G13" i="3"/>
  <c r="I12" i="3"/>
  <c r="H12" i="3" s="1"/>
  <c r="I10" i="3"/>
  <c r="H10" i="3" s="1"/>
  <c r="I10" i="1"/>
  <c r="H10" i="1" s="1"/>
  <c r="I11" i="1"/>
  <c r="H11" i="1" s="1"/>
  <c r="G12" i="1"/>
  <c r="I14" i="4" l="1"/>
  <c r="D2" i="4" s="1"/>
  <c r="H12" i="2"/>
  <c r="C2" i="4"/>
  <c r="I13" i="3"/>
  <c r="D2" i="3" s="1"/>
  <c r="H10" i="2" s="1"/>
  <c r="H14" i="4"/>
  <c r="F6" i="4" s="1"/>
  <c r="H12" i="1"/>
  <c r="F6" i="1" s="1"/>
  <c r="H13" i="3"/>
  <c r="F6" i="3" s="1"/>
  <c r="I13" i="9"/>
  <c r="D2" i="9" s="1"/>
  <c r="I16" i="8"/>
  <c r="D2" i="8" s="1"/>
  <c r="I12" i="7"/>
  <c r="D2" i="7" s="1"/>
  <c r="G17" i="2"/>
  <c r="I12" i="1"/>
  <c r="D2" i="1" s="1"/>
  <c r="H10" i="9"/>
  <c r="H13" i="9" s="1"/>
  <c r="F6" i="9" s="1"/>
  <c r="H10" i="8"/>
  <c r="H16" i="8" s="1"/>
  <c r="F6" i="8" s="1"/>
  <c r="H13" i="6"/>
  <c r="F6" i="6" s="1"/>
  <c r="I13" i="6"/>
  <c r="D2" i="6" s="1"/>
  <c r="C2" i="3" l="1"/>
  <c r="C2" i="9"/>
  <c r="H16" i="2"/>
  <c r="C2" i="8"/>
  <c r="H15" i="2"/>
  <c r="C2" i="7"/>
  <c r="H14" i="2"/>
  <c r="C2" i="6"/>
  <c r="H13" i="2"/>
  <c r="H11" i="2"/>
  <c r="C2" i="1"/>
  <c r="H17" i="2" l="1"/>
  <c r="D2" i="2" s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<sst xmlns="http://schemas.openxmlformats.org/spreadsheetml/2006/main" count="332" uniqueCount="81">
  <si>
    <t>Nota Mòdul</t>
  </si>
  <si>
    <t>Nota Empresa</t>
  </si>
  <si>
    <t>Nota Aula</t>
  </si>
  <si>
    <t>Senyal</t>
  </si>
  <si>
    <t>Mínim</t>
  </si>
  <si>
    <t>Foto</t>
  </si>
  <si>
    <t>Roig</t>
  </si>
  <si>
    <t>Ambar</t>
  </si>
  <si>
    <t>Verd</t>
  </si>
  <si>
    <t>Emplenar</t>
  </si>
  <si>
    <t>Ponderació</t>
  </si>
  <si>
    <t>Mòdul</t>
  </si>
  <si>
    <t>RAs</t>
  </si>
  <si>
    <t>Aconseguit</t>
  </si>
  <si>
    <t>RA 1</t>
  </si>
  <si>
    <t>RA 2</t>
  </si>
  <si>
    <t>RA 3</t>
  </si>
  <si>
    <t>Descriptor</t>
  </si>
  <si>
    <t>Excel·lent (4)</t>
  </si>
  <si>
    <t>Assolit(4)</t>
  </si>
  <si>
    <t>Bé (3)</t>
  </si>
  <si>
    <t>No Assolit(1)</t>
  </si>
  <si>
    <t>Suficient (2)</t>
  </si>
  <si>
    <t>Insuficient (1)</t>
  </si>
  <si>
    <t>Nom</t>
  </si>
  <si>
    <t>RA - X</t>
  </si>
  <si>
    <t>Items</t>
  </si>
  <si>
    <t>Progrés</t>
  </si>
  <si>
    <t>Evidència 1</t>
  </si>
  <si>
    <t>Evidència 2</t>
  </si>
  <si>
    <t>Evidència 3</t>
  </si>
  <si>
    <t>Evidència N</t>
  </si>
  <si>
    <t>Afig evidències a l'esquerra de la N</t>
  </si>
  <si>
    <t>CE A</t>
  </si>
  <si>
    <t>CE B</t>
  </si>
  <si>
    <t>CE C</t>
  </si>
  <si>
    <t>CE D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</si>
  <si>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</si>
  <si>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</si>
  <si>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</si>
  <si>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</si>
  <si>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</si>
  <si>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</si>
  <si>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Si vols puntuar les evidències sobre 10 canvia la formúla de la columna I</t>
  </si>
  <si>
    <t>RA 4</t>
  </si>
  <si>
    <t>RA 5</t>
  </si>
  <si>
    <t>RA 6</t>
  </si>
  <si>
    <t>RA 7</t>
  </si>
  <si>
    <t>CE E</t>
  </si>
  <si>
    <t>CE H</t>
  </si>
  <si>
    <t>CE I</t>
  </si>
  <si>
    <t>CE F</t>
  </si>
  <si>
    <t>CE G</t>
  </si>
  <si>
    <t>RA - 3</t>
  </si>
  <si>
    <t>RA - 4</t>
  </si>
  <si>
    <t>RA - 5</t>
  </si>
  <si>
    <t>RA - 6</t>
  </si>
  <si>
    <t>RA - 7</t>
  </si>
  <si>
    <t>Instalación segura de DietPi documentada</t>
  </si>
  <si>
    <t>Configuración de políticas de contraseñas funcional</t>
  </si>
  <si>
    <t>Desactivación de accesos root por SSH verificada</t>
  </si>
  <si>
    <t>Configuración de fail2ban operativa con logs de funcionamiento</t>
  </si>
  <si>
    <t>Bloqueo automático de intentos de intrusión documentado</t>
  </si>
  <si>
    <t>Políticas de detección personalizadas implementadas</t>
  </si>
  <si>
    <t>Servidor OpenVPN/WireGuard funcional con conexiones exitosas</t>
  </si>
  <si>
    <t>Certificados y autenticación configurados correctamente</t>
  </si>
  <si>
    <t>Conectividad desde múltiples ubicaciones verificada</t>
  </si>
  <si>
    <t>Reglas de iptables funcionales documentadas</t>
  </si>
  <si>
    <t>Pi-hole operativo con filtrado DNS activo</t>
  </si>
  <si>
    <t>Arquitectura de seguridad perimetral implementada</t>
  </si>
  <si>
    <t>Nginx Proxy Manager funcional con SSL</t>
  </si>
  <si>
    <t>Balanceo de carga entre servidores backend</t>
  </si>
  <si>
    <t>Protección anti-DDoS configurada</t>
  </si>
  <si>
    <t>Servicios críticos ejecutándose en contenedores Docker</t>
  </si>
  <si>
    <t>Cloudflare DDNS actualiza IP pública automáticamente</t>
  </si>
  <si>
    <t>HomeAssistant integrado con protocolos offline</t>
  </si>
  <si>
    <t>RGPD</t>
  </si>
  <si>
    <t>LOPDGDD</t>
  </si>
  <si>
    <t>ISO 27001</t>
  </si>
  <si>
    <t>LSSI</t>
  </si>
  <si>
    <t>Evidència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</si>
</sst>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9" fontId="0" fillId="0" borderId="5" xfId="0" applyNumberFormat="1" applyBorder="1"/>
    <xf numFmtId="0" fontId="0" fillId="3" borderId="1" xfId="0" applyFill="1" applyBorder="1"/>
    <xf numFmtId="9" fontId="0" fillId="3" borderId="1" xfId="0" applyNumberFormat="1" applyFill="1" applyBorder="1"/>
    <xf numFmtId="0" fontId="0" fillId="3" borderId="4" xfId="0" applyFill="1" applyBorder="1"/>
    <xf numFmtId="9" fontId="0" fillId="3" borderId="5" xfId="0" applyNumberFormat="1" applyFill="1" applyBorder="1"/>
    <xf numFmtId="0" fontId="3" fillId="4" borderId="1" xfId="0" applyFont="1" applyFill="1" applyBorder="1" applyAlignment="1">
      <alignment horizontal="center"/>
    </xf>
    <xf numFmtId="0" fontId="2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10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8" xfId="0" applyFill="1" applyBorder="1"/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3" fillId="4" borderId="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2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7"/>
  <sheetViews>
    <sheetView workbookViewId="0">
      <selection activeCell="G17" sqref="G17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</cols>
  <sheetData>
    <row r="1" spans="1:8" x14ac:dyDescent="0.25">
      <c r="A1" s="34" t="s">
        <v>0</v>
      </c>
      <c r="B1" s="34"/>
      <c r="C1" s="31" t="s">
        <v>1</v>
      </c>
      <c r="D1" s="34" t="s">
        <v>2</v>
      </c>
      <c r="E1" s="34"/>
    </row>
    <row r="2" spans="1:8" ht="15" customHeight="1" x14ac:dyDescent="0.25">
      <c r="A2" s="41">
        <f>(C2*C7/100)+D2</f>
        <v>8.25</v>
      </c>
      <c r="B2" s="42"/>
      <c r="C2" s="46">
        <v>5</v>
      </c>
      <c r="D2" s="48">
        <f>(H17*D7/100)</f>
        <v>7.5</v>
      </c>
      <c r="E2" s="49"/>
      <c r="F2" s="18" t="s">
        <v>3</v>
      </c>
      <c r="G2" s="3" t="s">
        <v>4</v>
      </c>
      <c r="H2" s="3" t="s">
        <v>5</v>
      </c>
    </row>
    <row r="3" spans="1:8" ht="18" customHeight="1" x14ac:dyDescent="0.25">
      <c r="A3" s="43"/>
      <c r="B3" s="42"/>
      <c r="C3" s="47"/>
      <c r="D3" s="48"/>
      <c r="E3" s="49"/>
      <c r="F3" s="19" t="s">
        <v>6</v>
      </c>
      <c r="G3" s="5">
        <v>0</v>
      </c>
      <c r="H3" s="4" t="e" vm="1">
        <v>#VALUE!</v>
      </c>
    </row>
    <row r="4" spans="1:8" ht="21" customHeight="1" x14ac:dyDescent="0.25">
      <c r="A4" s="43"/>
      <c r="B4" s="42"/>
      <c r="C4" s="47"/>
      <c r="D4" s="48"/>
      <c r="E4" s="49"/>
      <c r="F4" s="20" t="s">
        <v>7</v>
      </c>
      <c r="G4" s="2">
        <v>0.5</v>
      </c>
      <c r="H4" s="1" t="e" vm="2">
        <v>#VALUE!</v>
      </c>
    </row>
    <row r="5" spans="1:8" ht="19.5" customHeight="1" x14ac:dyDescent="0.25">
      <c r="A5" s="44"/>
      <c r="B5" s="45"/>
      <c r="C5" s="47"/>
      <c r="D5" s="50"/>
      <c r="E5" s="51"/>
      <c r="F5" s="20" t="s">
        <v>8</v>
      </c>
      <c r="G5" s="2">
        <v>0.9</v>
      </c>
      <c r="H5" s="1" t="e" vm="3">
        <v>#VALUE!</v>
      </c>
    </row>
    <row r="6" spans="1:8" ht="24.75" customHeight="1" x14ac:dyDescent="0.25">
      <c r="C6" s="32" t="s">
        <v>9</v>
      </c>
      <c r="D6" s="40"/>
      <c r="E6" s="40"/>
      <c r="F6" s="40" t="e" vm="4">
        <f>_xlfn.XLOOKUP(H17,G3:G5,H3:H5,,-1)</f>
        <v>#VALUE!</v>
      </c>
      <c r="G6" s="40"/>
      <c r="H6" s="40"/>
    </row>
    <row r="7" spans="1:8" ht="15.75" x14ac:dyDescent="0.25">
      <c r="B7" s="21" t="s">
        <v>10</v>
      </c>
      <c r="C7" s="33">
        <v>15</v>
      </c>
      <c r="D7" s="38">
        <v>75</v>
      </c>
      <c r="E7" s="39"/>
      <c r="F7" s="52"/>
      <c r="G7" s="52"/>
      <c r="H7" s="52"/>
    </row>
    <row r="8" spans="1:8" ht="70.5" customHeight="1" x14ac:dyDescent="0.25">
      <c r="C8" s="53" t="s">
        <v>11</v>
      </c>
      <c r="D8" s="53"/>
      <c r="E8" s="53"/>
      <c r="F8" s="52"/>
      <c r="G8" s="52"/>
      <c r="H8" s="52"/>
    </row>
    <row r="9" spans="1:8" ht="21.75" customHeight="1" x14ac:dyDescent="0.25">
      <c r="A9" s="54" t="s">
        <v>12</v>
      </c>
      <c r="B9" s="54"/>
      <c r="C9" s="54"/>
      <c r="D9" s="54"/>
      <c r="E9" s="54"/>
      <c r="F9" s="55"/>
      <c r="G9" s="21" t="s">
        <v>10</v>
      </c>
      <c r="H9" s="28" t="s">
        <v>13</v>
      </c>
    </row>
    <row r="10" spans="1:8" x14ac:dyDescent="0.25">
      <c r="A10" s="35" t="s">
        <v>14</v>
      </c>
      <c r="B10" s="36"/>
      <c r="C10" s="36"/>
      <c r="D10" s="36"/>
      <c r="E10" s="36"/>
      <c r="F10" s="37"/>
      <c r="G10" s="17">
        <f>'RA-1'!C7</f>
        <v>0.15</v>
      </c>
      <c r="H10" s="29">
        <f>'RA-1'!D2</f>
        <v>10</v>
      </c>
    </row>
    <row r="11" spans="1:8" x14ac:dyDescent="0.25">
      <c r="A11" s="35" t="s">
        <v>15</v>
      </c>
      <c r="B11" s="36"/>
      <c r="C11" s="36"/>
      <c r="D11" s="36"/>
      <c r="E11" s="36"/>
      <c r="F11" s="37"/>
      <c r="G11" s="17">
        <f>'RA-2'!C7</f>
        <v>0.15</v>
      </c>
      <c r="H11" s="29">
        <f>'RA-2'!D2</f>
        <v>10</v>
      </c>
    </row>
    <row r="12" spans="1:8" x14ac:dyDescent="0.25">
      <c r="A12" s="35" t="s">
        <v>16</v>
      </c>
      <c r="B12" s="36"/>
      <c r="C12" s="36"/>
      <c r="D12" s="36"/>
      <c r="E12" s="36"/>
      <c r="F12" s="37"/>
      <c r="G12" s="17">
        <f>'RA-3'!C7</f>
        <v>0.2</v>
      </c>
      <c r="H12" s="29">
        <f>'RA-3'!D2</f>
        <v>10</v>
      </c>
    </row>
    <row r="13" spans="1:8" x14ac:dyDescent="0.25">
      <c r="A13" s="35" t="s">
        <v>44</v>
      </c>
      <c r="B13" s="36"/>
      <c r="C13" s="36"/>
      <c r="D13" s="36"/>
      <c r="E13" s="36"/>
      <c r="F13" s="37"/>
      <c r="G13" s="17">
        <f>'RA-4'!C7</f>
        <v>0.15</v>
      </c>
      <c r="H13" s="29">
        <f>'RA-4'!D2</f>
        <v>10</v>
      </c>
    </row>
    <row r="14" spans="1:8" x14ac:dyDescent="0.25">
      <c r="A14" s="35" t="s">
        <v>45</v>
      </c>
      <c r="B14" s="36"/>
      <c r="C14" s="36"/>
      <c r="D14" s="36"/>
      <c r="E14" s="36"/>
      <c r="F14" s="37"/>
      <c r="G14" s="17">
        <f>'RA-5'!C7</f>
        <v>0.15</v>
      </c>
      <c r="H14" s="29">
        <f>'RA-5'!D2</f>
        <v>10</v>
      </c>
    </row>
    <row r="15" spans="1:8" x14ac:dyDescent="0.25">
      <c r="A15" s="35" t="s">
        <v>46</v>
      </c>
      <c r="B15" s="36"/>
      <c r="C15" s="36"/>
      <c r="D15" s="36"/>
      <c r="E15" s="36"/>
      <c r="F15" s="37"/>
      <c r="G15" s="17">
        <f>'RA-6'!C7</f>
        <v>0.05</v>
      </c>
      <c r="H15" s="29">
        <f>'RA-7'!D2</f>
        <v>10</v>
      </c>
    </row>
    <row r="16" spans="1:8" x14ac:dyDescent="0.25">
      <c r="A16" s="35" t="s">
        <v>47</v>
      </c>
      <c r="B16" s="36"/>
      <c r="C16" s="36"/>
      <c r="D16" s="36"/>
      <c r="E16" s="36"/>
      <c r="F16" s="37"/>
      <c r="G16" s="17">
        <f>'RA-7'!C7</f>
        <v>0.15</v>
      </c>
      <c r="H16" s="29">
        <f>'RA-6'!D2</f>
        <v>10</v>
      </c>
    </row>
    <row r="17" spans="7:8" x14ac:dyDescent="0.25">
      <c r="G17" s="30">
        <f>SUM(G10:G16)</f>
        <v>1</v>
      </c>
      <c r="H17" s="29">
        <f>SUM(H10:H16)/COUNT(H10:H16)</f>
        <v>10</v>
      </c>
    </row>
  </sheetData>
  <mergeCells count="17">
    <mergeCell ref="A13:F13"/>
    <mergeCell ref="A14:F14"/>
    <mergeCell ref="A15:F15"/>
    <mergeCell ref="A16:F16"/>
    <mergeCell ref="A1:B1"/>
    <mergeCell ref="D1:E1"/>
    <mergeCell ref="A11:F11"/>
    <mergeCell ref="A12:F12"/>
    <mergeCell ref="D7:E7"/>
    <mergeCell ref="D6:E6"/>
    <mergeCell ref="A2:B5"/>
    <mergeCell ref="C2:C5"/>
    <mergeCell ref="D2:E5"/>
    <mergeCell ref="F6:H8"/>
    <mergeCell ref="C8:E8"/>
    <mergeCell ref="A9:F9"/>
    <mergeCell ref="A10:F10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2:O16"/>
  <sheetViews>
    <sheetView topLeftCell="F1" workbookViewId="0">
      <selection activeCell="J12" sqref="J12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3" width="11.7109375" customWidth="1"/>
    <col min="14" max="14" width="13.28515625" customWidth="1"/>
  </cols>
  <sheetData>
    <row r="2" spans="1:15" x14ac:dyDescent="0.25">
      <c r="C2" s="58">
        <f>D2*C7</f>
        <v>1.5</v>
      </c>
      <c r="D2" s="59">
        <f>I13*10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/>
      <c r="N2" s="14" t="s">
        <v>17</v>
      </c>
    </row>
    <row r="3" spans="1:15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18</v>
      </c>
      <c r="L3" s="15" t="s">
        <v>19</v>
      </c>
      <c r="M3" s="15"/>
      <c r="N3" s="15"/>
    </row>
    <row r="4" spans="1:15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20</v>
      </c>
      <c r="L4" s="15" t="s">
        <v>21</v>
      </c>
      <c r="M4" s="15"/>
      <c r="N4" s="15"/>
    </row>
    <row r="5" spans="1:15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 t="s">
        <v>22</v>
      </c>
      <c r="L5" s="15"/>
      <c r="M5" s="15"/>
      <c r="N5" s="15"/>
    </row>
    <row r="6" spans="1:15" ht="24.75" customHeight="1" x14ac:dyDescent="0.25">
      <c r="F6" s="52" t="e" vm="4">
        <f>_xlfn.XLOOKUP(H13,G3:G5,H3:H5,,-1)</f>
        <v>#VALUE!</v>
      </c>
      <c r="G6" s="52"/>
      <c r="H6" s="52"/>
      <c r="J6" s="15" t="s">
        <v>23</v>
      </c>
      <c r="K6" s="15" t="s">
        <v>23</v>
      </c>
      <c r="L6" s="16"/>
      <c r="M6" s="16"/>
      <c r="N6" s="16"/>
    </row>
    <row r="7" spans="1:15" ht="15.75" x14ac:dyDescent="0.25">
      <c r="B7" s="21" t="s">
        <v>10</v>
      </c>
      <c r="C7" s="22">
        <v>0.15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/>
      <c r="N7" s="14" t="s">
        <v>24</v>
      </c>
    </row>
    <row r="8" spans="1:15" ht="84" customHeight="1" x14ac:dyDescent="0.25">
      <c r="C8" s="53" t="s">
        <v>25</v>
      </c>
      <c r="D8" s="53"/>
      <c r="E8" s="53"/>
      <c r="F8" s="52"/>
      <c r="G8" s="52"/>
      <c r="H8" s="52"/>
      <c r="J8" s="25" t="s">
        <v>58</v>
      </c>
      <c r="K8" s="23" t="s">
        <v>59</v>
      </c>
      <c r="L8" s="23" t="s">
        <v>60</v>
      </c>
      <c r="M8" s="23"/>
      <c r="N8" s="23"/>
    </row>
    <row r="9" spans="1:15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/>
      <c r="N9" s="14" t="s">
        <v>31</v>
      </c>
      <c r="O9" t="s">
        <v>32</v>
      </c>
    </row>
    <row r="10" spans="1:15" x14ac:dyDescent="0.25">
      <c r="A10" s="56" t="s">
        <v>33</v>
      </c>
      <c r="B10" s="56"/>
      <c r="C10" s="56"/>
      <c r="D10" s="56"/>
      <c r="E10" s="56"/>
      <c r="F10" s="56"/>
      <c r="G10" s="8">
        <v>30</v>
      </c>
      <c r="H10" s="9">
        <f>I10*G10/100</f>
        <v>0.3</v>
      </c>
      <c r="I10" s="17">
        <f>IFERROR(IF(SUM(J10:N10)/COUNT(J10:N10)&gt;=4,1,(SUM(J10:N10)/COUNT(J10:N10)/4)),0)</f>
        <v>1</v>
      </c>
      <c r="J10" s="1">
        <v>4</v>
      </c>
      <c r="K10" s="1"/>
      <c r="L10" s="1"/>
      <c r="M10" s="1"/>
      <c r="N10" s="1"/>
    </row>
    <row r="11" spans="1:15" x14ac:dyDescent="0.25">
      <c r="A11" s="56" t="s">
        <v>48</v>
      </c>
      <c r="B11" s="56"/>
      <c r="C11" s="56"/>
      <c r="D11" s="56"/>
      <c r="E11" s="56"/>
      <c r="F11" s="56"/>
      <c r="G11" s="8">
        <v>40</v>
      </c>
      <c r="H11" s="9">
        <f>I11*G11/100</f>
        <v>0.4</v>
      </c>
      <c r="I11" s="17">
        <f>IFERROR(IF(SUM(J11:N11)/COUNT(J11:N11)&gt;=4,1,(SUM(J11:N11)/COUNT(J11:N11)/4)),0)</f>
        <v>1</v>
      </c>
      <c r="J11" s="1"/>
      <c r="K11" s="1">
        <v>4</v>
      </c>
      <c r="L11" s="1"/>
      <c r="M11" s="1"/>
      <c r="N11" s="1"/>
    </row>
    <row r="12" spans="1:15" x14ac:dyDescent="0.25">
      <c r="A12" s="57" t="s">
        <v>49</v>
      </c>
      <c r="B12" s="57"/>
      <c r="C12" s="57"/>
      <c r="D12" s="57"/>
      <c r="E12" s="57"/>
      <c r="F12" s="57"/>
      <c r="G12" s="10">
        <v>30</v>
      </c>
      <c r="H12" s="9">
        <f>I12*G12/100</f>
        <v>0.3</v>
      </c>
      <c r="I12" s="17">
        <f>IFERROR(IF(SUM(J12:N12)/COUNT(J12:N12)&gt;=4,1,(SUM(J12:N12)/COUNT(J12:N12)/4)),0)</f>
        <v>1</v>
      </c>
      <c r="J12" s="1"/>
      <c r="K12" s="1"/>
      <c r="L12" s="1">
        <v>4</v>
      </c>
      <c r="M12" s="1"/>
      <c r="N12" s="1"/>
    </row>
    <row r="13" spans="1:15" ht="15.75" thickBot="1" x14ac:dyDescent="0.3">
      <c r="F13" s="27" t="s">
        <v>37</v>
      </c>
      <c r="G13" s="26">
        <f>SUM(G10:G12)</f>
        <v>100</v>
      </c>
      <c r="H13" s="11">
        <f>SUM(H10:H12)</f>
        <v>1</v>
      </c>
      <c r="I13" s="7">
        <f>SUM(I10:I12)/COUNT(I10:I12)</f>
        <v>1</v>
      </c>
    </row>
    <row r="14" spans="1:15" x14ac:dyDescent="0.25">
      <c r="K14" t="s">
        <v>38</v>
      </c>
    </row>
    <row r="15" spans="1:15" x14ac:dyDescent="0.25">
      <c r="K15" t="s">
        <v>39</v>
      </c>
    </row>
    <row r="16" spans="1:15" x14ac:dyDescent="0.25">
      <c r="K16" t="s">
        <v>40</v>
      </c>
    </row>
  </sheetData>
  <mergeCells count="8">
    <mergeCell ref="A11:F11"/>
    <mergeCell ref="A12:F12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"/>
  <sheetViews>
    <sheetView topLeftCell="D1" workbookViewId="0">
      <selection activeCell="L3" sqref="L3:L6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1.5</v>
      </c>
      <c r="D2" s="59">
        <f>I12*10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18</v>
      </c>
      <c r="L3" s="15" t="s">
        <v>18</v>
      </c>
      <c r="M3" s="15"/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20</v>
      </c>
      <c r="L4" s="15" t="s">
        <v>20</v>
      </c>
      <c r="M4" s="15"/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 t="s">
        <v>22</v>
      </c>
      <c r="L5" s="15" t="s">
        <v>22</v>
      </c>
      <c r="M5" s="15"/>
    </row>
    <row r="6" spans="1:14" ht="24.75" customHeight="1" x14ac:dyDescent="0.25">
      <c r="F6" s="52" t="e" vm="4">
        <f>_xlfn.XLOOKUP(H12,G3:G5,H3:H5,,-1)</f>
        <v>#VALUE!</v>
      </c>
      <c r="G6" s="52"/>
      <c r="H6" s="52"/>
      <c r="J6" s="15" t="s">
        <v>23</v>
      </c>
      <c r="K6" s="15" t="s">
        <v>23</v>
      </c>
      <c r="L6" s="15" t="s">
        <v>23</v>
      </c>
      <c r="M6" s="16"/>
    </row>
    <row r="7" spans="1:14" ht="15.75" x14ac:dyDescent="0.25">
      <c r="B7" s="21" t="s">
        <v>10</v>
      </c>
      <c r="C7" s="22">
        <v>0.15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98.25" customHeight="1" x14ac:dyDescent="0.25">
      <c r="C8" s="53" t="s">
        <v>41</v>
      </c>
      <c r="D8" s="53"/>
      <c r="E8" s="53"/>
      <c r="F8" s="52"/>
      <c r="G8" s="52"/>
      <c r="H8" s="52"/>
      <c r="J8" s="25" t="s">
        <v>61</v>
      </c>
      <c r="K8" s="23" t="s">
        <v>62</v>
      </c>
      <c r="L8" s="23" t="s">
        <v>63</v>
      </c>
      <c r="M8" s="23"/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31</v>
      </c>
      <c r="N9" t="s">
        <v>42</v>
      </c>
    </row>
    <row r="10" spans="1:14" x14ac:dyDescent="0.25">
      <c r="A10" s="56" t="s">
        <v>35</v>
      </c>
      <c r="B10" s="56"/>
      <c r="C10" s="56"/>
      <c r="D10" s="56"/>
      <c r="E10" s="56"/>
      <c r="F10" s="56"/>
      <c r="G10" s="8">
        <v>65</v>
      </c>
      <c r="H10" s="9">
        <f>I10*G10/100</f>
        <v>0.65</v>
      </c>
      <c r="I10" s="17">
        <f t="shared" ref="I10:I11" si="0">IFERROR(IF(SUM(J10:M10)/COUNT(J10:M10)&gt;=4,1,(SUM(J10:M10)/COUNT(J10:M10)/4)),0)</f>
        <v>1</v>
      </c>
      <c r="J10" s="1">
        <v>4</v>
      </c>
      <c r="K10" s="1"/>
      <c r="L10" s="1">
        <v>4</v>
      </c>
      <c r="M10" s="1"/>
    </row>
    <row r="11" spans="1:14" x14ac:dyDescent="0.25">
      <c r="A11" s="56" t="s">
        <v>50</v>
      </c>
      <c r="B11" s="56"/>
      <c r="C11" s="56"/>
      <c r="D11" s="56"/>
      <c r="E11" s="56"/>
      <c r="F11" s="56"/>
      <c r="G11" s="8">
        <v>35</v>
      </c>
      <c r="H11" s="9">
        <f>I11*G11/100</f>
        <v>0.35</v>
      </c>
      <c r="I11" s="17">
        <f t="shared" si="0"/>
        <v>1</v>
      </c>
      <c r="J11" s="1"/>
      <c r="K11" s="1">
        <v>4</v>
      </c>
      <c r="L11" s="1">
        <v>4</v>
      </c>
      <c r="M11" s="1"/>
    </row>
    <row r="12" spans="1:14" x14ac:dyDescent="0.25">
      <c r="F12" s="27" t="s">
        <v>37</v>
      </c>
      <c r="G12" s="8">
        <f>SUM(G10:G11)</f>
        <v>100</v>
      </c>
      <c r="H12" s="11">
        <f>SUM(H10:H11)</f>
        <v>1</v>
      </c>
      <c r="I12" s="7">
        <f>SUM(I10:I11)/COUNT(I10:I11)</f>
        <v>1</v>
      </c>
    </row>
    <row r="13" spans="1:14" x14ac:dyDescent="0.25">
      <c r="K13" t="s">
        <v>38</v>
      </c>
    </row>
    <row r="14" spans="1:14" x14ac:dyDescent="0.25">
      <c r="K14" t="s">
        <v>39</v>
      </c>
    </row>
    <row r="15" spans="1:14" x14ac:dyDescent="0.25">
      <c r="K15" t="s">
        <v>40</v>
      </c>
    </row>
  </sheetData>
  <mergeCells count="7">
    <mergeCell ref="D2:E5"/>
    <mergeCell ref="C2:C5"/>
    <mergeCell ref="F6:H8"/>
    <mergeCell ref="C8:E8"/>
    <mergeCell ref="A9:F9"/>
    <mergeCell ref="A10:F10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2:N17"/>
  <sheetViews>
    <sheetView topLeftCell="D1" workbookViewId="0">
      <selection activeCell="M11" sqref="M11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2</v>
      </c>
      <c r="D2" s="59">
        <f>I14*10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19</v>
      </c>
      <c r="L3" s="15"/>
      <c r="M3" s="15"/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21</v>
      </c>
      <c r="L4" s="15"/>
      <c r="M4" s="15"/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/>
      <c r="L5" s="15"/>
      <c r="M5" s="15"/>
    </row>
    <row r="6" spans="1:14" ht="24.75" customHeight="1" x14ac:dyDescent="0.25">
      <c r="F6" s="52" t="e" vm="4">
        <f>_xlfn.XLOOKUP(H14,G3:G5,H3:H5,,-1)</f>
        <v>#VALUE!</v>
      </c>
      <c r="G6" s="52"/>
      <c r="H6" s="52"/>
      <c r="J6" s="15" t="s">
        <v>23</v>
      </c>
      <c r="K6" s="16"/>
      <c r="L6" s="16"/>
      <c r="M6" s="16"/>
    </row>
    <row r="7" spans="1:14" ht="15.75" x14ac:dyDescent="0.25">
      <c r="B7" s="21" t="s">
        <v>10</v>
      </c>
      <c r="C7" s="22">
        <v>0.2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99.75" customHeight="1" x14ac:dyDescent="0.25">
      <c r="C8" s="53" t="s">
        <v>53</v>
      </c>
      <c r="D8" s="53"/>
      <c r="E8" s="53"/>
      <c r="F8" s="52"/>
      <c r="G8" s="52"/>
      <c r="H8" s="52"/>
      <c r="J8" s="25" t="s">
        <v>64</v>
      </c>
      <c r="K8" s="23" t="s">
        <v>65</v>
      </c>
      <c r="L8" s="23" t="s">
        <v>66</v>
      </c>
      <c r="M8" s="23"/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31</v>
      </c>
      <c r="N9" t="s">
        <v>42</v>
      </c>
    </row>
    <row r="10" spans="1:14" x14ac:dyDescent="0.25">
      <c r="A10" s="56" t="s">
        <v>35</v>
      </c>
      <c r="B10" s="56"/>
      <c r="C10" s="56"/>
      <c r="D10" s="56"/>
      <c r="E10" s="56"/>
      <c r="F10" s="56"/>
      <c r="G10" s="8">
        <v>20</v>
      </c>
      <c r="H10" s="9">
        <f>I10*G10/100</f>
        <v>0.2</v>
      </c>
      <c r="I10" s="17">
        <f t="shared" ref="I10:I11" si="0">IFERROR(IF(SUM(J10:M10)/COUNT(J10:M10)&gt;=4,1,(SUM(J10:M10)/COUNT(J10:M10)/4)),0)</f>
        <v>1</v>
      </c>
      <c r="J10" s="1">
        <v>4</v>
      </c>
      <c r="K10" s="1"/>
      <c r="L10" s="1"/>
      <c r="M10" s="1"/>
    </row>
    <row r="11" spans="1:14" x14ac:dyDescent="0.25">
      <c r="A11" s="56" t="s">
        <v>36</v>
      </c>
      <c r="B11" s="56"/>
      <c r="C11" s="56"/>
      <c r="D11" s="56"/>
      <c r="E11" s="56"/>
      <c r="F11" s="56"/>
      <c r="G11" s="8">
        <v>30</v>
      </c>
      <c r="H11" s="9">
        <f>I11*G11/100</f>
        <v>0.3</v>
      </c>
      <c r="I11" s="17">
        <f t="shared" si="0"/>
        <v>1</v>
      </c>
      <c r="J11" s="1">
        <v>4</v>
      </c>
      <c r="K11" s="1">
        <v>4</v>
      </c>
      <c r="L11" s="1">
        <v>4</v>
      </c>
      <c r="M11" s="1"/>
    </row>
    <row r="12" spans="1:14" x14ac:dyDescent="0.25">
      <c r="A12" s="57" t="s">
        <v>48</v>
      </c>
      <c r="B12" s="57"/>
      <c r="C12" s="57"/>
      <c r="D12" s="57"/>
      <c r="E12" s="57"/>
      <c r="F12" s="57"/>
      <c r="G12" s="10">
        <v>30</v>
      </c>
      <c r="H12" s="9">
        <f>I12*G12/100</f>
        <v>0.3</v>
      </c>
      <c r="I12" s="17">
        <f>IFERROR(IF(SUM(J12:M12)/COUNT(J12:M12)&gt;=4,1,(SUM(J12:M12)/COUNT(J12:M12)/4)),0)</f>
        <v>1</v>
      </c>
      <c r="J12" s="1">
        <v>4</v>
      </c>
      <c r="K12" s="1"/>
      <c r="L12" s="1"/>
      <c r="M12" s="1"/>
    </row>
    <row r="13" spans="1:14" x14ac:dyDescent="0.25">
      <c r="A13" s="56" t="s">
        <v>51</v>
      </c>
      <c r="B13" s="56"/>
      <c r="C13" s="56"/>
      <c r="D13" s="56"/>
      <c r="E13" s="56"/>
      <c r="F13" s="56"/>
      <c r="G13" s="10">
        <v>20</v>
      </c>
      <c r="H13" s="9">
        <f>I13*G13/100</f>
        <v>0.2</v>
      </c>
      <c r="I13" s="17">
        <f>IFERROR(IF(SUM(J13:M13)/COUNT(J13:M13)&gt;=4,1,(SUM(J13:M13)/COUNT(J13:M13)/4)),0)</f>
        <v>1</v>
      </c>
      <c r="J13" s="1"/>
      <c r="K13" s="1">
        <v>4</v>
      </c>
      <c r="L13" s="1"/>
      <c r="M13" s="1"/>
    </row>
    <row r="14" spans="1:14" x14ac:dyDescent="0.25">
      <c r="F14" s="27" t="s">
        <v>37</v>
      </c>
      <c r="G14" s="8">
        <f>SUM(G10:G13)</f>
        <v>100</v>
      </c>
      <c r="H14" s="11">
        <f>SUM(H10:H13)</f>
        <v>1</v>
      </c>
      <c r="I14" s="7">
        <f>SUM(I10:I13)/COUNT(I10:I13)</f>
        <v>1</v>
      </c>
    </row>
    <row r="15" spans="1:14" x14ac:dyDescent="0.25">
      <c r="K15" t="s">
        <v>38</v>
      </c>
    </row>
    <row r="16" spans="1:14" x14ac:dyDescent="0.25">
      <c r="K16" t="s">
        <v>39</v>
      </c>
    </row>
    <row r="17" spans="11:11" x14ac:dyDescent="0.25">
      <c r="K17" t="s">
        <v>43</v>
      </c>
    </row>
  </sheetData>
  <mergeCells count="9">
    <mergeCell ref="A11:F11"/>
    <mergeCell ref="A12:F12"/>
    <mergeCell ref="A13:F13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2DB2-B08F-4A2C-8A04-11AEB1CF1E78}">
  <dimension ref="A2:N16"/>
  <sheetViews>
    <sheetView topLeftCell="D1" workbookViewId="0">
      <selection activeCell="H11" sqref="H11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1.5</v>
      </c>
      <c r="D2" s="59">
        <f>I13*10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19</v>
      </c>
      <c r="L3" s="15"/>
      <c r="M3" s="15"/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21</v>
      </c>
      <c r="L4" s="15"/>
      <c r="M4" s="15"/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/>
      <c r="L5" s="15"/>
      <c r="M5" s="15"/>
    </row>
    <row r="6" spans="1:14" ht="24.75" customHeight="1" x14ac:dyDescent="0.25">
      <c r="F6" s="52" t="e" vm="4">
        <f>_xlfn.XLOOKUP(H13,G3:G5,H3:H5,,-1)</f>
        <v>#VALUE!</v>
      </c>
      <c r="G6" s="52"/>
      <c r="H6" s="52"/>
      <c r="J6" s="15" t="s">
        <v>23</v>
      </c>
      <c r="K6" s="16"/>
      <c r="L6" s="16"/>
      <c r="M6" s="16"/>
    </row>
    <row r="7" spans="1:14" ht="15.75" x14ac:dyDescent="0.25">
      <c r="B7" s="21" t="s">
        <v>10</v>
      </c>
      <c r="C7" s="22">
        <v>0.15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103.5" customHeight="1" x14ac:dyDescent="0.25">
      <c r="C8" s="53" t="s">
        <v>54</v>
      </c>
      <c r="D8" s="53"/>
      <c r="E8" s="53"/>
      <c r="F8" s="52"/>
      <c r="G8" s="52"/>
      <c r="H8" s="52"/>
      <c r="J8" s="25" t="s">
        <v>67</v>
      </c>
      <c r="K8" s="23" t="s">
        <v>68</v>
      </c>
      <c r="L8" s="23" t="s">
        <v>69</v>
      </c>
      <c r="M8" s="23"/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31</v>
      </c>
      <c r="N9" t="s">
        <v>42</v>
      </c>
    </row>
    <row r="10" spans="1:14" x14ac:dyDescent="0.25">
      <c r="A10" s="56" t="s">
        <v>35</v>
      </c>
      <c r="B10" s="56"/>
      <c r="C10" s="56"/>
      <c r="D10" s="56"/>
      <c r="E10" s="56"/>
      <c r="F10" s="56"/>
      <c r="G10" s="8">
        <v>30</v>
      </c>
      <c r="H10" s="9">
        <f>I10*G10/100</f>
        <v>0.3</v>
      </c>
      <c r="I10" s="17">
        <f t="shared" ref="I10:I11" si="0">IFERROR(IF(SUM(J10:M10)/COUNT(J10:M10)&gt;=4,1,(SUM(J10:M10)/COUNT(J10:M10)/4)),0)</f>
        <v>1</v>
      </c>
      <c r="J10" s="1">
        <v>4</v>
      </c>
      <c r="K10" s="1"/>
      <c r="L10" s="1"/>
      <c r="M10" s="1"/>
    </row>
    <row r="11" spans="1:14" x14ac:dyDescent="0.25">
      <c r="A11" s="56" t="s">
        <v>36</v>
      </c>
      <c r="B11" s="56"/>
      <c r="C11" s="56"/>
      <c r="D11" s="56"/>
      <c r="E11" s="56"/>
      <c r="F11" s="56"/>
      <c r="G11" s="8">
        <v>40</v>
      </c>
      <c r="H11" s="9">
        <f>I11*G11/100</f>
        <v>0.4</v>
      </c>
      <c r="I11" s="17">
        <f t="shared" si="0"/>
        <v>1</v>
      </c>
      <c r="J11" s="1">
        <v>4</v>
      </c>
      <c r="K11" s="1">
        <v>4</v>
      </c>
      <c r="L11" s="1">
        <v>4</v>
      </c>
      <c r="M11" s="1"/>
    </row>
    <row r="12" spans="1:14" x14ac:dyDescent="0.25">
      <c r="A12" s="57" t="s">
        <v>49</v>
      </c>
      <c r="B12" s="57"/>
      <c r="C12" s="57"/>
      <c r="D12" s="57"/>
      <c r="E12" s="57"/>
      <c r="F12" s="57"/>
      <c r="G12" s="10">
        <v>30</v>
      </c>
      <c r="H12" s="9">
        <f>I12*G12/100</f>
        <v>0.3</v>
      </c>
      <c r="I12" s="17">
        <f>IFERROR(IF(SUM(J12:M12)/COUNT(J12:M12)&gt;=4,1,(SUM(J12:M12)/COUNT(J12:M12)/4)),0)</f>
        <v>1</v>
      </c>
      <c r="J12" s="1">
        <v>4</v>
      </c>
      <c r="K12" s="1">
        <v>4</v>
      </c>
      <c r="L12" s="1">
        <v>4</v>
      </c>
      <c r="M12" s="1"/>
    </row>
    <row r="13" spans="1:14" ht="15.75" thickBot="1" x14ac:dyDescent="0.3">
      <c r="F13" s="27" t="s">
        <v>37</v>
      </c>
      <c r="G13" s="8">
        <f>SUM(G10:G12)</f>
        <v>100</v>
      </c>
      <c r="H13" s="11">
        <f>SUM(H10:H12)</f>
        <v>1</v>
      </c>
      <c r="I13" s="7">
        <f>SUM(I10:I12)/COUNT(I10:I12)</f>
        <v>1</v>
      </c>
    </row>
    <row r="14" spans="1:14" x14ac:dyDescent="0.25">
      <c r="K14" t="s">
        <v>38</v>
      </c>
    </row>
    <row r="15" spans="1:14" x14ac:dyDescent="0.25">
      <c r="K15" t="s">
        <v>39</v>
      </c>
    </row>
    <row r="16" spans="1:14" x14ac:dyDescent="0.25">
      <c r="K16" t="s">
        <v>43</v>
      </c>
    </row>
  </sheetData>
  <mergeCells count="8">
    <mergeCell ref="A11:F11"/>
    <mergeCell ref="A12:F12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21C7-84CD-4D6F-B0D3-48C7EEC6C044}">
  <dimension ref="A2:N15"/>
  <sheetViews>
    <sheetView topLeftCell="D1" workbookViewId="0">
      <selection activeCell="I30" sqref="I30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1.5</v>
      </c>
      <c r="D2" s="59">
        <f>I12*10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19</v>
      </c>
      <c r="L3" s="15"/>
      <c r="M3" s="15"/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21</v>
      </c>
      <c r="L4" s="15"/>
      <c r="M4" s="15"/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/>
      <c r="L5" s="15"/>
      <c r="M5" s="15"/>
    </row>
    <row r="6" spans="1:14" ht="24.75" customHeight="1" x14ac:dyDescent="0.25">
      <c r="F6" s="52" t="e" vm="4">
        <f>_xlfn.XLOOKUP(H12,G3:G5,H3:H5,,-1)</f>
        <v>#VALUE!</v>
      </c>
      <c r="G6" s="52"/>
      <c r="H6" s="52"/>
      <c r="J6" s="15" t="s">
        <v>23</v>
      </c>
      <c r="K6" s="16"/>
      <c r="L6" s="16"/>
      <c r="M6" s="16"/>
    </row>
    <row r="7" spans="1:14" ht="15.75" x14ac:dyDescent="0.25">
      <c r="B7" s="21" t="s">
        <v>10</v>
      </c>
      <c r="C7" s="22">
        <v>0.15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70.5" customHeight="1" x14ac:dyDescent="0.25">
      <c r="C8" s="53" t="s">
        <v>55</v>
      </c>
      <c r="D8" s="53"/>
      <c r="E8" s="53"/>
      <c r="F8" s="52"/>
      <c r="G8" s="52"/>
      <c r="H8" s="52"/>
      <c r="J8" s="25" t="s">
        <v>70</v>
      </c>
      <c r="K8" s="23" t="s">
        <v>71</v>
      </c>
      <c r="L8" s="23" t="s">
        <v>72</v>
      </c>
      <c r="M8" s="23"/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31</v>
      </c>
      <c r="N9" t="s">
        <v>42</v>
      </c>
    </row>
    <row r="10" spans="1:14" x14ac:dyDescent="0.25">
      <c r="A10" s="56" t="s">
        <v>49</v>
      </c>
      <c r="B10" s="56"/>
      <c r="C10" s="56"/>
      <c r="D10" s="56"/>
      <c r="E10" s="56"/>
      <c r="F10" s="56"/>
      <c r="G10" s="8">
        <v>65</v>
      </c>
      <c r="H10" s="9">
        <f>I10*G10/100</f>
        <v>0.65</v>
      </c>
      <c r="I10" s="17">
        <f t="shared" ref="I10:I11" si="0">IFERROR(IF(SUM(J10:M10)/COUNT(J10:M10)&gt;=4,1,(SUM(J10:M10)/COUNT(J10:M10)/4)),0)</f>
        <v>1</v>
      </c>
      <c r="J10" s="1">
        <v>4</v>
      </c>
      <c r="K10" s="1">
        <v>4</v>
      </c>
      <c r="L10" s="1">
        <v>4</v>
      </c>
      <c r="M10" s="1"/>
    </row>
    <row r="11" spans="1:14" x14ac:dyDescent="0.25">
      <c r="A11" s="56" t="s">
        <v>50</v>
      </c>
      <c r="B11" s="56"/>
      <c r="C11" s="56"/>
      <c r="D11" s="56"/>
      <c r="E11" s="56"/>
      <c r="F11" s="56"/>
      <c r="G11" s="8">
        <v>35</v>
      </c>
      <c r="H11" s="9">
        <f>I11*G11/100</f>
        <v>0.35</v>
      </c>
      <c r="I11" s="17">
        <f t="shared" si="0"/>
        <v>1</v>
      </c>
      <c r="J11" s="1">
        <v>4</v>
      </c>
      <c r="K11" s="1"/>
      <c r="L11" s="1"/>
      <c r="M11" s="1"/>
    </row>
    <row r="12" spans="1:14" ht="15.75" thickBot="1" x14ac:dyDescent="0.3">
      <c r="F12" s="27" t="s">
        <v>37</v>
      </c>
      <c r="G12" s="8">
        <f>SUM(G10:G11)</f>
        <v>100</v>
      </c>
      <c r="H12" s="11">
        <f>SUM(H10:H11)</f>
        <v>1</v>
      </c>
      <c r="I12" s="7">
        <f>SUM(I10:I11)/COUNT(I10:I11)</f>
        <v>1</v>
      </c>
    </row>
    <row r="13" spans="1:14" x14ac:dyDescent="0.25">
      <c r="K13" t="s">
        <v>38</v>
      </c>
    </row>
    <row r="14" spans="1:14" x14ac:dyDescent="0.25">
      <c r="K14" t="s">
        <v>39</v>
      </c>
    </row>
    <row r="15" spans="1:14" x14ac:dyDescent="0.25">
      <c r="K15" t="s">
        <v>43</v>
      </c>
    </row>
  </sheetData>
  <mergeCells count="7">
    <mergeCell ref="A11:F11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7ACC-1EBB-4A5A-AEE2-79BA1587F5BF}">
  <dimension ref="A2:N16"/>
  <sheetViews>
    <sheetView topLeftCell="D1" workbookViewId="0">
      <selection activeCell="M10" sqref="M10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0.5</v>
      </c>
      <c r="D2" s="59">
        <f>I13*10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19</v>
      </c>
      <c r="L3" s="15"/>
      <c r="M3" s="15"/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21</v>
      </c>
      <c r="L4" s="15"/>
      <c r="M4" s="15"/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/>
      <c r="L5" s="15"/>
      <c r="M5" s="15"/>
    </row>
    <row r="6" spans="1:14" ht="24.75" customHeight="1" x14ac:dyDescent="0.25">
      <c r="F6" s="52" t="e" vm="4">
        <f>_xlfn.XLOOKUP(H13,G3:G5,H3:H5,,-1)</f>
        <v>#VALUE!</v>
      </c>
      <c r="G6" s="52"/>
      <c r="H6" s="52"/>
      <c r="J6" s="15" t="s">
        <v>23</v>
      </c>
      <c r="K6" s="16"/>
      <c r="L6" s="16"/>
      <c r="M6" s="16"/>
    </row>
    <row r="7" spans="1:14" ht="15.75" x14ac:dyDescent="0.25">
      <c r="B7" s="21" t="s">
        <v>10</v>
      </c>
      <c r="C7" s="22">
        <v>0.05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98.25" customHeight="1" x14ac:dyDescent="0.25">
      <c r="C8" s="53" t="s">
        <v>56</v>
      </c>
      <c r="D8" s="53"/>
      <c r="E8" s="53"/>
      <c r="F8" s="52"/>
      <c r="G8" s="52"/>
      <c r="H8" s="52"/>
      <c r="J8" s="25" t="s">
        <v>73</v>
      </c>
      <c r="K8" s="23" t="s">
        <v>74</v>
      </c>
      <c r="L8" s="23" t="s">
        <v>75</v>
      </c>
      <c r="M8" s="23"/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31</v>
      </c>
      <c r="N9" t="s">
        <v>42</v>
      </c>
    </row>
    <row r="10" spans="1:14" x14ac:dyDescent="0.25">
      <c r="A10" s="56" t="s">
        <v>35</v>
      </c>
      <c r="B10" s="56"/>
      <c r="C10" s="56"/>
      <c r="D10" s="56"/>
      <c r="E10" s="56"/>
      <c r="F10" s="56"/>
      <c r="G10" s="8">
        <v>20</v>
      </c>
      <c r="H10" s="9">
        <f>I10*G10/100</f>
        <v>0.2</v>
      </c>
      <c r="I10" s="17">
        <f t="shared" ref="I10:I11" si="0">IFERROR(IF(SUM(J10:M10)/COUNT(J10:M10)&gt;=4,1,(SUM(J10:M10)/COUNT(J10:M10)/4)),0)</f>
        <v>1</v>
      </c>
      <c r="J10" s="1">
        <v>4</v>
      </c>
      <c r="K10" s="1"/>
      <c r="L10" s="1"/>
      <c r="M10" s="1"/>
    </row>
    <row r="11" spans="1:14" x14ac:dyDescent="0.25">
      <c r="A11" s="56" t="s">
        <v>52</v>
      </c>
      <c r="B11" s="56"/>
      <c r="C11" s="56"/>
      <c r="D11" s="56"/>
      <c r="E11" s="56"/>
      <c r="F11" s="56"/>
      <c r="G11" s="8">
        <v>40</v>
      </c>
      <c r="H11" s="9">
        <f>I11*G11/100</f>
        <v>0.4</v>
      </c>
      <c r="I11" s="17">
        <f t="shared" si="0"/>
        <v>1</v>
      </c>
      <c r="J11" s="1">
        <v>4</v>
      </c>
      <c r="K11" s="1">
        <v>4</v>
      </c>
      <c r="L11" s="1">
        <v>4</v>
      </c>
      <c r="M11" s="1"/>
    </row>
    <row r="12" spans="1:14" x14ac:dyDescent="0.25">
      <c r="A12" s="57" t="s">
        <v>50</v>
      </c>
      <c r="B12" s="57"/>
      <c r="C12" s="57"/>
      <c r="D12" s="57"/>
      <c r="E12" s="57"/>
      <c r="F12" s="57"/>
      <c r="G12" s="10">
        <v>40</v>
      </c>
      <c r="H12" s="9">
        <f>I12*G12/100</f>
        <v>0.4</v>
      </c>
      <c r="I12" s="17">
        <f>IFERROR(IF(SUM(J12:M12)/COUNT(J12:M12)&gt;=4,1,(SUM(J12:M12)/COUNT(J12:M12)/4)),0)</f>
        <v>1</v>
      </c>
      <c r="J12" s="1">
        <v>4</v>
      </c>
      <c r="K12" s="1"/>
      <c r="L12" s="1"/>
      <c r="M12" s="1"/>
    </row>
    <row r="13" spans="1:14" ht="15.75" thickBot="1" x14ac:dyDescent="0.3">
      <c r="F13" s="27" t="s">
        <v>37</v>
      </c>
      <c r="G13" s="8">
        <f>SUM(G10:G12)</f>
        <v>100</v>
      </c>
      <c r="H13" s="11">
        <f>SUM(H10:H12)</f>
        <v>1</v>
      </c>
      <c r="I13" s="7">
        <f>SUM(I10:I12)/COUNT(I10:I12)</f>
        <v>1</v>
      </c>
    </row>
    <row r="14" spans="1:14" x14ac:dyDescent="0.25">
      <c r="K14" t="s">
        <v>38</v>
      </c>
    </row>
    <row r="15" spans="1:14" x14ac:dyDescent="0.25">
      <c r="K15" t="s">
        <v>39</v>
      </c>
    </row>
    <row r="16" spans="1:14" x14ac:dyDescent="0.25">
      <c r="K16" t="s">
        <v>43</v>
      </c>
    </row>
  </sheetData>
  <mergeCells count="8">
    <mergeCell ref="A11:F11"/>
    <mergeCell ref="A12:F12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6D51-1BE2-41BB-BCC1-0FF80A4CF69B}">
  <dimension ref="A2:N19"/>
  <sheetViews>
    <sheetView tabSelected="1" topLeftCell="D1" workbookViewId="0">
      <selection activeCell="L21" sqref="L21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</cols>
  <sheetData>
    <row r="2" spans="1:14" x14ac:dyDescent="0.25">
      <c r="C2" s="58">
        <f>D2*C7</f>
        <v>1.5</v>
      </c>
      <c r="D2" s="59">
        <f>I16*10</f>
        <v>10</v>
      </c>
      <c r="E2" s="60"/>
      <c r="F2" s="18" t="s">
        <v>3</v>
      </c>
      <c r="G2" s="3" t="s">
        <v>4</v>
      </c>
      <c r="H2" s="3" t="s">
        <v>5</v>
      </c>
      <c r="J2" s="14" t="s">
        <v>17</v>
      </c>
      <c r="K2" s="14" t="s">
        <v>17</v>
      </c>
      <c r="L2" s="14" t="s">
        <v>17</v>
      </c>
      <c r="M2" s="14" t="s">
        <v>17</v>
      </c>
    </row>
    <row r="3" spans="1:14" ht="18" customHeight="1" x14ac:dyDescent="0.25">
      <c r="C3" s="58"/>
      <c r="D3" s="59"/>
      <c r="E3" s="60"/>
      <c r="F3" s="19" t="s">
        <v>6</v>
      </c>
      <c r="G3" s="5">
        <v>0</v>
      </c>
      <c r="H3" s="4" t="e" vm="1">
        <v>#VALUE!</v>
      </c>
      <c r="J3" s="15" t="s">
        <v>18</v>
      </c>
      <c r="K3" s="15" t="s">
        <v>18</v>
      </c>
      <c r="L3" s="15" t="s">
        <v>18</v>
      </c>
      <c r="M3" s="15" t="s">
        <v>18</v>
      </c>
    </row>
    <row r="4" spans="1:14" ht="21" customHeight="1" x14ac:dyDescent="0.25">
      <c r="C4" s="58"/>
      <c r="D4" s="59"/>
      <c r="E4" s="60"/>
      <c r="F4" s="20" t="s">
        <v>7</v>
      </c>
      <c r="G4" s="2">
        <v>0.6</v>
      </c>
      <c r="H4" s="1" t="e" vm="2">
        <v>#VALUE!</v>
      </c>
      <c r="J4" s="15" t="s">
        <v>20</v>
      </c>
      <c r="K4" s="15" t="s">
        <v>20</v>
      </c>
      <c r="L4" s="15" t="s">
        <v>20</v>
      </c>
      <c r="M4" s="15" t="s">
        <v>20</v>
      </c>
    </row>
    <row r="5" spans="1:14" ht="19.5" customHeight="1" x14ac:dyDescent="0.25">
      <c r="C5" s="58"/>
      <c r="D5" s="59"/>
      <c r="E5" s="60"/>
      <c r="F5" s="20" t="s">
        <v>8</v>
      </c>
      <c r="G5" s="2">
        <v>0.9</v>
      </c>
      <c r="H5" s="1" t="e" vm="3">
        <v>#VALUE!</v>
      </c>
      <c r="J5" s="15" t="s">
        <v>22</v>
      </c>
      <c r="K5" s="15" t="s">
        <v>22</v>
      </c>
      <c r="L5" s="15" t="s">
        <v>22</v>
      </c>
      <c r="M5" s="15" t="s">
        <v>22</v>
      </c>
    </row>
    <row r="6" spans="1:14" ht="24.75" customHeight="1" x14ac:dyDescent="0.25">
      <c r="F6" s="52" t="e" vm="4">
        <f>_xlfn.XLOOKUP(H16,G3:G5,H3:H5,,-1)</f>
        <v>#VALUE!</v>
      </c>
      <c r="G6" s="52"/>
      <c r="H6" s="52"/>
      <c r="J6" s="15" t="s">
        <v>23</v>
      </c>
      <c r="K6" s="15" t="s">
        <v>23</v>
      </c>
      <c r="L6" s="15" t="s">
        <v>23</v>
      </c>
      <c r="M6" s="15" t="s">
        <v>23</v>
      </c>
    </row>
    <row r="7" spans="1:14" ht="15.75" x14ac:dyDescent="0.25">
      <c r="B7" s="21" t="s">
        <v>10</v>
      </c>
      <c r="C7" s="22">
        <v>0.15</v>
      </c>
      <c r="F7" s="52"/>
      <c r="G7" s="52"/>
      <c r="H7" s="52"/>
      <c r="J7" s="12" t="s">
        <v>24</v>
      </c>
      <c r="K7" s="14" t="s">
        <v>24</v>
      </c>
      <c r="L7" s="14" t="s">
        <v>24</v>
      </c>
      <c r="M7" s="14" t="s">
        <v>24</v>
      </c>
    </row>
    <row r="8" spans="1:14" ht="70.5" customHeight="1" x14ac:dyDescent="0.25">
      <c r="C8" s="53" t="s">
        <v>57</v>
      </c>
      <c r="D8" s="53"/>
      <c r="E8" s="53"/>
      <c r="F8" s="52"/>
      <c r="G8" s="52"/>
      <c r="H8" s="52"/>
      <c r="J8" s="25" t="s">
        <v>76</v>
      </c>
      <c r="K8" s="23" t="s">
        <v>77</v>
      </c>
      <c r="L8" s="23" t="s">
        <v>78</v>
      </c>
      <c r="M8" s="23" t="s">
        <v>79</v>
      </c>
    </row>
    <row r="9" spans="1:14" ht="21.75" customHeight="1" x14ac:dyDescent="0.25">
      <c r="A9" s="61" t="s">
        <v>26</v>
      </c>
      <c r="B9" s="61"/>
      <c r="C9" s="61"/>
      <c r="D9" s="61"/>
      <c r="E9" s="61"/>
      <c r="F9" s="62"/>
      <c r="G9" s="6" t="s">
        <v>10</v>
      </c>
      <c r="H9" s="6" t="s">
        <v>13</v>
      </c>
      <c r="I9" s="13" t="s">
        <v>27</v>
      </c>
      <c r="J9" s="24" t="s">
        <v>28</v>
      </c>
      <c r="K9" s="24" t="s">
        <v>29</v>
      </c>
      <c r="L9" s="14" t="s">
        <v>30</v>
      </c>
      <c r="M9" s="14" t="s">
        <v>80</v>
      </c>
      <c r="N9" t="s">
        <v>42</v>
      </c>
    </row>
    <row r="10" spans="1:14" x14ac:dyDescent="0.25">
      <c r="A10" s="56" t="s">
        <v>33</v>
      </c>
      <c r="B10" s="56"/>
      <c r="C10" s="56"/>
      <c r="D10" s="56"/>
      <c r="E10" s="56"/>
      <c r="F10" s="56"/>
      <c r="G10" s="8">
        <v>15</v>
      </c>
      <c r="H10" s="9">
        <f>I10*G10/100</f>
        <v>0.15</v>
      </c>
      <c r="I10" s="17">
        <f t="shared" ref="I10:I11" si="0">IFERROR(IF(SUM(J10:M10)/COUNT(J10:M10)&gt;=4,1,(SUM(J10:M10)/COUNT(J10:M10)/4)),0)</f>
        <v>1</v>
      </c>
      <c r="J10" s="1">
        <v>4</v>
      </c>
      <c r="K10" s="1">
        <v>4</v>
      </c>
      <c r="L10" s="1"/>
      <c r="M10" s="1"/>
    </row>
    <row r="11" spans="1:14" x14ac:dyDescent="0.25">
      <c r="A11" s="56" t="s">
        <v>34</v>
      </c>
      <c r="B11" s="56"/>
      <c r="C11" s="56"/>
      <c r="D11" s="56"/>
      <c r="E11" s="56"/>
      <c r="F11" s="56"/>
      <c r="G11" s="8">
        <v>15</v>
      </c>
      <c r="H11" s="9">
        <f>I11*G11/100</f>
        <v>0.15</v>
      </c>
      <c r="I11" s="17">
        <f t="shared" si="0"/>
        <v>1</v>
      </c>
      <c r="J11" s="1">
        <v>4</v>
      </c>
      <c r="K11" s="1">
        <v>4</v>
      </c>
      <c r="L11" s="1">
        <v>4</v>
      </c>
      <c r="M11" s="1"/>
    </row>
    <row r="12" spans="1:14" x14ac:dyDescent="0.25">
      <c r="A12" s="57" t="s">
        <v>35</v>
      </c>
      <c r="B12" s="57"/>
      <c r="C12" s="57"/>
      <c r="D12" s="57"/>
      <c r="E12" s="57"/>
      <c r="F12" s="57"/>
      <c r="G12" s="8">
        <v>15</v>
      </c>
      <c r="H12" s="9">
        <f>I12*G12/100</f>
        <v>0.15</v>
      </c>
      <c r="I12" s="17">
        <f>IFERROR(IF(SUM(J12:M12)/COUNT(J12:M12)&gt;=4,1,(SUM(J12:M12)/COUNT(J12:M12)/4)),0)</f>
        <v>1</v>
      </c>
      <c r="J12" s="1">
        <v>4</v>
      </c>
      <c r="K12" s="1">
        <v>4</v>
      </c>
      <c r="L12" s="1">
        <v>4</v>
      </c>
      <c r="M12" s="1"/>
    </row>
    <row r="13" spans="1:14" x14ac:dyDescent="0.25">
      <c r="A13" s="56" t="s">
        <v>48</v>
      </c>
      <c r="B13" s="56"/>
      <c r="C13" s="56"/>
      <c r="D13" s="56"/>
      <c r="E13" s="56"/>
      <c r="F13" s="56"/>
      <c r="G13" s="8">
        <v>15</v>
      </c>
      <c r="H13" s="9">
        <f>I13*G13/100</f>
        <v>0.15</v>
      </c>
      <c r="I13" s="17">
        <f>IFERROR(IF(SUM(J13:M13)/COUNT(J13:M13)&gt;=4,1,(SUM(J13:M13)/COUNT(J13:M13)/4)),0)</f>
        <v>1</v>
      </c>
      <c r="J13" s="1">
        <v>4</v>
      </c>
      <c r="K13" s="1"/>
      <c r="L13" s="1"/>
      <c r="M13" s="1">
        <v>4</v>
      </c>
    </row>
    <row r="14" spans="1:14" x14ac:dyDescent="0.25">
      <c r="A14" s="56" t="s">
        <v>51</v>
      </c>
      <c r="B14" s="56"/>
      <c r="C14" s="56"/>
      <c r="D14" s="56"/>
      <c r="E14" s="56"/>
      <c r="F14" s="56"/>
      <c r="G14" s="8">
        <v>15</v>
      </c>
      <c r="H14" s="9">
        <f>I14*G14/100</f>
        <v>0.15</v>
      </c>
      <c r="I14" s="17">
        <f>IFERROR(IF(SUM(J14:M14)/COUNT(J14:M14)&gt;=4,1,(SUM(J14:M14)/COUNT(J14:M14)/4)),0)</f>
        <v>1</v>
      </c>
      <c r="J14" s="1"/>
      <c r="K14" s="1"/>
      <c r="L14" s="1">
        <v>4</v>
      </c>
      <c r="M14" s="1"/>
    </row>
    <row r="15" spans="1:14" x14ac:dyDescent="0.25">
      <c r="A15" s="56" t="s">
        <v>52</v>
      </c>
      <c r="B15" s="56"/>
      <c r="C15" s="56"/>
      <c r="D15" s="56"/>
      <c r="E15" s="56"/>
      <c r="F15" s="56"/>
      <c r="G15" s="10">
        <v>25</v>
      </c>
      <c r="H15" s="9">
        <f>I15*G15/100</f>
        <v>0.25</v>
      </c>
      <c r="I15" s="17">
        <f>IFERROR(IF(SUM(J15:M15)/COUNT(J15:M15)&gt;=4,1,(SUM(J15:M15)/COUNT(J15:M15)/4)),0)</f>
        <v>1</v>
      </c>
      <c r="J15" s="1">
        <v>4</v>
      </c>
      <c r="K15" s="1">
        <v>4</v>
      </c>
      <c r="L15" s="1">
        <v>4</v>
      </c>
      <c r="M15" s="1">
        <v>4</v>
      </c>
    </row>
    <row r="16" spans="1:14" ht="15.75" thickBot="1" x14ac:dyDescent="0.3">
      <c r="F16" s="27" t="s">
        <v>37</v>
      </c>
      <c r="G16" s="8">
        <f>SUM(G10:G15)</f>
        <v>100</v>
      </c>
      <c r="H16" s="11">
        <f>SUM(H10:H15)</f>
        <v>1</v>
      </c>
      <c r="I16" s="7">
        <f>SUM(I10:I15)/COUNT(I10:I15)</f>
        <v>1</v>
      </c>
    </row>
    <row r="17" spans="11:11" x14ac:dyDescent="0.25">
      <c r="K17" t="s">
        <v>38</v>
      </c>
    </row>
    <row r="18" spans="11:11" x14ac:dyDescent="0.25">
      <c r="K18" t="s">
        <v>39</v>
      </c>
    </row>
    <row r="19" spans="11:11" x14ac:dyDescent="0.25">
      <c r="K19" t="s">
        <v>43</v>
      </c>
    </row>
  </sheetData>
  <mergeCells count="11">
    <mergeCell ref="A11:F11"/>
    <mergeCell ref="A12:F12"/>
    <mergeCell ref="A15:F15"/>
    <mergeCell ref="A13:F13"/>
    <mergeCell ref="A14:F14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MÒDUL</vt:lpstr>
      <vt:lpstr>RA-1</vt:lpstr>
      <vt:lpstr>RA-2</vt:lpstr>
      <vt:lpstr>RA-3</vt:lpstr>
      <vt:lpstr>RA-4</vt:lpstr>
      <vt:lpstr>RA-5</vt:lpstr>
      <vt:lpstr>RA-6</vt:lpstr>
      <vt:lpstr>RA-7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Arnau Martinez Benavent</cp:lastModifiedBy>
  <cp:revision/>
  <dcterms:created xsi:type="dcterms:W3CDTF">2024-12-02T08:16:30Z</dcterms:created>
  <dcterms:modified xsi:type="dcterms:W3CDTF">2025-06-03T11:04:58Z</dcterms:modified>
  <cp:category/>
  <cp:contentStatus/>
</cp:coreProperties>
</file>