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ancois/Documents/DATA/Codes/seaflow-virtualcore/1.bead_calibration/"/>
    </mc:Choice>
  </mc:AlternateContent>
  <bookViews>
    <workbookView xWindow="11460" yWindow="2200" windowWidth="30620" windowHeight="17580" activeTab="2"/>
  </bookViews>
  <sheets>
    <sheet name="beadcalruntimes" sheetId="1" r:id="rId1"/>
    <sheet name="Flow Rate Cal 989" sheetId="2" r:id="rId2"/>
    <sheet name="Flow Rate Cal 740" sheetId="3" r:id="rId3"/>
    <sheet name="Flow Rate Cal 751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J3" i="3"/>
  <c r="J3" i="4"/>
  <c r="C2" i="4"/>
  <c r="C3" i="4"/>
  <c r="C4" i="4"/>
  <c r="C6" i="4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2" i="1"/>
  <c r="C2" i="3"/>
  <c r="C3" i="3"/>
  <c r="C4" i="3"/>
  <c r="C6" i="3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8" i="1"/>
  <c r="C2" i="2"/>
  <c r="C3" i="2"/>
  <c r="C4" i="2"/>
  <c r="C6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<sst xmlns="http://schemas.openxmlformats.org/spreadsheetml/2006/main" count="63" uniqueCount="53">
  <si>
    <t>2017-03-01_989_oligo_noise</t>
  </si>
  <si>
    <t>2017-03-01_989_coastal_noise</t>
  </si>
  <si>
    <t>2017-03-01_989_coastal_1.83um</t>
  </si>
  <si>
    <t>2017-03-01_989_coastal_0.75um</t>
  </si>
  <si>
    <t>2017-03-01_989_coastal_0.5um</t>
  </si>
  <si>
    <t>2017-03-01_989_coastal_0.3um</t>
  </si>
  <si>
    <t>2017-02-28_989_oligo_5.7um</t>
  </si>
  <si>
    <t>2017-02-28_989_oligo_3.1um</t>
  </si>
  <si>
    <t>2017-02-28_989_oligo_1.83um</t>
  </si>
  <si>
    <t>2017-02-28_989_oligo_1.0um</t>
  </si>
  <si>
    <t>2017-02-28_989_oligo_0.75um</t>
  </si>
  <si>
    <t>2017-02-28_989_oligo_0.5um</t>
  </si>
  <si>
    <t>2017-02-28_989_oligo_0.3um</t>
  </si>
  <si>
    <t>2017-02-28_989_coastal_5.7um</t>
  </si>
  <si>
    <t>2017-02-28_989_coastal_3.1um</t>
  </si>
  <si>
    <t>2017-02-28_989_coastal_1.0um</t>
  </si>
  <si>
    <t>2017-02-21_740_coastal_1um</t>
  </si>
  <si>
    <t>2017-02-21_740_oligo_0.3um</t>
  </si>
  <si>
    <t>2017-02-21_740_oligo_0.5um</t>
  </si>
  <si>
    <t>2017-02-21_740_oligo_0.75um</t>
  </si>
  <si>
    <t>2017-02-21_740_oligo_1um</t>
  </si>
  <si>
    <t>2017-02-21_740_oligo_3.1um</t>
  </si>
  <si>
    <t>2017-02-21_740_oligo_5.7um</t>
  </si>
  <si>
    <t>2017-02-22_740_coastal_0.5um</t>
  </si>
  <si>
    <t>2017-02-22_740_coastal_0.75um</t>
  </si>
  <si>
    <t>2017-02-22_740_coastal_1.8um</t>
  </si>
  <si>
    <t>2017-02-22_740_coastal_3.1um</t>
  </si>
  <si>
    <t>2017-02-22_740_coastal_5.7um</t>
  </si>
  <si>
    <t>2017-02-22_740_oligo_1.83um</t>
  </si>
  <si>
    <t>2017-02-22_740_oligo_noise</t>
  </si>
  <si>
    <t>2017-02-17_751_coastal_0.75</t>
  </si>
  <si>
    <t>2017-02-17_751_coastal_1um</t>
  </si>
  <si>
    <t>2017-02-17_751_coastal_5.7um</t>
  </si>
  <si>
    <t>2017-02-17_751_coastal_0.5</t>
  </si>
  <si>
    <t>2017-02-17_751_coastal_3.1um</t>
  </si>
  <si>
    <t>2017-02-17_751_oligo_0.3um</t>
  </si>
  <si>
    <t>2017-02-17_751_oligo_0.5um</t>
  </si>
  <si>
    <t>2017-02-17_751_oligo_0.18um</t>
  </si>
  <si>
    <t>2017-02-17_751_oligo_0.75um</t>
  </si>
  <si>
    <t>2017-02-17_751_oligo_1.83um</t>
  </si>
  <si>
    <t>2017-02-17_751_oligo_1um</t>
  </si>
  <si>
    <t>2017-02-17_751_oligo_3.1um</t>
  </si>
  <si>
    <t>2017-02-17_751_oligo_5.7um</t>
  </si>
  <si>
    <t>2017-02-17_751_oligo_noise</t>
  </si>
  <si>
    <t>2017-02-18_751_coastal_0.31um</t>
  </si>
  <si>
    <t>FILE NAME</t>
  </si>
  <si>
    <t>TIME (SEC.)</t>
  </si>
  <si>
    <t>TARE</t>
  </si>
  <si>
    <t>WEIGHT</t>
  </si>
  <si>
    <t>RATE (ml/min.)</t>
  </si>
  <si>
    <t>all samples run for 60 seconds at a reading of 12 psi</t>
  </si>
  <si>
    <t>volume (ml)</t>
  </si>
  <si>
    <t xml:space="preserve">based on calibration, FR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</si>
</sst>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33.33203125" customWidth="1"/>
    <col min="2" max="2" width="31.5" customWidth="1"/>
    <col min="3" max="3" width="25.83203125" customWidth="1"/>
  </cols>
  <sheetData>
    <row r="1" spans="1:3" x14ac:dyDescent="0.2">
      <c r="A1" t="s">
        <v>45</v>
      </c>
      <c r="B1" t="s">
        <v>46</v>
      </c>
      <c r="C1" t="s">
        <v>51</v>
      </c>
    </row>
    <row r="2" spans="1:3" x14ac:dyDescent="0.2">
      <c r="A2" t="s">
        <v>0</v>
      </c>
      <c r="B2">
        <v>53</v>
      </c>
      <c r="C2">
        <f>B2*'Flow Rate Cal 989'!$C$6/60</f>
        <v>14.201938888888892</v>
      </c>
    </row>
    <row r="3" spans="1:3" x14ac:dyDescent="0.2">
      <c r="A3" t="s">
        <v>1</v>
      </c>
      <c r="B3">
        <v>60</v>
      </c>
      <c r="C3">
        <f>B3*'Flow Rate Cal 989'!$C$6/60</f>
        <v>16.077666666666669</v>
      </c>
    </row>
    <row r="4" spans="1:3" x14ac:dyDescent="0.2">
      <c r="A4" t="s">
        <v>2</v>
      </c>
      <c r="B4">
        <v>60</v>
      </c>
      <c r="C4">
        <f>B4*'Flow Rate Cal 989'!$C$6/60</f>
        <v>16.077666666666669</v>
      </c>
    </row>
    <row r="5" spans="1:3" x14ac:dyDescent="0.2">
      <c r="A5" t="s">
        <v>3</v>
      </c>
      <c r="B5">
        <v>98</v>
      </c>
      <c r="C5">
        <f>B5*'Flow Rate Cal 989'!$C$6/60</f>
        <v>26.260188888888891</v>
      </c>
    </row>
    <row r="6" spans="1:3" x14ac:dyDescent="0.2">
      <c r="A6" t="s">
        <v>4</v>
      </c>
      <c r="B6">
        <v>120</v>
      </c>
      <c r="C6">
        <f>B6*'Flow Rate Cal 989'!$C$6/60</f>
        <v>32.155333333333338</v>
      </c>
    </row>
    <row r="7" spans="1:3" x14ac:dyDescent="0.2">
      <c r="A7" t="s">
        <v>5</v>
      </c>
      <c r="B7">
        <v>97</v>
      </c>
      <c r="C7">
        <f>B7*'Flow Rate Cal 989'!$C$6/60</f>
        <v>25.992227777777781</v>
      </c>
    </row>
    <row r="8" spans="1:3" x14ac:dyDescent="0.2">
      <c r="A8" t="s">
        <v>6</v>
      </c>
      <c r="B8">
        <v>101</v>
      </c>
      <c r="C8">
        <f>B8*'Flow Rate Cal 989'!$C$6/60</f>
        <v>27.064072222222229</v>
      </c>
    </row>
    <row r="9" spans="1:3" x14ac:dyDescent="0.2">
      <c r="A9" t="s">
        <v>7</v>
      </c>
      <c r="B9">
        <v>74</v>
      </c>
      <c r="C9">
        <f>B9*'Flow Rate Cal 989'!$C$6/60</f>
        <v>19.829122222222225</v>
      </c>
    </row>
    <row r="10" spans="1:3" x14ac:dyDescent="0.2">
      <c r="A10" t="s">
        <v>8</v>
      </c>
      <c r="B10">
        <v>135</v>
      </c>
      <c r="C10">
        <f>B10*'Flow Rate Cal 989'!$C$6/60</f>
        <v>36.174750000000003</v>
      </c>
    </row>
    <row r="11" spans="1:3" x14ac:dyDescent="0.2">
      <c r="A11" t="s">
        <v>9</v>
      </c>
      <c r="B11">
        <v>99</v>
      </c>
      <c r="C11">
        <f>B11*'Flow Rate Cal 989'!$C$6/60</f>
        <v>26.528150000000004</v>
      </c>
    </row>
    <row r="12" spans="1:3" x14ac:dyDescent="0.2">
      <c r="A12" t="s">
        <v>10</v>
      </c>
      <c r="B12">
        <v>119</v>
      </c>
      <c r="C12">
        <f>B12*'Flow Rate Cal 989'!$C$6/60</f>
        <v>31.887372222222226</v>
      </c>
    </row>
    <row r="13" spans="1:3" x14ac:dyDescent="0.2">
      <c r="A13" t="s">
        <v>11</v>
      </c>
      <c r="B13">
        <v>61</v>
      </c>
      <c r="C13">
        <f>B13*'Flow Rate Cal 989'!$C$6/60</f>
        <v>16.345627777777779</v>
      </c>
    </row>
    <row r="14" spans="1:3" x14ac:dyDescent="0.2">
      <c r="A14" t="s">
        <v>12</v>
      </c>
      <c r="B14">
        <v>52</v>
      </c>
      <c r="C14">
        <f>B14*'Flow Rate Cal 989'!$C$6/60</f>
        <v>13.93397777777778</v>
      </c>
    </row>
    <row r="15" spans="1:3" x14ac:dyDescent="0.2">
      <c r="A15" t="s">
        <v>13</v>
      </c>
      <c r="B15">
        <v>103</v>
      </c>
      <c r="C15">
        <f>B15*'Flow Rate Cal 989'!$C$6/60</f>
        <v>27.599994444444448</v>
      </c>
    </row>
    <row r="16" spans="1:3" x14ac:dyDescent="0.2">
      <c r="A16" t="s">
        <v>14</v>
      </c>
      <c r="B16">
        <v>72</v>
      </c>
      <c r="C16">
        <f>B16*'Flow Rate Cal 989'!$C$6/60</f>
        <v>19.293200000000002</v>
      </c>
    </row>
    <row r="17" spans="1:3" x14ac:dyDescent="0.2">
      <c r="A17" t="s">
        <v>15</v>
      </c>
      <c r="B17">
        <v>126</v>
      </c>
      <c r="C17">
        <f>B17*'Flow Rate Cal 989'!$C$6/60</f>
        <v>33.763100000000001</v>
      </c>
    </row>
    <row r="18" spans="1:3" x14ac:dyDescent="0.2">
      <c r="A18" t="s">
        <v>16</v>
      </c>
      <c r="B18">
        <v>156</v>
      </c>
      <c r="C18">
        <f>B18*'Flow Rate Cal 740'!$C$6/60</f>
        <v>55.379133333333328</v>
      </c>
    </row>
    <row r="19" spans="1:3" x14ac:dyDescent="0.2">
      <c r="A19" t="s">
        <v>17</v>
      </c>
      <c r="B19">
        <v>87</v>
      </c>
      <c r="C19">
        <f>B19*'Flow Rate Cal 740'!$C$6/60</f>
        <v>30.884516666666663</v>
      </c>
    </row>
    <row r="20" spans="1:3" x14ac:dyDescent="0.2">
      <c r="A20" t="s">
        <v>18</v>
      </c>
      <c r="B20">
        <v>92</v>
      </c>
      <c r="C20">
        <f>B20*'Flow Rate Cal 740'!$C$6/60</f>
        <v>32.659488888888887</v>
      </c>
    </row>
    <row r="21" spans="1:3" x14ac:dyDescent="0.2">
      <c r="A21" t="s">
        <v>19</v>
      </c>
      <c r="B21">
        <v>89</v>
      </c>
      <c r="C21">
        <f>B21*'Flow Rate Cal 740'!$C$6/60</f>
        <v>31.59450555555555</v>
      </c>
    </row>
    <row r="22" spans="1:3" x14ac:dyDescent="0.2">
      <c r="A22" t="s">
        <v>20</v>
      </c>
      <c r="B22">
        <v>156</v>
      </c>
      <c r="C22">
        <f>B22*'Flow Rate Cal 740'!$C$6/60</f>
        <v>55.379133333333328</v>
      </c>
    </row>
    <row r="23" spans="1:3" x14ac:dyDescent="0.2">
      <c r="A23" t="s">
        <v>21</v>
      </c>
      <c r="B23">
        <v>180</v>
      </c>
      <c r="C23">
        <f>B23*'Flow Rate Cal 740'!$C$6/60</f>
        <v>63.898999999999994</v>
      </c>
    </row>
    <row r="24" spans="1:3" x14ac:dyDescent="0.2">
      <c r="A24" t="s">
        <v>22</v>
      </c>
      <c r="B24">
        <v>180</v>
      </c>
      <c r="C24">
        <f>B24*'Flow Rate Cal 740'!$C$6/60</f>
        <v>63.898999999999994</v>
      </c>
    </row>
    <row r="25" spans="1:3" x14ac:dyDescent="0.2">
      <c r="A25" t="s">
        <v>23</v>
      </c>
      <c r="B25">
        <v>93</v>
      </c>
      <c r="C25">
        <f>B25*'Flow Rate Cal 740'!$C$6/60</f>
        <v>33.014483333333331</v>
      </c>
    </row>
    <row r="26" spans="1:3" x14ac:dyDescent="0.2">
      <c r="A26" t="s">
        <v>24</v>
      </c>
      <c r="B26">
        <v>160</v>
      </c>
      <c r="C26">
        <f>B26*'Flow Rate Cal 740'!$C$6/60</f>
        <v>56.799111111111102</v>
      </c>
    </row>
    <row r="27" spans="1:3" x14ac:dyDescent="0.2">
      <c r="A27" t="s">
        <v>25</v>
      </c>
      <c r="B27">
        <v>180</v>
      </c>
      <c r="C27">
        <f>B27*'Flow Rate Cal 740'!$C$6/60</f>
        <v>63.898999999999994</v>
      </c>
    </row>
    <row r="28" spans="1:3" x14ac:dyDescent="0.2">
      <c r="A28" t="s">
        <v>26</v>
      </c>
      <c r="B28">
        <v>180</v>
      </c>
      <c r="C28">
        <f>B28*'Flow Rate Cal 740'!$C$6/60</f>
        <v>63.898999999999994</v>
      </c>
    </row>
    <row r="29" spans="1:3" x14ac:dyDescent="0.2">
      <c r="A29" t="s">
        <v>27</v>
      </c>
      <c r="B29">
        <v>180</v>
      </c>
      <c r="C29">
        <f>B29*'Flow Rate Cal 740'!$C$6/60</f>
        <v>63.898999999999994</v>
      </c>
    </row>
    <row r="30" spans="1:3" x14ac:dyDescent="0.2">
      <c r="A30" t="s">
        <v>28</v>
      </c>
      <c r="B30">
        <v>76</v>
      </c>
      <c r="C30">
        <f>B30*'Flow Rate Cal 740'!$C$6/60</f>
        <v>26.979577777777774</v>
      </c>
    </row>
    <row r="31" spans="1:3" x14ac:dyDescent="0.2">
      <c r="A31" t="s">
        <v>29</v>
      </c>
      <c r="B31">
        <v>131</v>
      </c>
      <c r="C31">
        <f>B31*'Flow Rate Cal 740'!$C$6/60</f>
        <v>46.504272222222212</v>
      </c>
    </row>
    <row r="32" spans="1:3" x14ac:dyDescent="0.2">
      <c r="A32" t="s">
        <v>30</v>
      </c>
      <c r="B32">
        <v>180</v>
      </c>
      <c r="C32">
        <f>B32*'Flow Rate Cal 751'!$C$6/60</f>
        <v>49.472000000000008</v>
      </c>
    </row>
    <row r="33" spans="1:3" x14ac:dyDescent="0.2">
      <c r="A33" t="s">
        <v>31</v>
      </c>
      <c r="B33">
        <v>140</v>
      </c>
      <c r="C33">
        <f>B33*'Flow Rate Cal 751'!$C$6/60</f>
        <v>38.478222222222229</v>
      </c>
    </row>
    <row r="34" spans="1:3" x14ac:dyDescent="0.2">
      <c r="A34" t="s">
        <v>32</v>
      </c>
      <c r="B34">
        <v>179</v>
      </c>
      <c r="C34">
        <f>B34*'Flow Rate Cal 751'!$C$6/60</f>
        <v>49.197155555555568</v>
      </c>
    </row>
    <row r="35" spans="1:3" x14ac:dyDescent="0.2">
      <c r="A35" t="s">
        <v>33</v>
      </c>
      <c r="B35">
        <v>123</v>
      </c>
      <c r="C35">
        <f>B35*'Flow Rate Cal 751'!$C$6/60</f>
        <v>33.805866666666674</v>
      </c>
    </row>
    <row r="36" spans="1:3" x14ac:dyDescent="0.2">
      <c r="A36" t="s">
        <v>34</v>
      </c>
      <c r="B36">
        <v>106</v>
      </c>
      <c r="C36">
        <f>B36*'Flow Rate Cal 751'!$C$6/60</f>
        <v>29.133511111111115</v>
      </c>
    </row>
    <row r="37" spans="1:3" x14ac:dyDescent="0.2">
      <c r="A37" t="s">
        <v>35</v>
      </c>
      <c r="B37">
        <v>67</v>
      </c>
      <c r="C37">
        <f>B37*'Flow Rate Cal 751'!$C$6/60</f>
        <v>18.414577777777779</v>
      </c>
    </row>
    <row r="38" spans="1:3" x14ac:dyDescent="0.2">
      <c r="A38" t="s">
        <v>36</v>
      </c>
      <c r="B38">
        <v>99</v>
      </c>
      <c r="C38">
        <f>B38*'Flow Rate Cal 751'!$C$6/60</f>
        <v>27.209600000000005</v>
      </c>
    </row>
    <row r="39" spans="1:3" x14ac:dyDescent="0.2">
      <c r="A39" t="s">
        <v>37</v>
      </c>
      <c r="B39">
        <v>93</v>
      </c>
      <c r="C39">
        <f>B39*'Flow Rate Cal 751'!$C$6/60</f>
        <v>25.560533333333339</v>
      </c>
    </row>
    <row r="40" spans="1:3" x14ac:dyDescent="0.2">
      <c r="A40" t="s">
        <v>38</v>
      </c>
      <c r="B40">
        <v>100</v>
      </c>
      <c r="C40">
        <f>B40*'Flow Rate Cal 751'!$C$6/60</f>
        <v>27.484444444444453</v>
      </c>
    </row>
    <row r="41" spans="1:3" x14ac:dyDescent="0.2">
      <c r="A41" t="s">
        <v>39</v>
      </c>
      <c r="B41">
        <v>57</v>
      </c>
      <c r="C41">
        <f>B41*'Flow Rate Cal 751'!$C$6/60</f>
        <v>15.666133333333336</v>
      </c>
    </row>
    <row r="42" spans="1:3" x14ac:dyDescent="0.2">
      <c r="A42" t="s">
        <v>40</v>
      </c>
      <c r="B42">
        <v>102</v>
      </c>
      <c r="C42">
        <f>B42*'Flow Rate Cal 751'!$C$6/60</f>
        <v>28.034133333333337</v>
      </c>
    </row>
    <row r="43" spans="1:3" x14ac:dyDescent="0.2">
      <c r="A43" t="s">
        <v>41</v>
      </c>
      <c r="B43">
        <v>123</v>
      </c>
      <c r="C43">
        <f>B43*'Flow Rate Cal 751'!$C$6/60</f>
        <v>33.805866666666674</v>
      </c>
    </row>
    <row r="44" spans="1:3" x14ac:dyDescent="0.2">
      <c r="A44" t="s">
        <v>42</v>
      </c>
      <c r="B44">
        <v>121</v>
      </c>
      <c r="C44">
        <f>B44*'Flow Rate Cal 751'!$C$6/60</f>
        <v>33.256177777777779</v>
      </c>
    </row>
    <row r="45" spans="1:3" x14ac:dyDescent="0.2">
      <c r="A45" t="s">
        <v>43</v>
      </c>
      <c r="B45">
        <v>180</v>
      </c>
      <c r="C45">
        <f>B45*'Flow Rate Cal 751'!$C$6/60</f>
        <v>49.472000000000008</v>
      </c>
    </row>
    <row r="46" spans="1:3" x14ac:dyDescent="0.2">
      <c r="A46" t="s">
        <v>44</v>
      </c>
      <c r="B46">
        <v>141</v>
      </c>
      <c r="C46">
        <f>B46*'Flow Rate Cal 751'!$C$6/60</f>
        <v>38.753066666666669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G25" sqref="G25"/>
    </sheetView>
  </sheetViews>
  <sheetFormatPr baseColWidth="10" defaultColWidth="8.83203125" defaultRowHeight="15" x14ac:dyDescent="0.2"/>
  <cols>
    <col min="1" max="1" width="14.33203125" customWidth="1"/>
    <col min="2" max="2" width="14.1640625" customWidth="1"/>
    <col min="3" max="3" width="16.5" customWidth="1"/>
  </cols>
  <sheetData>
    <row r="1" spans="1:10" x14ac:dyDescent="0.2">
      <c r="A1" t="s">
        <v>47</v>
      </c>
      <c r="B1" t="s">
        <v>48</v>
      </c>
      <c r="C1" t="s">
        <v>49</v>
      </c>
    </row>
    <row r="2" spans="1:10" x14ac:dyDescent="0.2">
      <c r="A2">
        <v>12.961</v>
      </c>
      <c r="B2">
        <v>28.972999999999999</v>
      </c>
      <c r="C2">
        <f>B2-A2</f>
        <v>16.012</v>
      </c>
      <c r="E2" t="s">
        <v>50</v>
      </c>
      <c r="J2">
        <v>12</v>
      </c>
    </row>
    <row r="3" spans="1:10" x14ac:dyDescent="0.2">
      <c r="A3">
        <v>12.964</v>
      </c>
      <c r="B3">
        <v>29.131</v>
      </c>
      <c r="C3">
        <f t="shared" ref="C3:C4" si="0">B3-A3</f>
        <v>16.167000000000002</v>
      </c>
      <c r="G3" t="s">
        <v>52</v>
      </c>
      <c r="J3" s="1">
        <f>(-9*10^-5 * J2^4 + 0.0066 * J2^3 - 0.173 * J2^2 + 2.5013 * J2 + 2.1059)</f>
        <v>16.748060000000002</v>
      </c>
    </row>
    <row r="4" spans="1:10" x14ac:dyDescent="0.2">
      <c r="A4">
        <v>12.962999999999999</v>
      </c>
      <c r="B4">
        <v>29.016999999999999</v>
      </c>
      <c r="C4">
        <f t="shared" si="0"/>
        <v>16.054000000000002</v>
      </c>
    </row>
    <row r="6" spans="1:10" x14ac:dyDescent="0.2">
      <c r="C6" s="1">
        <f>AVERAGE(C2:C4)</f>
        <v>16.077666666666669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F28" sqref="F28"/>
    </sheetView>
  </sheetViews>
  <sheetFormatPr baseColWidth="10" defaultColWidth="8.83203125" defaultRowHeight="15" x14ac:dyDescent="0.2"/>
  <cols>
    <col min="1" max="1" width="14.33203125" customWidth="1"/>
    <col min="2" max="2" width="14.1640625" customWidth="1"/>
    <col min="3" max="3" width="16.5" customWidth="1"/>
  </cols>
  <sheetData>
    <row r="1" spans="1:10" x14ac:dyDescent="0.2">
      <c r="A1" t="s">
        <v>47</v>
      </c>
      <c r="B1" t="s">
        <v>48</v>
      </c>
      <c r="C1" t="s">
        <v>49</v>
      </c>
    </row>
    <row r="2" spans="1:10" x14ac:dyDescent="0.2">
      <c r="A2">
        <v>13.003</v>
      </c>
      <c r="B2">
        <v>34.348999999999997</v>
      </c>
      <c r="C2">
        <f>B2-A2</f>
        <v>21.345999999999997</v>
      </c>
      <c r="E2" t="s">
        <v>50</v>
      </c>
      <c r="J2">
        <v>12</v>
      </c>
    </row>
    <row r="3" spans="1:10" x14ac:dyDescent="0.2">
      <c r="A3">
        <v>13.009</v>
      </c>
      <c r="B3">
        <v>34.345999999999997</v>
      </c>
      <c r="C3">
        <f t="shared" ref="C3:C4" si="0">B3-A3</f>
        <v>21.336999999999996</v>
      </c>
      <c r="G3" t="s">
        <v>52</v>
      </c>
      <c r="J3" s="1">
        <f>(-9*10^-5 * J2^4 + 0.0066 * J2^3 - 0.173 * J2^2 + 2.5013 * J2 + 2.1059)</f>
        <v>16.748060000000002</v>
      </c>
    </row>
    <row r="4" spans="1:10" x14ac:dyDescent="0.2">
      <c r="A4">
        <v>13.006</v>
      </c>
      <c r="B4">
        <v>34.222000000000001</v>
      </c>
      <c r="C4">
        <f t="shared" si="0"/>
        <v>21.216000000000001</v>
      </c>
    </row>
    <row r="6" spans="1:10" x14ac:dyDescent="0.2">
      <c r="C6" s="1">
        <f>AVERAGE(C2:C4)</f>
        <v>21.299666666666663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E2" sqref="E2:J3"/>
    </sheetView>
  </sheetViews>
  <sheetFormatPr baseColWidth="10" defaultColWidth="8.83203125" defaultRowHeight="15" x14ac:dyDescent="0.2"/>
  <cols>
    <col min="1" max="1" width="14.33203125" customWidth="1"/>
    <col min="2" max="2" width="14.1640625" customWidth="1"/>
    <col min="3" max="3" width="16.5" customWidth="1"/>
  </cols>
  <sheetData>
    <row r="1" spans="1:10" x14ac:dyDescent="0.2">
      <c r="A1" t="s">
        <v>47</v>
      </c>
      <c r="B1" t="s">
        <v>48</v>
      </c>
      <c r="C1" t="s">
        <v>49</v>
      </c>
    </row>
    <row r="2" spans="1:10" x14ac:dyDescent="0.2">
      <c r="A2">
        <v>12.943</v>
      </c>
      <c r="B2">
        <v>29.533999999999999</v>
      </c>
      <c r="C2">
        <f>B2-A2</f>
        <v>16.591000000000001</v>
      </c>
      <c r="E2" t="s">
        <v>50</v>
      </c>
      <c r="J2">
        <v>12</v>
      </c>
    </row>
    <row r="3" spans="1:10" x14ac:dyDescent="0.2">
      <c r="A3">
        <v>12.946999999999999</v>
      </c>
      <c r="B3">
        <v>29.402000000000001</v>
      </c>
      <c r="C3">
        <f t="shared" ref="C3:C4" si="0">B3-A3</f>
        <v>16.455000000000002</v>
      </c>
      <c r="G3" t="s">
        <v>52</v>
      </c>
      <c r="J3" s="1">
        <f>(-9*10^-5 * J2^4 + 0.0066 * J2^3 - 0.173 * J2^2 + 2.5013 * J2 + 2.1059)</f>
        <v>16.748060000000002</v>
      </c>
    </row>
    <row r="4" spans="1:10" x14ac:dyDescent="0.2">
      <c r="A4">
        <v>12.945</v>
      </c>
      <c r="B4">
        <v>29.370999999999999</v>
      </c>
      <c r="C4">
        <f t="shared" si="0"/>
        <v>16.425999999999998</v>
      </c>
    </row>
    <row r="6" spans="1:10" x14ac:dyDescent="0.2">
      <c r="C6" s="1">
        <f>AVERAGE(C2:C4)</f>
        <v>16.490666666666669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beadcalruntimes</vt:lpstr>
      <vt:lpstr>Flow Rate Cal 989</vt:lpstr>
      <vt:lpstr>Flow Rate Cal 740</vt:lpstr>
      <vt:lpstr>Flow Rate Cal 751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jarred</dc:creator>
  <cp:lastModifiedBy>François Ribalet</cp:lastModifiedBy>
  <dcterms:created xsi:type="dcterms:W3CDTF">2017-03-04T00:01:02Z</dcterms:created>
  <dcterms:modified xsi:type="dcterms:W3CDTF">2018-03-29T23:12:32Z</dcterms:modified>
</cp:coreProperties>
</file>