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326"/>
  <workbookPr codeName="ThisWorkbook"/>
  <mc:AlternateContent xmlns:mc="http://schemas.openxmlformats.org/markup-compatibility/2006">
    <mc:Choice Requires="x15">
      <x15ac:absPath xmlns:x15ac="http://schemas.microsoft.com/office/spreadsheetml/2010/11/ac" url="C:\Users\alistairs\Dropbox\M+A\Workstream Tender\Tender\Award\Samways\Refit\"/>
    </mc:Choice>
  </mc:AlternateContent>
  <bookViews>
    <workbookView xWindow="0" yWindow="360" windowWidth="24240" windowHeight="11625" tabRatio="864" firstSheet="5" activeTab="5" xr2:uid="{00000000-000D-0000-FFFF-FFFF00000000}"/>
  </bookViews>
  <sheets>
    <sheet name="Front Cover" sheetId="258" r:id="rId1"/>
    <sheet name="Contents" sheetId="278" r:id="rId2"/>
    <sheet name="Overview" sheetId="281" r:id="rId3"/>
    <sheet name="Instructions" sheetId="275" r:id="rId4"/>
    <sheet name="Tender Statement" sheetId="276" r:id="rId5"/>
    <sheet name="Tender Summary" sheetId="267" r:id="rId6"/>
    <sheet name="OH&amp;P" sheetId="253" r:id="rId7"/>
    <sheet name="Turnover Discount" sheetId="245" r:id="rId8"/>
    <sheet name="Site facilities" sheetId="236" r:id="rId9"/>
    <sheet name="Labour Rates" sheetId="257" r:id="rId10"/>
    <sheet name="Hoardings" sheetId="92" r:id="rId11"/>
    <sheet name="Cleaning" sheetId="255" r:id="rId12"/>
    <sheet name="Electrical Site Facilities" sheetId="277" r:id="rId13"/>
    <sheet name="Electrical Demolition" sheetId="269" r:id="rId14"/>
    <sheet name="Electrical Lighting Install" sheetId="270" r:id="rId15"/>
    <sheet name="Electrical Sales Floor" sheetId="271" r:id="rId16"/>
    <sheet name="Electrical Consumables" sheetId="272" r:id="rId17"/>
    <sheet name="Mechanical" sheetId="166" r:id="rId18"/>
    <sheet name="Hydraulics" sheetId="167" r:id="rId19"/>
    <sheet name="Fire Services " sheetId="256" r:id="rId20"/>
    <sheet name="General Builders" sheetId="191" r:id="rId21"/>
    <sheet name="Roller Shutters" sheetId="205" r:id="rId22"/>
    <sheet name="Metalwork" sheetId="176" r:id="rId23"/>
    <sheet name="Glazed Screens" sheetId="175" r:id="rId24"/>
    <sheet name="Construction Joinery" sheetId="251" r:id="rId25"/>
    <sheet name="Floor Coverings" sheetId="174" r:id="rId26"/>
    <sheet name="Decorations" sheetId="202" r:id="rId27"/>
    <sheet name="Suspended Ceilings" sheetId="240" r:id="rId28"/>
    <sheet name="Shop Fitting Install" sheetId="282" r:id="rId29"/>
    <sheet name="Consultant Fees" sheetId="273" r:id="rId30"/>
    <sheet name="Proposed Deviations" sheetId="280" r:id="rId31"/>
  </sheets>
  <externalReferences>
    <externalReference r:id="rId32"/>
    <externalReference r:id="rId33"/>
    <externalReference r:id="rId34"/>
    <externalReference r:id="rId35"/>
    <externalReference r:id="rId36"/>
    <externalReference r:id="rId37"/>
    <externalReference r:id="rId38"/>
    <externalReference r:id="rId39"/>
  </externalReferences>
  <definedNames>
    <definedName name="_xlnm._FilterDatabase" localSheetId="17" hidden="1">Mechanical!#REF!</definedName>
    <definedName name="_xlnm._FilterDatabase" localSheetId="28">'Shop Fitting Install'!$A$6:$A$172</definedName>
    <definedName name="Abnormals" localSheetId="11">#REF!</definedName>
    <definedName name="Abnormals" localSheetId="24">#REF!</definedName>
    <definedName name="Abnormals" localSheetId="29">#REF!</definedName>
    <definedName name="Abnormals" localSheetId="19">#REF!</definedName>
    <definedName name="Abnormals" localSheetId="9">#REF!</definedName>
    <definedName name="Abnormals" localSheetId="28">#REF!</definedName>
    <definedName name="Abnormals">#REF!</definedName>
    <definedName name="al" localSheetId="11">#REF!</definedName>
    <definedName name="al" localSheetId="24">#REF!</definedName>
    <definedName name="al" localSheetId="29">#REF!</definedName>
    <definedName name="al" localSheetId="19">#REF!</definedName>
    <definedName name="al" localSheetId="9">#REF!</definedName>
    <definedName name="al" localSheetId="28">#REF!</definedName>
    <definedName name="al">#REF!</definedName>
    <definedName name="Analysis" localSheetId="11">#REF!</definedName>
    <definedName name="Analysis" localSheetId="24">#REF!</definedName>
    <definedName name="Analysis" localSheetId="29">#REF!</definedName>
    <definedName name="Analysis" localSheetId="19">#REF!</definedName>
    <definedName name="Analysis" localSheetId="9">#REF!</definedName>
    <definedName name="Analysis" localSheetId="28">#REF!</definedName>
    <definedName name="Analysis">#REF!</definedName>
    <definedName name="APP">[1]lists!$D$20:$D$26</definedName>
    <definedName name="asdfasd" localSheetId="28">#REF!</definedName>
    <definedName name="asdfasd">#REF!</definedName>
    <definedName name="ASSET_NO" localSheetId="11">#REF!</definedName>
    <definedName name="ASSET_NO" localSheetId="24">#REF!</definedName>
    <definedName name="ASSET_NO" localSheetId="29">#REF!</definedName>
    <definedName name="ASSET_NO" localSheetId="19">#REF!</definedName>
    <definedName name="ASSET_NO" localSheetId="9">#REF!</definedName>
    <definedName name="ASSET_NO" localSheetId="28">#REF!</definedName>
    <definedName name="ASSET_NO">#REF!</definedName>
    <definedName name="assetbal">'[2]L&amp;B_assetbalbyBA_30Jun04'!$A$2:$F$2900</definedName>
    <definedName name="assetbal05" localSheetId="11">#REF!</definedName>
    <definedName name="assetbal05" localSheetId="24">#REF!</definedName>
    <definedName name="assetbal05" localSheetId="29">#REF!</definedName>
    <definedName name="assetbal05" localSheetId="19">#REF!</definedName>
    <definedName name="assetbal05" localSheetId="9">#REF!</definedName>
    <definedName name="assetbal05" localSheetId="28">#REF!</definedName>
    <definedName name="assetbal05">#REF!</definedName>
    <definedName name="BALIST">[3]BALIST!$A$2:$B$46</definedName>
    <definedName name="bprelim" localSheetId="11">#REF!</definedName>
    <definedName name="bprelim" localSheetId="24">#REF!</definedName>
    <definedName name="bprelim" localSheetId="29">#REF!</definedName>
    <definedName name="bprelim" localSheetId="19">#REF!</definedName>
    <definedName name="bprelim" localSheetId="9">#REF!</definedName>
    <definedName name="bprelim" localSheetId="28">#REF!</definedName>
    <definedName name="bprelim">#REF!</definedName>
    <definedName name="Brickwork" localSheetId="11">#REF!</definedName>
    <definedName name="Brickwork" localSheetId="24">#REF!</definedName>
    <definedName name="Brickwork" localSheetId="29">#REF!</definedName>
    <definedName name="Brickwork" localSheetId="19">#REF!</definedName>
    <definedName name="Brickwork" localSheetId="9">#REF!</definedName>
    <definedName name="Brickwork" localSheetId="28">#REF!</definedName>
    <definedName name="Brickwork">#REF!</definedName>
    <definedName name="bs" localSheetId="11">#REF!</definedName>
    <definedName name="bs" localSheetId="24">#REF!</definedName>
    <definedName name="bs" localSheetId="29">#REF!</definedName>
    <definedName name="bs" localSheetId="19">#REF!</definedName>
    <definedName name="bs" localSheetId="9">#REF!</definedName>
    <definedName name="bs" localSheetId="28">#REF!</definedName>
    <definedName name="bs">#REF!</definedName>
    <definedName name="Bulkheads" localSheetId="11">#REF!</definedName>
    <definedName name="Bulkheads" localSheetId="24">#REF!</definedName>
    <definedName name="Bulkheads" localSheetId="29">#REF!</definedName>
    <definedName name="Bulkheads" localSheetId="19">#REF!</definedName>
    <definedName name="Bulkheads" localSheetId="9">#REF!</definedName>
    <definedName name="Bulkheads" localSheetId="28">#REF!</definedName>
    <definedName name="Bulkheads">#REF!</definedName>
    <definedName name="Car_Park" localSheetId="11">#REF!</definedName>
    <definedName name="Car_Park" localSheetId="24">#REF!</definedName>
    <definedName name="Car_Park" localSheetId="29">#REF!</definedName>
    <definedName name="Car_Park" localSheetId="19">#REF!</definedName>
    <definedName name="Car_Park" localSheetId="9">#REF!</definedName>
    <definedName name="Car_Park" localSheetId="28">#REF!</definedName>
    <definedName name="Car_Park">#REF!</definedName>
    <definedName name="Ceilings" localSheetId="11">#REF!</definedName>
    <definedName name="Ceilings" localSheetId="24">#REF!</definedName>
    <definedName name="Ceilings" localSheetId="29">#REF!</definedName>
    <definedName name="Ceilings" localSheetId="19">#REF!</definedName>
    <definedName name="Ceilings" localSheetId="9">#REF!</definedName>
    <definedName name="Ceilings" localSheetId="28">#REF!</definedName>
    <definedName name="Ceilings">#REF!</definedName>
    <definedName name="code">[1]lists!$B$20:$B$26</definedName>
    <definedName name="Coldrooms" localSheetId="11">#REF!</definedName>
    <definedName name="Coldrooms" localSheetId="24">#REF!</definedName>
    <definedName name="Coldrooms" localSheetId="29">#REF!</definedName>
    <definedName name="Coldrooms" localSheetId="19">#REF!</definedName>
    <definedName name="Coldrooms" localSheetId="9">#REF!</definedName>
    <definedName name="Coldrooms" localSheetId="28">#REF!</definedName>
    <definedName name="Coldrooms">#REF!</definedName>
    <definedName name="contract">[1]lists!$B$3:$B$8</definedName>
    <definedName name="Cover_Contents" localSheetId="11">#REF!</definedName>
    <definedName name="Cover_Contents" localSheetId="24">#REF!</definedName>
    <definedName name="Cover_Contents" localSheetId="29">#REF!</definedName>
    <definedName name="Cover_Contents" localSheetId="19">#REF!</definedName>
    <definedName name="Cover_Contents" localSheetId="9">#REF!</definedName>
    <definedName name="Cover_Contents" localSheetId="28">#REF!</definedName>
    <definedName name="Cover_Contents">#REF!</definedName>
    <definedName name="_xlnm.Database" localSheetId="11">#REF!</definedName>
    <definedName name="_xlnm.Database" localSheetId="24">#REF!</definedName>
    <definedName name="_xlnm.Database" localSheetId="29">#REF!</definedName>
    <definedName name="_xlnm.Database" localSheetId="19">#REF!</definedName>
    <definedName name="_xlnm.Database" localSheetId="9">#REF!</definedName>
    <definedName name="_xlnm.Database" localSheetId="28">#REF!</definedName>
    <definedName name="_xlnm.Database">#REF!</definedName>
    <definedName name="Decoration" localSheetId="11">#REF!</definedName>
    <definedName name="Decoration" localSheetId="24">#REF!</definedName>
    <definedName name="Decoration" localSheetId="29">#REF!</definedName>
    <definedName name="Decoration" localSheetId="19">#REF!</definedName>
    <definedName name="Decoration" localSheetId="9">#REF!</definedName>
    <definedName name="Decoration" localSheetId="28">#REF!</definedName>
    <definedName name="Decoration">#REF!</definedName>
    <definedName name="Demolitions" localSheetId="11">Cleaning!$A$1:$B$9</definedName>
    <definedName name="Demolitions" localSheetId="28">#REF!</definedName>
    <definedName name="Demolitions">Hoardings!$A$1:$B$31</definedName>
    <definedName name="DewallCOST" localSheetId="11">#REF!</definedName>
    <definedName name="DewallCOST" localSheetId="24">#REF!</definedName>
    <definedName name="DewallCOST" localSheetId="29">#REF!</definedName>
    <definedName name="DewallCOST" localSheetId="19">#REF!</definedName>
    <definedName name="DewallCOST" localSheetId="9">#REF!</definedName>
    <definedName name="DewallCOST" localSheetId="28">#REF!</definedName>
    <definedName name="DewallCOST">#REF!</definedName>
    <definedName name="DISTRICT" localSheetId="11">#REF!</definedName>
    <definedName name="DISTRICT" localSheetId="24">#REF!</definedName>
    <definedName name="DISTRICT" localSheetId="29">#REF!</definedName>
    <definedName name="DISTRICT" localSheetId="19">#REF!</definedName>
    <definedName name="DISTRICT" localSheetId="9">#REF!</definedName>
    <definedName name="DISTRICT" localSheetId="28">#REF!</definedName>
    <definedName name="DISTRICT">#REF!</definedName>
    <definedName name="Dock_Levellers" localSheetId="11">#REF!</definedName>
    <definedName name="Dock_Levellers" localSheetId="24">#REF!</definedName>
    <definedName name="Dock_Levellers" localSheetId="29">#REF!</definedName>
    <definedName name="Dock_Levellers" localSheetId="19">#REF!</definedName>
    <definedName name="Dock_Levellers" localSheetId="9">#REF!</definedName>
    <definedName name="Dock_Levellers" localSheetId="28">#REF!</definedName>
    <definedName name="Dock_Levellers">#REF!</definedName>
    <definedName name="docs">[1]lists!$J$3:$J$14</definedName>
    <definedName name="Drainage" localSheetId="11">#REF!</definedName>
    <definedName name="Drainage" localSheetId="24">#REF!</definedName>
    <definedName name="Drainage" localSheetId="29">#REF!</definedName>
    <definedName name="Drainage" localSheetId="19">#REF!</definedName>
    <definedName name="Drainage" localSheetId="9">#REF!</definedName>
    <definedName name="Drainage" localSheetId="28">#REF!</definedName>
    <definedName name="Drainage">#REF!</definedName>
    <definedName name="DriveCOST" localSheetId="11">#REF!</definedName>
    <definedName name="DriveCOST" localSheetId="24">#REF!</definedName>
    <definedName name="DriveCOST" localSheetId="29">#REF!</definedName>
    <definedName name="DriveCOST" localSheetId="19">#REF!</definedName>
    <definedName name="DriveCOST" localSheetId="9">#REF!</definedName>
    <definedName name="DriveCOST" localSheetId="28">#REF!</definedName>
    <definedName name="DriveCOST">#REF!</definedName>
    <definedName name="dsadf" localSheetId="28">#REF!</definedName>
    <definedName name="dsadf">#REF!</definedName>
    <definedName name="Electrical" localSheetId="11">#REF!</definedName>
    <definedName name="Electrical" localSheetId="24">#REF!</definedName>
    <definedName name="Electrical" localSheetId="29">#REF!</definedName>
    <definedName name="Electrical" localSheetId="19">#REF!</definedName>
    <definedName name="Electrical" localSheetId="9">#REF!</definedName>
    <definedName name="Electrical" localSheetId="28">#REF!</definedName>
    <definedName name="Electrical">#REF!</definedName>
    <definedName name="Enabling_Works" localSheetId="11">#REF!</definedName>
    <definedName name="Enabling_Works" localSheetId="24">#REF!</definedName>
    <definedName name="Enabling_Works" localSheetId="29">#REF!</definedName>
    <definedName name="Enabling_Works" localSheetId="19">#REF!</definedName>
    <definedName name="Enabling_Works" localSheetId="9">#REF!</definedName>
    <definedName name="Enabling_Works" localSheetId="28">#REF!</definedName>
    <definedName name="Enabling_Works">#REF!</definedName>
    <definedName name="Exec_Summary" localSheetId="11">#REF!</definedName>
    <definedName name="Exec_Summary" localSheetId="24">#REF!</definedName>
    <definedName name="Exec_Summary" localSheetId="29">#REF!</definedName>
    <definedName name="Exec_Summary" localSheetId="19">#REF!</definedName>
    <definedName name="Exec_Summary" localSheetId="9">#REF!</definedName>
    <definedName name="Exec_Summary" localSheetId="28">#REF!</definedName>
    <definedName name="Exec_Summary">#REF!</definedName>
    <definedName name="Ext_Signage" localSheetId="11">#REF!</definedName>
    <definedName name="Ext_Signage" localSheetId="24">#REF!</definedName>
    <definedName name="Ext_Signage" localSheetId="29">#REF!</definedName>
    <definedName name="Ext_Signage" localSheetId="19">#REF!</definedName>
    <definedName name="Ext_Signage" localSheetId="9">#REF!</definedName>
    <definedName name="Ext_Signage" localSheetId="28">#REF!</definedName>
    <definedName name="Ext_Signage">#REF!</definedName>
    <definedName name="External_Works" localSheetId="11">#REF!</definedName>
    <definedName name="External_Works" localSheetId="24">#REF!</definedName>
    <definedName name="External_Works" localSheetId="29">#REF!</definedName>
    <definedName name="External_Works" localSheetId="19">#REF!</definedName>
    <definedName name="External_Works" localSheetId="9">#REF!</definedName>
    <definedName name="External_Works" localSheetId="28">#REF!</definedName>
    <definedName name="External_Works">#REF!</definedName>
    <definedName name="Fees" localSheetId="11">#REF!</definedName>
    <definedName name="Fees" localSheetId="24">#REF!</definedName>
    <definedName name="Fees" localSheetId="29">#REF!</definedName>
    <definedName name="Fees" localSheetId="19">#REF!</definedName>
    <definedName name="Fees" localSheetId="9">#REF!</definedName>
    <definedName name="Fees" localSheetId="28">#REF!</definedName>
    <definedName name="Fees">#REF!</definedName>
    <definedName name="Fitting_Out" localSheetId="11">#REF!</definedName>
    <definedName name="Fitting_Out" localSheetId="24">#REF!</definedName>
    <definedName name="Fitting_Out" localSheetId="29">#REF!</definedName>
    <definedName name="Fitting_Out" localSheetId="19">#REF!</definedName>
    <definedName name="Fitting_Out" localSheetId="9">#REF!</definedName>
    <definedName name="Fitting_Out" localSheetId="28">#REF!</definedName>
    <definedName name="Fitting_Out">#REF!</definedName>
    <definedName name="Floor_Coverings" localSheetId="11">#REF!</definedName>
    <definedName name="Floor_Coverings" localSheetId="24">#REF!</definedName>
    <definedName name="Floor_Coverings" localSheetId="29">#REF!</definedName>
    <definedName name="Floor_Coverings" localSheetId="19">#REF!</definedName>
    <definedName name="Floor_Coverings" localSheetId="9">#REF!</definedName>
    <definedName name="Floor_Coverings" localSheetId="28">#REF!</definedName>
    <definedName name="Floor_Coverings">#REF!</definedName>
    <definedName name="FORMATCOST" localSheetId="11">#REF!</definedName>
    <definedName name="FORMATCOST" localSheetId="24">#REF!</definedName>
    <definedName name="FORMATCOST" localSheetId="29">#REF!</definedName>
    <definedName name="FORMATCOST" localSheetId="19">#REF!</definedName>
    <definedName name="FORMATCOST" localSheetId="9">#REF!</definedName>
    <definedName name="FORMATCOST" localSheetId="28">#REF!</definedName>
    <definedName name="FORMATCOST">#REF!</definedName>
    <definedName name="Glazing" localSheetId="11">#REF!</definedName>
    <definedName name="Glazing" localSheetId="24">#REF!</definedName>
    <definedName name="Glazing" localSheetId="29">#REF!</definedName>
    <definedName name="Glazing" localSheetId="19">#REF!</definedName>
    <definedName name="Glazing" localSheetId="9">#REF!</definedName>
    <definedName name="Glazing" localSheetId="28">#REF!</definedName>
    <definedName name="Glazing">#REF!</definedName>
    <definedName name="glenferrie" localSheetId="11">#REF!</definedName>
    <definedName name="glenferrie" localSheetId="24">#REF!</definedName>
    <definedName name="glenferrie" localSheetId="29">#REF!</definedName>
    <definedName name="glenferrie" localSheetId="26">#REF!</definedName>
    <definedName name="glenferrie" localSheetId="19">#REF!</definedName>
    <definedName name="glenferrie" localSheetId="9">#REF!</definedName>
    <definedName name="glenferrie" localSheetId="21">#REF!</definedName>
    <definedName name="glenferrie" localSheetId="28">#REF!</definedName>
    <definedName name="glenferrie">#REF!</definedName>
    <definedName name="Ground_Stab" localSheetId="11">#REF!</definedName>
    <definedName name="Ground_Stab" localSheetId="24">#REF!</definedName>
    <definedName name="Ground_Stab" localSheetId="29">#REF!</definedName>
    <definedName name="Ground_Stab" localSheetId="19">#REF!</definedName>
    <definedName name="Ground_Stab" localSheetId="9">#REF!</definedName>
    <definedName name="Ground_Stab" localSheetId="28">#REF!</definedName>
    <definedName name="Ground_Stab">#REF!</definedName>
    <definedName name="included" localSheetId="28">#REF!</definedName>
    <definedName name="included">#REF!</definedName>
    <definedName name="INSTALL">[4]Data!$A$2:$A$5</definedName>
    <definedName name="insur">[1]lists!$L$3:$L$10</definedName>
    <definedName name="Landscaping" localSheetId="11">#REF!</definedName>
    <definedName name="Landscaping" localSheetId="24">#REF!</definedName>
    <definedName name="Landscaping" localSheetId="29">#REF!</definedName>
    <definedName name="Landscaping" localSheetId="19">#REF!</definedName>
    <definedName name="Landscaping" localSheetId="9">#REF!</definedName>
    <definedName name="Landscaping" localSheetId="28">#REF!</definedName>
    <definedName name="Landscaping">#REF!</definedName>
    <definedName name="Lift" localSheetId="11">#REF!</definedName>
    <definedName name="Lift" localSheetId="24">#REF!</definedName>
    <definedName name="Lift" localSheetId="29">#REF!</definedName>
    <definedName name="Lift" localSheetId="19">#REF!</definedName>
    <definedName name="Lift" localSheetId="9">#REF!</definedName>
    <definedName name="Lift" localSheetId="28">#REF!</definedName>
    <definedName name="Lift">#REF!</definedName>
    <definedName name="list" localSheetId="11">#REF!</definedName>
    <definedName name="list" localSheetId="24">#REF!</definedName>
    <definedName name="list" localSheetId="29">#REF!</definedName>
    <definedName name="list" localSheetId="19">#REF!</definedName>
    <definedName name="list" localSheetId="9">#REF!</definedName>
    <definedName name="list" localSheetId="28">#REF!</definedName>
    <definedName name="list">#REF!</definedName>
    <definedName name="mar" localSheetId="11">#REF!</definedName>
    <definedName name="mar" localSheetId="24">#REF!</definedName>
    <definedName name="mar" localSheetId="29">#REF!</definedName>
    <definedName name="mar" localSheetId="19">#REF!</definedName>
    <definedName name="mar" localSheetId="9">#REF!</definedName>
    <definedName name="mar" localSheetId="28">#REF!</definedName>
    <definedName name="mar">#REF!</definedName>
    <definedName name="margin" localSheetId="11">#REF!</definedName>
    <definedName name="margin" localSheetId="24">#REF!</definedName>
    <definedName name="margin" localSheetId="29">#REF!</definedName>
    <definedName name="margin" localSheetId="19">#REF!</definedName>
    <definedName name="margin" localSheetId="9">#REF!</definedName>
    <definedName name="margin" localSheetId="28">#REF!</definedName>
    <definedName name="margin">#REF!</definedName>
    <definedName name="Mechanical" localSheetId="11">#REF!</definedName>
    <definedName name="Mechanical" localSheetId="24">#REF!</definedName>
    <definedName name="Mechanical" localSheetId="29">#REF!</definedName>
    <definedName name="Mechanical" localSheetId="19">#REF!</definedName>
    <definedName name="Mechanical" localSheetId="9">#REF!</definedName>
    <definedName name="Mechanical" localSheetId="28">#REF!</definedName>
    <definedName name="Mechanical">#REF!</definedName>
    <definedName name="Metalwork" localSheetId="11">#REF!</definedName>
    <definedName name="Metalwork" localSheetId="24">#REF!</definedName>
    <definedName name="Metalwork" localSheetId="29">#REF!</definedName>
    <definedName name="Metalwork" localSheetId="19">#REF!</definedName>
    <definedName name="Metalwork" localSheetId="9">#REF!</definedName>
    <definedName name="Metalwork" localSheetId="28">#REF!</definedName>
    <definedName name="Metalwork">#REF!</definedName>
    <definedName name="Mine_Grouting" localSheetId="11">#REF!</definedName>
    <definedName name="Mine_Grouting" localSheetId="24">#REF!</definedName>
    <definedName name="Mine_Grouting" localSheetId="29">#REF!</definedName>
    <definedName name="Mine_Grouting" localSheetId="19">#REF!</definedName>
    <definedName name="Mine_Grouting" localSheetId="9">#REF!</definedName>
    <definedName name="Mine_Grouting" localSheetId="28">#REF!</definedName>
    <definedName name="Mine_Grouting">#REF!</definedName>
    <definedName name="Model_Comparison">[5]Exec!$I$5</definedName>
    <definedName name="Model_Name">[5]Lists!$B$1:$B$25</definedName>
    <definedName name="Model_Sheetname">[5]Lists!$C$1:$C$25</definedName>
    <definedName name="name">[1]lists!$K$3:$K$11</definedName>
    <definedName name="PC_Slabs" localSheetId="11">#REF!</definedName>
    <definedName name="PC_Slabs" localSheetId="24">#REF!</definedName>
    <definedName name="PC_Slabs" localSheetId="29">#REF!</definedName>
    <definedName name="PC_Slabs" localSheetId="19">#REF!</definedName>
    <definedName name="PC_Slabs" localSheetId="9">#REF!</definedName>
    <definedName name="PC_Slabs" localSheetId="28">#REF!</definedName>
    <definedName name="PC_Slabs">#REF!</definedName>
    <definedName name="perc">[1]lists!$H$3:$H$7</definedName>
    <definedName name="PFS" localSheetId="11">#REF!</definedName>
    <definedName name="PFS" localSheetId="24">#REF!</definedName>
    <definedName name="PFS" localSheetId="29">#REF!</definedName>
    <definedName name="PFS" localSheetId="19">#REF!</definedName>
    <definedName name="PFS" localSheetId="9">#REF!</definedName>
    <definedName name="PFS" localSheetId="28">#REF!</definedName>
    <definedName name="PFS">#REF!</definedName>
    <definedName name="PFS_Sep_Cont" localSheetId="11">#REF!</definedName>
    <definedName name="PFS_Sep_Cont" localSheetId="24">#REF!</definedName>
    <definedName name="PFS_Sep_Cont" localSheetId="29">#REF!</definedName>
    <definedName name="PFS_Sep_Cont" localSheetId="19">#REF!</definedName>
    <definedName name="PFS_Sep_Cont" localSheetId="9">#REF!</definedName>
    <definedName name="PFS_Sep_Cont" localSheetId="28">#REF!</definedName>
    <definedName name="PFS_Sep_Cont">#REF!</definedName>
    <definedName name="Piling" localSheetId="11">#REF!</definedName>
    <definedName name="Piling" localSheetId="24">#REF!</definedName>
    <definedName name="Piling" localSheetId="29">#REF!</definedName>
    <definedName name="Piling" localSheetId="19">#REF!</definedName>
    <definedName name="Piling" localSheetId="9">#REF!</definedName>
    <definedName name="Piling" localSheetId="28">#REF!</definedName>
    <definedName name="Piling">#REF!</definedName>
    <definedName name="Plumbing" localSheetId="11">#REF!</definedName>
    <definedName name="Plumbing" localSheetId="24">#REF!</definedName>
    <definedName name="Plumbing" localSheetId="29">#REF!</definedName>
    <definedName name="Plumbing" localSheetId="19">#REF!</definedName>
    <definedName name="Plumbing" localSheetId="9">#REF!</definedName>
    <definedName name="Plumbing" localSheetId="28">#REF!</definedName>
    <definedName name="Plumbing">#REF!</definedName>
    <definedName name="pos">[1]lists!$A$20:$A$27</definedName>
    <definedName name="prelim" localSheetId="11">#REF!</definedName>
    <definedName name="prelim" localSheetId="24">#REF!</definedName>
    <definedName name="prelim" localSheetId="29">#REF!</definedName>
    <definedName name="prelim" localSheetId="19">#REF!</definedName>
    <definedName name="prelim" localSheetId="9">#REF!</definedName>
    <definedName name="prelim" localSheetId="28">#REF!</definedName>
    <definedName name="prelim">#REF!</definedName>
    <definedName name="Prelims" localSheetId="11">#REF!</definedName>
    <definedName name="Prelims" localSheetId="24">#REF!</definedName>
    <definedName name="Prelims" localSheetId="29">#REF!</definedName>
    <definedName name="Prelims" localSheetId="19">#REF!</definedName>
    <definedName name="Prelims" localSheetId="9">#REF!</definedName>
    <definedName name="Prelims" localSheetId="28">#REF!</definedName>
    <definedName name="Prelims">#REF!</definedName>
    <definedName name="_xlnm.Print_Area" localSheetId="11">Cleaning!$A$1:$E$15</definedName>
    <definedName name="_xlnm.Print_Area" localSheetId="24">'Construction Joinery'!$A$1:$E$66</definedName>
    <definedName name="_xlnm.Print_Area" localSheetId="29">'Consultant Fees'!$A$1:$E$40</definedName>
    <definedName name="_xlnm.Print_Area" localSheetId="26">Decorations!$A$1:$E$23</definedName>
    <definedName name="_xlnm.Print_Area" localSheetId="16">'Electrical Consumables'!$A$1:$K$76</definedName>
    <definedName name="_xlnm.Print_Area" localSheetId="13">'Electrical Demolition'!$A$1:$K$49</definedName>
    <definedName name="_xlnm.Print_Area" localSheetId="14">'Electrical Lighting Install'!$A$1:$K$76</definedName>
    <definedName name="_xlnm.Print_Area" localSheetId="15">'Electrical Sales Floor'!$A$1:$K$366</definedName>
    <definedName name="_xlnm.Print_Area" localSheetId="12">'Electrical Site Facilities'!$A$1:$K$16</definedName>
    <definedName name="_xlnm.Print_Area" localSheetId="19">'Fire Services '!$A$1:$E$23</definedName>
    <definedName name="_xlnm.Print_Area" localSheetId="25">'Floor Coverings'!$A$1:$G$31</definedName>
    <definedName name="_xlnm.Print_Area" localSheetId="0">'Front Cover'!$A$1:$I$48</definedName>
    <definedName name="_xlnm.Print_Area" localSheetId="20">'General Builders'!$A$1:$E$86</definedName>
    <definedName name="_xlnm.Print_Area" localSheetId="23">'Glazed Screens'!$A$1:$E$15</definedName>
    <definedName name="_xlnm.Print_Area" localSheetId="10">Hoardings!$A$1:$E$35</definedName>
    <definedName name="_xlnm.Print_Area" localSheetId="18">Hydraulics!$A$1:$E$13</definedName>
    <definedName name="_xlnm.Print_Area" localSheetId="3">Instructions!$A$1:$C$23</definedName>
    <definedName name="_xlnm.Print_Area" localSheetId="17">Mechanical!#REF!</definedName>
    <definedName name="_xlnm.Print_Area" localSheetId="22">Metalwork!$A$1:$E$28</definedName>
    <definedName name="_xlnm.Print_Area" localSheetId="6">'OH&amp;P'!$A$1:$E$23</definedName>
    <definedName name="_xlnm.Print_Area" localSheetId="21">'Roller Shutters'!$A$1:$E$11</definedName>
    <definedName name="_xlnm.Print_Area" localSheetId="28">#REF!</definedName>
    <definedName name="_xlnm.Print_Area" localSheetId="8">'Site facilities'!$A$1:$F$151</definedName>
    <definedName name="_xlnm.Print_Area" localSheetId="27">'Suspended Ceilings'!$A$1:$E$14</definedName>
    <definedName name="_xlnm.Print_Area" localSheetId="4">'Tender Statement'!$A$1:$J$50</definedName>
    <definedName name="_xlnm.Print_Area" localSheetId="5">'Tender Summary'!$A$1:$G$273</definedName>
    <definedName name="_xlnm.Print_Area" localSheetId="7">'Turnover Discount'!$A$1:$F$21</definedName>
    <definedName name="_xlnm.Print_Area">#REF!</definedName>
    <definedName name="_xlnm.Print_Titles" localSheetId="24">'Construction Joinery'!$1:$2</definedName>
    <definedName name="_xlnm.Print_Titles" localSheetId="29">'Consultant Fees'!$1:$2</definedName>
    <definedName name="_xlnm.Print_Titles" localSheetId="26">Decorations!$1:$2</definedName>
    <definedName name="_xlnm.Print_Titles" localSheetId="19">'Fire Services '!$1:$2</definedName>
    <definedName name="_xlnm.Print_Titles" localSheetId="25">'Floor Coverings'!$1:$2</definedName>
    <definedName name="_xlnm.Print_Titles" localSheetId="20">'General Builders'!$1:$2</definedName>
    <definedName name="_xlnm.Print_Titles" localSheetId="23">'Glazed Screens'!$1:$6</definedName>
    <definedName name="_xlnm.Print_Titles" localSheetId="18">Hydraulics!$1:$5</definedName>
    <definedName name="_xlnm.Print_Titles" localSheetId="17">Mechanical!#REF!</definedName>
    <definedName name="_xlnm.Print_Titles" localSheetId="22">Metalwork!$1:$2</definedName>
    <definedName name="_xlnm.Print_Titles" localSheetId="21">'Roller Shutters'!$1:$5</definedName>
    <definedName name="Prof_Fees" localSheetId="11">#REF!</definedName>
    <definedName name="Prof_Fees" localSheetId="24">#REF!</definedName>
    <definedName name="Prof_Fees" localSheetId="29">#REF!</definedName>
    <definedName name="Prof_Fees" localSheetId="19">#REF!</definedName>
    <definedName name="Prof_Fees" localSheetId="9">#REF!</definedName>
    <definedName name="Prof_Fees" localSheetId="28">#REF!</definedName>
    <definedName name="Prof_Fees">#REF!</definedName>
    <definedName name="Prof_Fees_Abnormal" localSheetId="11">#REF!</definedName>
    <definedName name="Prof_Fees_Abnormal" localSheetId="24">#REF!</definedName>
    <definedName name="Prof_Fees_Abnormal" localSheetId="29">#REF!</definedName>
    <definedName name="Prof_Fees_Abnormal" localSheetId="19">#REF!</definedName>
    <definedName name="Prof_Fees_Abnormal" localSheetId="9">#REF!</definedName>
    <definedName name="Prof_Fees_Abnormal" localSheetId="28">#REF!</definedName>
    <definedName name="Prof_Fees_Abnormal">#REF!</definedName>
    <definedName name="Project_Board" localSheetId="11">#REF!</definedName>
    <definedName name="Project_Board" localSheetId="24">#REF!</definedName>
    <definedName name="Project_Board" localSheetId="29">#REF!</definedName>
    <definedName name="Project_Board" localSheetId="19">#REF!</definedName>
    <definedName name="Project_Board" localSheetId="9">#REF!</definedName>
    <definedName name="Project_Board" localSheetId="28">#REF!</definedName>
    <definedName name="Project_Board">#REF!</definedName>
    <definedName name="QuickMark" localSheetId="4">'Tender Statement'!$A$14</definedName>
    <definedName name="reason">[1]lists!$M$3:$M$14</definedName>
    <definedName name="reference_value">[6]Refrig_Budget!$D$195</definedName>
    <definedName name="Refrig" localSheetId="11">#REF!</definedName>
    <definedName name="Refrig" localSheetId="24">#REF!</definedName>
    <definedName name="Refrig" localSheetId="29">#REF!</definedName>
    <definedName name="Refrig" localSheetId="19">#REF!</definedName>
    <definedName name="Refrig" localSheetId="9">#REF!</definedName>
    <definedName name="Refrig" localSheetId="28">#REF!</definedName>
    <definedName name="Refrig">#REF!</definedName>
    <definedName name="Refrig_Eng" localSheetId="11">#REF!</definedName>
    <definedName name="Refrig_Eng" localSheetId="24">#REF!</definedName>
    <definedName name="Refrig_Eng" localSheetId="29">#REF!</definedName>
    <definedName name="Refrig_Eng" localSheetId="19">#REF!</definedName>
    <definedName name="Refrig_Eng" localSheetId="9">#REF!</definedName>
    <definedName name="Refrig_Eng" localSheetId="28">#REF!</definedName>
    <definedName name="Refrig_Eng">#REF!</definedName>
    <definedName name="report" localSheetId="11">#REF!</definedName>
    <definedName name="report" localSheetId="24">#REF!</definedName>
    <definedName name="report" localSheetId="29">#REF!</definedName>
    <definedName name="report" localSheetId="19">#REF!</definedName>
    <definedName name="report" localSheetId="9">#REF!</definedName>
    <definedName name="report" localSheetId="28">#REF!</definedName>
    <definedName name="report">#REF!</definedName>
    <definedName name="ret">[1]lists!$G$3:$G$9</definedName>
    <definedName name="richmond" localSheetId="11">#REF!</definedName>
    <definedName name="richmond" localSheetId="24">#REF!</definedName>
    <definedName name="richmond" localSheetId="29">#REF!</definedName>
    <definedName name="richmond" localSheetId="26">#REF!</definedName>
    <definedName name="richmond" localSheetId="19">#REF!</definedName>
    <definedName name="richmond" localSheetId="9">#REF!</definedName>
    <definedName name="richmond" localSheetId="21">#REF!</definedName>
    <definedName name="richmond" localSheetId="28">#REF!</definedName>
    <definedName name="richmond">#REF!</definedName>
    <definedName name="rl" localSheetId="11">#REF!</definedName>
    <definedName name="rl" localSheetId="24">#REF!</definedName>
    <definedName name="rl" localSheetId="29">#REF!</definedName>
    <definedName name="rl" localSheetId="19">#REF!</definedName>
    <definedName name="rl" localSheetId="9">#REF!</definedName>
    <definedName name="rl" localSheetId="28">#REF!</definedName>
    <definedName name="rl">#REF!</definedName>
    <definedName name="Roadworks" localSheetId="11">#REF!</definedName>
    <definedName name="Roadworks" localSheetId="24">#REF!</definedName>
    <definedName name="Roadworks" localSheetId="29">#REF!</definedName>
    <definedName name="Roadworks" localSheetId="19">#REF!</definedName>
    <definedName name="Roadworks" localSheetId="9">#REF!</definedName>
    <definedName name="Roadworks" localSheetId="28">#REF!</definedName>
    <definedName name="Roadworks">#REF!</definedName>
    <definedName name="Roller_Shutters" localSheetId="11">#REF!</definedName>
    <definedName name="Roller_Shutters" localSheetId="24">#REF!</definedName>
    <definedName name="Roller_Shutters" localSheetId="29">#REF!</definedName>
    <definedName name="Roller_Shutters" localSheetId="19">#REF!</definedName>
    <definedName name="Roller_Shutters" localSheetId="9">#REF!</definedName>
    <definedName name="Roller_Shutters" localSheetId="28">#REF!</definedName>
    <definedName name="Roller_Shutters">#REF!</definedName>
    <definedName name="Roofing" localSheetId="11">#REF!</definedName>
    <definedName name="Roofing" localSheetId="24">#REF!</definedName>
    <definedName name="Roofing" localSheetId="29">#REF!</definedName>
    <definedName name="Roofing" localSheetId="19">#REF!</definedName>
    <definedName name="Roofing" localSheetId="9">#REF!</definedName>
    <definedName name="Roofing" localSheetId="28">#REF!</definedName>
    <definedName name="Roofing">#REF!</definedName>
    <definedName name="s" localSheetId="28">#REF!</definedName>
    <definedName name="s">#REF!</definedName>
    <definedName name="Sealed_Build" localSheetId="11">#REF!</definedName>
    <definedName name="Sealed_Build" localSheetId="24">#REF!</definedName>
    <definedName name="Sealed_Build" localSheetId="29">#REF!</definedName>
    <definedName name="Sealed_Build" localSheetId="19">#REF!</definedName>
    <definedName name="Sealed_Build" localSheetId="9">#REF!</definedName>
    <definedName name="Sealed_Build" localSheetId="28">#REF!</definedName>
    <definedName name="Sealed_Build">#REF!</definedName>
    <definedName name="Sector">[7]List!$A$1:$A$18</definedName>
    <definedName name="Security" localSheetId="11">#REF!</definedName>
    <definedName name="Security" localSheetId="24">#REF!</definedName>
    <definedName name="Security" localSheetId="29">#REF!</definedName>
    <definedName name="Security" localSheetId="19">#REF!</definedName>
    <definedName name="Security" localSheetId="9">#REF!</definedName>
    <definedName name="Security" localSheetId="28">#REF!</definedName>
    <definedName name="Security">#REF!</definedName>
    <definedName name="sellperitem" localSheetId="11">#REF!</definedName>
    <definedName name="sellperitem" localSheetId="24">#REF!</definedName>
    <definedName name="sellperitem" localSheetId="29">#REF!</definedName>
    <definedName name="sellperitem" localSheetId="19">#REF!</definedName>
    <definedName name="sellperitem" localSheetId="9">#REF!</definedName>
    <definedName name="sellperitem" localSheetId="28">#REF!</definedName>
    <definedName name="sellperitem">#REF!</definedName>
    <definedName name="Service_Diversi" localSheetId="11">#REF!</definedName>
    <definedName name="Service_Diversi" localSheetId="24">#REF!</definedName>
    <definedName name="Service_Diversi" localSheetId="29">#REF!</definedName>
    <definedName name="Service_Diversi" localSheetId="19">#REF!</definedName>
    <definedName name="Service_Diversi" localSheetId="9">#REF!</definedName>
    <definedName name="Service_Diversi" localSheetId="28">#REF!</definedName>
    <definedName name="Service_Diversi">#REF!</definedName>
    <definedName name="Shell" localSheetId="11">#REF!</definedName>
    <definedName name="Shell" localSheetId="24">#REF!</definedName>
    <definedName name="Shell" localSheetId="29">#REF!</definedName>
    <definedName name="Shell" localSheetId="19">#REF!</definedName>
    <definedName name="Shell" localSheetId="9">#REF!</definedName>
    <definedName name="Shell" localSheetId="28">#REF!</definedName>
    <definedName name="Shell">#REF!</definedName>
    <definedName name="Shopfitting" localSheetId="11">#REF!</definedName>
    <definedName name="Shopfitting" localSheetId="24">#REF!</definedName>
    <definedName name="Shopfitting" localSheetId="29">#REF!</definedName>
    <definedName name="Shopfitting" localSheetId="19">#REF!</definedName>
    <definedName name="Shopfitting" localSheetId="9">#REF!</definedName>
    <definedName name="Shopfitting" localSheetId="28">#REF!</definedName>
    <definedName name="Shopfitting">#REF!</definedName>
    <definedName name="sign">[1]lists!$A$29:$A$37</definedName>
    <definedName name="Site_Facil" localSheetId="11">#REF!</definedName>
    <definedName name="Site_Facil" localSheetId="24">#REF!</definedName>
    <definedName name="Site_Facil" localSheetId="29">#REF!</definedName>
    <definedName name="Site_Facil" localSheetId="19">#REF!</definedName>
    <definedName name="Site_Facil" localSheetId="9">#REF!</definedName>
    <definedName name="Site_Facil" localSheetId="28">#REF!</definedName>
    <definedName name="Site_Facil">#REF!</definedName>
    <definedName name="Site_Prep" localSheetId="11">#REF!</definedName>
    <definedName name="Site_Prep" localSheetId="24">#REF!</definedName>
    <definedName name="Site_Prep" localSheetId="29">#REF!</definedName>
    <definedName name="Site_Prep" localSheetId="19">#REF!</definedName>
    <definedName name="Site_Prep" localSheetId="9">#REF!</definedName>
    <definedName name="Site_Prep" localSheetId="28">#REF!</definedName>
    <definedName name="Site_Prep">#REF!</definedName>
    <definedName name="Sizes" localSheetId="28">#REF!</definedName>
    <definedName name="Sizes">#REF!</definedName>
    <definedName name="Smoke_Vent" localSheetId="11">#REF!</definedName>
    <definedName name="Smoke_Vent" localSheetId="24">#REF!</definedName>
    <definedName name="Smoke_Vent" localSheetId="29">#REF!</definedName>
    <definedName name="Smoke_Vent" localSheetId="19">#REF!</definedName>
    <definedName name="Smoke_Vent" localSheetId="9">#REF!</definedName>
    <definedName name="Smoke_Vent" localSheetId="28">#REF!</definedName>
    <definedName name="Smoke_Vent">#REF!</definedName>
    <definedName name="Spare" localSheetId="11">#REF!</definedName>
    <definedName name="Spare" localSheetId="24">#REF!</definedName>
    <definedName name="Spare" localSheetId="29">#REF!</definedName>
    <definedName name="Spare" localSheetId="19">#REF!</definedName>
    <definedName name="Spare" localSheetId="9">#REF!</definedName>
    <definedName name="Spare" localSheetId="28">#REF!</definedName>
    <definedName name="Spare">#REF!</definedName>
    <definedName name="Sprinkler" localSheetId="11">#REF!</definedName>
    <definedName name="Sprinkler" localSheetId="24">#REF!</definedName>
    <definedName name="Sprinkler" localSheetId="29">#REF!</definedName>
    <definedName name="Sprinkler" localSheetId="19">#REF!</definedName>
    <definedName name="Sprinkler" localSheetId="9">#REF!</definedName>
    <definedName name="Sprinkler" localSheetId="28">#REF!</definedName>
    <definedName name="Sprinkler">#REF!</definedName>
    <definedName name="Stat_Services" localSheetId="11">#REF!</definedName>
    <definedName name="Stat_Services" localSheetId="24">#REF!</definedName>
    <definedName name="Stat_Services" localSheetId="29">#REF!</definedName>
    <definedName name="Stat_Services" localSheetId="19">#REF!</definedName>
    <definedName name="Stat_Services" localSheetId="9">#REF!</definedName>
    <definedName name="Stat_Services" localSheetId="28">#REF!</definedName>
    <definedName name="Stat_Services">#REF!</definedName>
    <definedName name="State" localSheetId="28">#REF!</definedName>
    <definedName name="State">#REF!</definedName>
    <definedName name="Status">[1]lists!$D$3:$D$8</definedName>
    <definedName name="Steelwork" localSheetId="11">#REF!</definedName>
    <definedName name="Steelwork" localSheetId="24">#REF!</definedName>
    <definedName name="Steelwork" localSheetId="29">#REF!</definedName>
    <definedName name="Steelwork" localSheetId="19">#REF!</definedName>
    <definedName name="Steelwork" localSheetId="9">#REF!</definedName>
    <definedName name="Steelwork" localSheetId="28">#REF!</definedName>
    <definedName name="Steelwork">#REF!</definedName>
    <definedName name="Substructures" localSheetId="11">#REF!</definedName>
    <definedName name="Substructures" localSheetId="24">'Construction Joinery'!$A$1:$C$49</definedName>
    <definedName name="Substructures" localSheetId="29">'Consultant Fees'!$A$1:$C$38</definedName>
    <definedName name="Substructures" localSheetId="26">Decorations!$A$1:$C$22</definedName>
    <definedName name="Substructures" localSheetId="19">'Fire Services '!$A$1:$C$60</definedName>
    <definedName name="Substructures" localSheetId="25">'Floor Coverings'!$A$1:$C$16</definedName>
    <definedName name="Substructures" localSheetId="20">'General Builders'!$A$1:$C$59</definedName>
    <definedName name="Substructures" localSheetId="23">'Glazed Screens'!$A$1:$C$13</definedName>
    <definedName name="Substructures" localSheetId="18">Hydraulics!$A$1:$C$5</definedName>
    <definedName name="Substructures" localSheetId="17">Mechanical!#REF!</definedName>
    <definedName name="Substructures" localSheetId="22">Metalwork!$A$1:$C$27</definedName>
    <definedName name="Substructures" localSheetId="21">'Roller Shutters'!$A$1:$C$9</definedName>
    <definedName name="Substructures" localSheetId="28">#REF!</definedName>
    <definedName name="Substructures">#REF!</definedName>
    <definedName name="Summary" localSheetId="11">#REF!</definedName>
    <definedName name="Summary" localSheetId="24">#REF!</definedName>
    <definedName name="Summary" localSheetId="29">#REF!</definedName>
    <definedName name="Summary" localSheetId="19">#REF!</definedName>
    <definedName name="Summary" localSheetId="9">#REF!</definedName>
    <definedName name="Summary" localSheetId="28">#REF!</definedName>
    <definedName name="Summary">#REF!</definedName>
    <definedName name="Terrazzo" localSheetId="11">#REF!</definedName>
    <definedName name="Terrazzo" localSheetId="24">#REF!</definedName>
    <definedName name="Terrazzo" localSheetId="29">#REF!</definedName>
    <definedName name="Terrazzo" localSheetId="19">#REF!</definedName>
    <definedName name="Terrazzo" localSheetId="9">#REF!</definedName>
    <definedName name="Terrazzo" localSheetId="28">#REF!</definedName>
    <definedName name="Terrazzo">#REF!</definedName>
    <definedName name="Tiling" localSheetId="11">#REF!</definedName>
    <definedName name="Tiling" localSheetId="24">#REF!</definedName>
    <definedName name="Tiling" localSheetId="29">#REF!</definedName>
    <definedName name="Tiling" localSheetId="19">#REF!</definedName>
    <definedName name="Tiling" localSheetId="9">#REF!</definedName>
    <definedName name="Tiling" localSheetId="28">#REF!</definedName>
    <definedName name="Tiling">#REF!</definedName>
    <definedName name="time">[1]lists!$I$3:$I$6</definedName>
    <definedName name="title" localSheetId="11">[1]lists!#REF!</definedName>
    <definedName name="title" localSheetId="24">[1]lists!#REF!</definedName>
    <definedName name="title" localSheetId="29">[1]lists!#REF!</definedName>
    <definedName name="title" localSheetId="28">[1]lists!#REF!</definedName>
    <definedName name="title">[1]lists!#REF!</definedName>
    <definedName name="Tri" localSheetId="11">#REF!</definedName>
    <definedName name="Tri" localSheetId="24">#REF!</definedName>
    <definedName name="Tri" localSheetId="29">#REF!</definedName>
    <definedName name="Tri" localSheetId="19">#REF!</definedName>
    <definedName name="Tri" localSheetId="9">#REF!</definedName>
    <definedName name="Tri" localSheetId="28">#REF!</definedName>
    <definedName name="Tri">#REF!</definedName>
    <definedName name="Triangle" localSheetId="11">#REF!</definedName>
    <definedName name="Triangle" localSheetId="24">#REF!</definedName>
    <definedName name="Triangle" localSheetId="29">#REF!</definedName>
    <definedName name="Triangle" localSheetId="19">#REF!</definedName>
    <definedName name="Triangle" localSheetId="9">#REF!</definedName>
    <definedName name="Triangle" localSheetId="28">#REF!</definedName>
    <definedName name="Triangle">#REF!</definedName>
    <definedName name="Trolley_Bays" localSheetId="11">#REF!</definedName>
    <definedName name="Trolley_Bays" localSheetId="24">#REF!</definedName>
    <definedName name="Trolley_Bays" localSheetId="29">#REF!</definedName>
    <definedName name="Trolley_Bays" localSheetId="19">#REF!</definedName>
    <definedName name="Trolley_Bays" localSheetId="9">#REF!</definedName>
    <definedName name="Trolley_Bays" localSheetId="28">#REF!</definedName>
    <definedName name="Trolley_Bays">#REF!</definedName>
    <definedName name="type">[1]lists!$A$3:$A$5</definedName>
    <definedName name="Variation" localSheetId="11">#REF!</definedName>
    <definedName name="Variation" localSheetId="24">#REF!</definedName>
    <definedName name="Variation" localSheetId="29">#REF!</definedName>
    <definedName name="Variation" localSheetId="19">#REF!</definedName>
    <definedName name="Variation" localSheetId="9">#REF!</definedName>
    <definedName name="Variation" localSheetId="28">#REF!</definedName>
    <definedName name="Variation">#REF!</definedName>
    <definedName name="ver">[1]lists!$F$3:$F$16</definedName>
    <definedName name="Vic" localSheetId="11">#REF!</definedName>
    <definedName name="Vic" localSheetId="24">#REF!</definedName>
    <definedName name="Vic" localSheetId="29">#REF!</definedName>
    <definedName name="Vic" localSheetId="19">#REF!</definedName>
    <definedName name="Vic" localSheetId="9">#REF!</definedName>
    <definedName name="Vic" localSheetId="28">#REF!</definedName>
    <definedName name="Vic">#REF!</definedName>
    <definedName name="Worksheet" localSheetId="11">#REF!</definedName>
    <definedName name="Worksheet" localSheetId="24">#REF!</definedName>
    <definedName name="Worksheet" localSheetId="29">#REF!</definedName>
    <definedName name="Worksheet" localSheetId="19">#REF!</definedName>
    <definedName name="Worksheet" localSheetId="9">#REF!</definedName>
    <definedName name="Worksheet" localSheetId="28">#REF!</definedName>
    <definedName name="Worksheet">#REF!</definedName>
    <definedName name="WoW_Kits">[6]QA_Check!$B$103:$B$109</definedName>
    <definedName name="yes" localSheetId="11">#REF!</definedName>
    <definedName name="yes" localSheetId="24">#REF!</definedName>
    <definedName name="yes" localSheetId="29">#REF!</definedName>
    <definedName name="yes" localSheetId="19">#REF!</definedName>
    <definedName name="yes" localSheetId="9">#REF!</definedName>
    <definedName name="yes" localSheetId="28">#REF!</definedName>
    <definedName name="yes">#REF!</definedName>
  </definedNames>
  <calcPr calcId="171027"/>
</workbook>
</file>

<file path=xl/calcChain.xml><?xml version="1.0" encoding="utf-8"?>
<calcChain xmlns="http://schemas.openxmlformats.org/spreadsheetml/2006/main">
  <c r="E49" i="267" l="1"/>
  <c r="F191" i="282"/>
  <c r="F15" i="282" l="1"/>
  <c r="F16" i="282"/>
  <c r="F17" i="282"/>
  <c r="F20" i="282"/>
  <c r="F21" i="282"/>
  <c r="F22" i="282"/>
  <c r="F25" i="282"/>
  <c r="F26" i="282"/>
  <c r="F27" i="282"/>
  <c r="F29" i="282"/>
  <c r="F30" i="282"/>
  <c r="F32" i="282"/>
  <c r="F33" i="282"/>
  <c r="F34" i="282"/>
  <c r="F37" i="282"/>
  <c r="F38" i="282"/>
  <c r="F39" i="282"/>
  <c r="F42" i="282"/>
  <c r="F43" i="282"/>
  <c r="F44" i="282"/>
  <c r="F48" i="282"/>
  <c r="F53" i="282"/>
  <c r="F54" i="282"/>
  <c r="F55" i="282"/>
  <c r="F57" i="282"/>
  <c r="F58" i="282"/>
  <c r="F60" i="282"/>
  <c r="F61" i="282"/>
  <c r="F63" i="282"/>
  <c r="F64" i="282"/>
  <c r="F65" i="282"/>
  <c r="F66" i="282"/>
  <c r="F67" i="282"/>
  <c r="F69" i="282"/>
  <c r="F70" i="282"/>
  <c r="F72" i="282"/>
  <c r="F73" i="282"/>
  <c r="F74" i="282"/>
  <c r="F75" i="282"/>
  <c r="F76" i="282"/>
  <c r="F79" i="282"/>
  <c r="F80" i="282"/>
  <c r="F81" i="282"/>
  <c r="F82" i="282"/>
  <c r="F83" i="282"/>
  <c r="F84" i="282"/>
  <c r="F85" i="282"/>
  <c r="F86" i="282"/>
  <c r="F87" i="282"/>
  <c r="F89" i="282"/>
  <c r="F90" i="282"/>
  <c r="F91" i="282"/>
  <c r="F92" i="282"/>
  <c r="F95" i="282"/>
  <c r="F96" i="282"/>
  <c r="F97" i="282"/>
  <c r="F98" i="282"/>
  <c r="F99" i="282"/>
  <c r="F100" i="282"/>
  <c r="F102" i="282"/>
  <c r="F103" i="282"/>
  <c r="F104" i="282"/>
  <c r="F105" i="282"/>
  <c r="F107" i="282"/>
  <c r="F108" i="282"/>
  <c r="F109" i="282"/>
  <c r="F110" i="282"/>
  <c r="F111" i="282"/>
  <c r="F112" i="282"/>
  <c r="F113" i="282"/>
  <c r="F115" i="282"/>
  <c r="F116" i="282"/>
  <c r="F117" i="282"/>
  <c r="F119" i="282"/>
  <c r="F121" i="282"/>
  <c r="F123" i="282"/>
  <c r="F124" i="282"/>
  <c r="F126" i="282"/>
  <c r="F127" i="282"/>
  <c r="F128" i="282"/>
  <c r="F159" i="282"/>
  <c r="F158" i="282"/>
  <c r="F157" i="282"/>
  <c r="F155" i="282"/>
  <c r="F154" i="282"/>
  <c r="F153" i="282"/>
  <c r="F152" i="282"/>
  <c r="F151" i="282"/>
  <c r="F149" i="282"/>
  <c r="F148" i="282"/>
  <c r="F147" i="282"/>
  <c r="F146" i="282"/>
  <c r="F144" i="282"/>
  <c r="F143" i="282"/>
  <c r="F142" i="282"/>
  <c r="F141" i="282"/>
  <c r="F139" i="282"/>
  <c r="F138" i="282"/>
  <c r="F137" i="282"/>
  <c r="F136" i="282"/>
  <c r="F135" i="282"/>
  <c r="F134" i="282"/>
  <c r="F132" i="282"/>
  <c r="F131" i="282"/>
  <c r="F130" i="282"/>
  <c r="J72" i="272"/>
  <c r="J70" i="272"/>
  <c r="J68" i="272"/>
  <c r="J66" i="272"/>
  <c r="J64" i="272"/>
  <c r="J62" i="272"/>
  <c r="J60" i="272"/>
  <c r="J58" i="272"/>
  <c r="J56" i="272"/>
  <c r="J54" i="272"/>
  <c r="J52" i="272"/>
  <c r="J50" i="272"/>
  <c r="J45" i="272"/>
  <c r="J43" i="272"/>
  <c r="J41" i="272"/>
  <c r="J39" i="272"/>
  <c r="J37" i="272"/>
  <c r="J35" i="272"/>
  <c r="J33" i="272"/>
  <c r="J31" i="272"/>
  <c r="J29" i="272"/>
  <c r="J27" i="272"/>
  <c r="J25" i="272"/>
  <c r="J23" i="272"/>
  <c r="J21" i="272"/>
  <c r="J19" i="272"/>
  <c r="J17" i="272"/>
  <c r="J15" i="272"/>
  <c r="J13" i="272"/>
  <c r="J11" i="272"/>
  <c r="J9" i="272"/>
  <c r="J7" i="272"/>
  <c r="J361" i="271"/>
  <c r="J359" i="271"/>
  <c r="J357" i="271"/>
  <c r="J355" i="271"/>
  <c r="J353" i="271"/>
  <c r="J351" i="271"/>
  <c r="J349" i="271"/>
  <c r="J343" i="271"/>
  <c r="J341" i="271"/>
  <c r="J339" i="271"/>
  <c r="J337" i="271"/>
  <c r="J335" i="271"/>
  <c r="J333" i="271"/>
  <c r="J345" i="271" s="1"/>
  <c r="J327" i="271"/>
  <c r="J325" i="271"/>
  <c r="J323" i="271"/>
  <c r="J321" i="271"/>
  <c r="J319" i="271"/>
  <c r="J317" i="271"/>
  <c r="J315" i="271"/>
  <c r="J313" i="271"/>
  <c r="J311" i="271"/>
  <c r="J309" i="271"/>
  <c r="J307" i="271"/>
  <c r="J305" i="271"/>
  <c r="J303" i="271"/>
  <c r="J301" i="271"/>
  <c r="J296" i="271"/>
  <c r="J294" i="271"/>
  <c r="J292" i="271"/>
  <c r="J290" i="271"/>
  <c r="J288" i="271"/>
  <c r="J286" i="271"/>
  <c r="J284" i="271"/>
  <c r="J282" i="271"/>
  <c r="J280" i="271"/>
  <c r="J275" i="271"/>
  <c r="J273" i="271"/>
  <c r="J271" i="271"/>
  <c r="J269" i="271"/>
  <c r="J267" i="271"/>
  <c r="J265" i="271"/>
  <c r="J263" i="271"/>
  <c r="J261" i="271"/>
  <c r="J259" i="271"/>
  <c r="J254" i="271"/>
  <c r="J252" i="271"/>
  <c r="J250" i="271"/>
  <c r="J248" i="271"/>
  <c r="J246" i="271"/>
  <c r="J244" i="271"/>
  <c r="J242" i="271"/>
  <c r="J240" i="271"/>
  <c r="J238" i="271"/>
  <c r="J236" i="271"/>
  <c r="J234" i="271"/>
  <c r="J232" i="271"/>
  <c r="J230" i="271"/>
  <c r="J228" i="271"/>
  <c r="J226" i="271"/>
  <c r="J224" i="271"/>
  <c r="J256" i="271" s="1"/>
  <c r="J219" i="271"/>
  <c r="J217" i="271"/>
  <c r="J215" i="271"/>
  <c r="J213" i="271"/>
  <c r="J211" i="271"/>
  <c r="J209" i="271"/>
  <c r="J207" i="271"/>
  <c r="J205" i="271"/>
  <c r="J203" i="271"/>
  <c r="J201" i="271"/>
  <c r="J199" i="271"/>
  <c r="J197" i="271"/>
  <c r="J195" i="271"/>
  <c r="J193" i="271"/>
  <c r="J191" i="271"/>
  <c r="J189" i="271"/>
  <c r="J187" i="271"/>
  <c r="J185" i="271"/>
  <c r="J183" i="271"/>
  <c r="J181" i="271"/>
  <c r="J179" i="271"/>
  <c r="J177" i="271"/>
  <c r="J172" i="271"/>
  <c r="J170" i="271"/>
  <c r="J168" i="271"/>
  <c r="J166" i="271"/>
  <c r="J164" i="271"/>
  <c r="J162" i="271"/>
  <c r="J160" i="271"/>
  <c r="J158" i="271"/>
  <c r="J156" i="271"/>
  <c r="J154" i="271"/>
  <c r="J152" i="271"/>
  <c r="J150" i="271"/>
  <c r="J148" i="271"/>
  <c r="J146" i="271"/>
  <c r="J144" i="271"/>
  <c r="J142" i="271"/>
  <c r="J140" i="271"/>
  <c r="J138" i="271"/>
  <c r="J136" i="271"/>
  <c r="J134" i="271"/>
  <c r="J132" i="271"/>
  <c r="J130" i="271"/>
  <c r="J125" i="271"/>
  <c r="J123" i="271"/>
  <c r="J121" i="271"/>
  <c r="J119" i="271"/>
  <c r="J117" i="271"/>
  <c r="J115" i="271"/>
  <c r="J113" i="271"/>
  <c r="J111" i="271"/>
  <c r="J109" i="271"/>
  <c r="J107" i="271"/>
  <c r="J105" i="271"/>
  <c r="J103" i="271"/>
  <c r="J101" i="271"/>
  <c r="J99" i="271"/>
  <c r="J97" i="271"/>
  <c r="J95" i="271"/>
  <c r="J93" i="271"/>
  <c r="J91" i="271"/>
  <c r="J89" i="271"/>
  <c r="J87" i="271"/>
  <c r="J127" i="271" s="1"/>
  <c r="J82" i="271"/>
  <c r="J80" i="271"/>
  <c r="J78" i="271"/>
  <c r="J76" i="271"/>
  <c r="J74" i="271"/>
  <c r="J72" i="271"/>
  <c r="J70" i="271"/>
  <c r="J68" i="271"/>
  <c r="J66" i="271"/>
  <c r="J64" i="271"/>
  <c r="J62" i="271"/>
  <c r="J60" i="271"/>
  <c r="J58" i="271"/>
  <c r="J56" i="271"/>
  <c r="J54" i="271"/>
  <c r="J52" i="271"/>
  <c r="J50" i="271"/>
  <c r="J48" i="271"/>
  <c r="J46" i="271"/>
  <c r="J44" i="271"/>
  <c r="J42" i="271"/>
  <c r="J37" i="271"/>
  <c r="J35" i="271"/>
  <c r="J33" i="271"/>
  <c r="J31" i="271"/>
  <c r="J29" i="271"/>
  <c r="J27" i="271"/>
  <c r="J25" i="271"/>
  <c r="J23" i="271"/>
  <c r="J21" i="271"/>
  <c r="J19" i="271"/>
  <c r="J17" i="271"/>
  <c r="J15" i="271"/>
  <c r="J13" i="271"/>
  <c r="J11" i="271"/>
  <c r="J9" i="271"/>
  <c r="J7" i="271"/>
  <c r="J37" i="269"/>
  <c r="J35" i="269"/>
  <c r="J33" i="269"/>
  <c r="J31" i="269"/>
  <c r="J29" i="269"/>
  <c r="J27" i="269"/>
  <c r="J25" i="269"/>
  <c r="J23" i="269"/>
  <c r="J21" i="269"/>
  <c r="J19" i="269"/>
  <c r="J17" i="269"/>
  <c r="J15" i="269"/>
  <c r="J13" i="269"/>
  <c r="J11" i="269"/>
  <c r="J9" i="269"/>
  <c r="J7" i="269"/>
  <c r="J13" i="277"/>
  <c r="J11" i="277"/>
  <c r="J9" i="277"/>
  <c r="J7" i="277"/>
  <c r="J298" i="271" l="1"/>
  <c r="J329" i="271"/>
  <c r="J277" i="271"/>
  <c r="J221" i="271"/>
  <c r="J39" i="271"/>
  <c r="J174" i="271"/>
  <c r="J84" i="271"/>
  <c r="J47" i="272"/>
  <c r="C237" i="267"/>
  <c r="E151" i="236"/>
  <c r="J363" i="271"/>
  <c r="J65" i="270"/>
  <c r="J64" i="270"/>
  <c r="J63" i="270"/>
  <c r="J62" i="270"/>
  <c r="J61" i="270"/>
  <c r="J60" i="270"/>
  <c r="J59" i="270"/>
  <c r="J58" i="270"/>
  <c r="J57" i="270"/>
  <c r="J56" i="270"/>
  <c r="J55" i="270"/>
  <c r="J54" i="270"/>
  <c r="J53" i="270"/>
  <c r="J52" i="270"/>
  <c r="J51" i="270"/>
  <c r="J50" i="270"/>
  <c r="J49" i="270"/>
  <c r="J48" i="270"/>
  <c r="J47" i="270"/>
  <c r="J46" i="270"/>
  <c r="J45" i="270"/>
  <c r="J44" i="270"/>
  <c r="J43" i="270"/>
  <c r="J42" i="270"/>
  <c r="J41" i="270"/>
  <c r="J40" i="270"/>
  <c r="J39" i="270"/>
  <c r="J38" i="270"/>
  <c r="J37" i="270"/>
  <c r="J36" i="270"/>
  <c r="J35" i="270"/>
  <c r="J34" i="270"/>
  <c r="J33" i="270"/>
  <c r="J32" i="270"/>
  <c r="J31" i="270"/>
  <c r="J30" i="270"/>
  <c r="J29" i="270"/>
  <c r="J27" i="270"/>
  <c r="J26" i="270"/>
  <c r="J25" i="270"/>
  <c r="J24" i="270"/>
  <c r="J23" i="270"/>
  <c r="J22" i="270"/>
  <c r="J21" i="270"/>
  <c r="J20" i="270"/>
  <c r="J19" i="270"/>
  <c r="J18" i="270"/>
  <c r="J17" i="270"/>
  <c r="J16" i="270"/>
  <c r="J15" i="270"/>
  <c r="J14" i="270"/>
  <c r="J13" i="270"/>
  <c r="J12" i="270"/>
  <c r="J11" i="270"/>
  <c r="J10" i="270"/>
  <c r="J9" i="270"/>
  <c r="J8" i="270"/>
  <c r="J7" i="270"/>
  <c r="J67" i="270" s="1"/>
  <c r="E71" i="267" s="1"/>
  <c r="F71" i="267" s="1"/>
  <c r="C62" i="282"/>
  <c r="F62" i="282" s="1"/>
  <c r="C59" i="282"/>
  <c r="F59" i="282" s="1"/>
  <c r="C51" i="282"/>
  <c r="F51" i="282" s="1"/>
  <c r="C50" i="282"/>
  <c r="F50" i="282" s="1"/>
  <c r="C52" i="282"/>
  <c r="F52" i="282" s="1"/>
  <c r="C47" i="282"/>
  <c r="F47" i="282" s="1"/>
  <c r="C46" i="282"/>
  <c r="F46" i="282" s="1"/>
  <c r="F172" i="282" s="1"/>
  <c r="F49" i="267" s="1"/>
  <c r="C49" i="282"/>
  <c r="F49" i="282" s="1"/>
  <c r="C40" i="282"/>
  <c r="F40" i="282" s="1"/>
  <c r="C35" i="282"/>
  <c r="F35" i="282" s="1"/>
  <c r="C28" i="282"/>
  <c r="F28" i="282" s="1"/>
  <c r="C23" i="282"/>
  <c r="F23" i="282" s="1"/>
  <c r="E239" i="267"/>
  <c r="F239" i="267"/>
  <c r="E236" i="267"/>
  <c r="F171" i="282"/>
  <c r="F170" i="282"/>
  <c r="F169" i="282"/>
  <c r="F168" i="282"/>
  <c r="F167" i="282"/>
  <c r="F163" i="282"/>
  <c r="F162" i="282"/>
  <c r="F161" i="282"/>
  <c r="F160" i="282"/>
  <c r="C93" i="282"/>
  <c r="F93" i="282" s="1"/>
  <c r="C77" i="282"/>
  <c r="F77" i="282" s="1"/>
  <c r="C71" i="282"/>
  <c r="F71" i="282" s="1"/>
  <c r="C68" i="282"/>
  <c r="F68" i="282" s="1"/>
  <c r="B5" i="281"/>
  <c r="B3" i="281"/>
  <c r="B5" i="278"/>
  <c r="B3" i="278"/>
  <c r="J15" i="277"/>
  <c r="E69" i="267" s="1"/>
  <c r="F69" i="267" s="1"/>
  <c r="F120" i="267"/>
  <c r="F121" i="267"/>
  <c r="E211" i="267"/>
  <c r="E218" i="267"/>
  <c r="E261" i="267"/>
  <c r="F261" i="267"/>
  <c r="E260" i="267"/>
  <c r="F260" i="267" s="1"/>
  <c r="E259" i="267"/>
  <c r="F259" i="267" s="1"/>
  <c r="E258" i="267"/>
  <c r="E82" i="267"/>
  <c r="E262" i="267"/>
  <c r="F262" i="267"/>
  <c r="E256" i="267"/>
  <c r="F256" i="267" s="1"/>
  <c r="E268" i="267"/>
  <c r="J74" i="272"/>
  <c r="J41" i="269"/>
  <c r="E70" i="267" s="1"/>
  <c r="F70" i="267" s="1"/>
  <c r="J76" i="272"/>
  <c r="E73" i="267" s="1"/>
  <c r="F73" i="267" s="1"/>
  <c r="E11" i="267"/>
  <c r="F11" i="267" s="1"/>
  <c r="E179" i="267"/>
  <c r="F179" i="267" s="1"/>
  <c r="E180" i="267"/>
  <c r="E178" i="267"/>
  <c r="F178" i="267" s="1"/>
  <c r="E184" i="267"/>
  <c r="F184" i="267" s="1"/>
  <c r="E175" i="267"/>
  <c r="E174" i="267"/>
  <c r="E168" i="267"/>
  <c r="E167" i="267"/>
  <c r="F167" i="267" s="1"/>
  <c r="E166" i="267"/>
  <c r="E137" i="267"/>
  <c r="E136" i="267"/>
  <c r="F136" i="267" s="1"/>
  <c r="E134" i="267"/>
  <c r="F134" i="267" s="1"/>
  <c r="E133" i="267"/>
  <c r="E132" i="267"/>
  <c r="E116" i="267"/>
  <c r="F116" i="267" s="1"/>
  <c r="E115" i="267"/>
  <c r="F115" i="267" s="1"/>
  <c r="E114" i="267"/>
  <c r="F114" i="267" s="1"/>
  <c r="E110" i="267"/>
  <c r="E108" i="267"/>
  <c r="E106" i="267"/>
  <c r="E105" i="267"/>
  <c r="E100" i="267"/>
  <c r="E99" i="267"/>
  <c r="E96" i="267"/>
  <c r="F96" i="267" s="1"/>
  <c r="E97" i="267"/>
  <c r="F97" i="267" s="1"/>
  <c r="E95" i="267"/>
  <c r="E92" i="267"/>
  <c r="E91" i="267"/>
  <c r="E89" i="267"/>
  <c r="E84" i="267"/>
  <c r="E80" i="267"/>
  <c r="F80" i="267" s="1"/>
  <c r="E25" i="267"/>
  <c r="F25" i="267" s="1"/>
  <c r="E24" i="267"/>
  <c r="F24" i="267" s="1"/>
  <c r="E23" i="267"/>
  <c r="E87" i="267"/>
  <c r="F87" i="267" s="1"/>
  <c r="E34" i="267"/>
  <c r="F34" i="267" s="1"/>
  <c r="E176" i="267"/>
  <c r="E151" i="267"/>
  <c r="E149" i="267"/>
  <c r="F149" i="267" s="1"/>
  <c r="E155" i="267"/>
  <c r="F155" i="267" s="1"/>
  <c r="E154" i="267"/>
  <c r="F154" i="267" s="1"/>
  <c r="E153" i="267"/>
  <c r="E161" i="267"/>
  <c r="E159" i="267"/>
  <c r="E232" i="267"/>
  <c r="F232" i="267" s="1"/>
  <c r="E233" i="267"/>
  <c r="F233" i="267"/>
  <c r="E231" i="267"/>
  <c r="F231" i="267" s="1"/>
  <c r="E213" i="267"/>
  <c r="F213" i="267" s="1"/>
  <c r="E224" i="267"/>
  <c r="F224" i="267" s="1"/>
  <c r="E225" i="267"/>
  <c r="F225" i="267"/>
  <c r="E226" i="267"/>
  <c r="F226" i="267" s="1"/>
  <c r="E227" i="267"/>
  <c r="F227" i="267"/>
  <c r="E228" i="267"/>
  <c r="F228" i="267" s="1"/>
  <c r="E229" i="267"/>
  <c r="F229" i="267" s="1"/>
  <c r="E223" i="267"/>
  <c r="F223" i="267" s="1"/>
  <c r="E216" i="267"/>
  <c r="F216" i="267" s="1"/>
  <c r="E217" i="267"/>
  <c r="F217" i="267" s="1"/>
  <c r="E215" i="267"/>
  <c r="E246" i="267"/>
  <c r="E245" i="267"/>
  <c r="F245" i="267" s="1"/>
  <c r="E244" i="267"/>
  <c r="F244" i="267" s="1"/>
  <c r="E243" i="267"/>
  <c r="F243" i="267" s="1"/>
  <c r="E238" i="267"/>
  <c r="F238" i="267"/>
  <c r="E237" i="267"/>
  <c r="E221" i="267"/>
  <c r="E212" i="267"/>
  <c r="F212" i="267" s="1"/>
  <c r="E210" i="267"/>
  <c r="F210" i="267" s="1"/>
  <c r="E209" i="267"/>
  <c r="F209" i="267" s="1"/>
  <c r="E208" i="267"/>
  <c r="E207" i="267"/>
  <c r="E194" i="267"/>
  <c r="E193" i="267"/>
  <c r="E177" i="267"/>
  <c r="E85" i="267"/>
  <c r="F85" i="267" s="1"/>
  <c r="E79" i="267"/>
  <c r="F79" i="267" s="1"/>
  <c r="E77" i="267"/>
  <c r="E76" i="267"/>
  <c r="E37" i="267"/>
  <c r="E31" i="267"/>
  <c r="F31" i="267" s="1"/>
  <c r="E29" i="267"/>
  <c r="F29" i="267" s="1"/>
  <c r="E28" i="267"/>
  <c r="E27" i="267"/>
  <c r="F27" i="267" s="1"/>
  <c r="E26" i="267"/>
  <c r="F26" i="267" s="1"/>
  <c r="E21" i="267"/>
  <c r="F21" i="267" s="1"/>
  <c r="E18" i="267"/>
  <c r="E17" i="267"/>
  <c r="E16" i="267"/>
  <c r="E15" i="267"/>
  <c r="E12" i="267"/>
  <c r="E10" i="267"/>
  <c r="F10" i="267" s="1"/>
  <c r="E8" i="267"/>
  <c r="F8" i="267" s="1"/>
  <c r="E5" i="267"/>
  <c r="F268" i="267"/>
  <c r="F267" i="267"/>
  <c r="F266" i="267"/>
  <c r="F265" i="267"/>
  <c r="F264" i="267"/>
  <c r="F263" i="267"/>
  <c r="F258" i="267"/>
  <c r="F257" i="267"/>
  <c r="F255" i="267"/>
  <c r="C246" i="267"/>
  <c r="F246" i="267" s="1"/>
  <c r="C236" i="267"/>
  <c r="F221" i="267"/>
  <c r="F218" i="267"/>
  <c r="F215" i="267"/>
  <c r="F211" i="267"/>
  <c r="F208" i="267"/>
  <c r="F207" i="267"/>
  <c r="F204" i="267"/>
  <c r="F203" i="267"/>
  <c r="F202" i="267"/>
  <c r="F205" i="267" s="1"/>
  <c r="F200" i="267"/>
  <c r="F195" i="267"/>
  <c r="F194" i="267"/>
  <c r="F193" i="267"/>
  <c r="F191" i="267"/>
  <c r="F188" i="267"/>
  <c r="F187" i="267"/>
  <c r="F186" i="267"/>
  <c r="F182" i="267"/>
  <c r="F181" i="267"/>
  <c r="F180" i="267"/>
  <c r="F177" i="267"/>
  <c r="F176" i="267"/>
  <c r="F175" i="267"/>
  <c r="F174" i="267"/>
  <c r="F172" i="267"/>
  <c r="F169" i="267"/>
  <c r="C168" i="267"/>
  <c r="F168" i="267" s="1"/>
  <c r="C167" i="267"/>
  <c r="C166" i="267"/>
  <c r="F161" i="267"/>
  <c r="F159" i="267"/>
  <c r="F156" i="267"/>
  <c r="F153" i="267"/>
  <c r="F151" i="267"/>
  <c r="F144" i="267"/>
  <c r="F143" i="267"/>
  <c r="F141" i="267"/>
  <c r="F140" i="267"/>
  <c r="F139" i="267"/>
  <c r="F137" i="267"/>
  <c r="F133" i="267"/>
  <c r="F132" i="267"/>
  <c r="F127" i="267"/>
  <c r="F126" i="267"/>
  <c r="F125" i="267"/>
  <c r="F124" i="267"/>
  <c r="F123" i="267"/>
  <c r="F122" i="267"/>
  <c r="F119" i="267"/>
  <c r="F118" i="267"/>
  <c r="F112" i="267"/>
  <c r="F111" i="267"/>
  <c r="F110" i="267"/>
  <c r="F108" i="267"/>
  <c r="F106" i="267"/>
  <c r="F105" i="267"/>
  <c r="F100" i="267"/>
  <c r="F99" i="267"/>
  <c r="F95" i="267"/>
  <c r="F92" i="267"/>
  <c r="F91" i="267"/>
  <c r="F89" i="267"/>
  <c r="F84" i="267"/>
  <c r="F82" i="267"/>
  <c r="F77" i="267"/>
  <c r="F76" i="267"/>
  <c r="F67" i="267"/>
  <c r="F66" i="267"/>
  <c r="F65" i="267"/>
  <c r="F64" i="267"/>
  <c r="F63" i="267"/>
  <c r="F62" i="267"/>
  <c r="F61" i="267"/>
  <c r="F60" i="267"/>
  <c r="F59" i="267"/>
  <c r="F56" i="267"/>
  <c r="F55" i="267"/>
  <c r="F54" i="267"/>
  <c r="F53" i="267"/>
  <c r="F52" i="267"/>
  <c r="F50" i="267"/>
  <c r="F47" i="267"/>
  <c r="F46" i="267"/>
  <c r="F45" i="267"/>
  <c r="F44" i="267"/>
  <c r="F43" i="267"/>
  <c r="F42" i="267"/>
  <c r="F41" i="267"/>
  <c r="F37" i="267"/>
  <c r="F36" i="267"/>
  <c r="F32" i="267"/>
  <c r="F28" i="267"/>
  <c r="F23" i="267"/>
  <c r="F19" i="267"/>
  <c r="F18" i="267"/>
  <c r="C17" i="267"/>
  <c r="F17" i="267" s="1"/>
  <c r="C16" i="267"/>
  <c r="F16" i="267" s="1"/>
  <c r="C15" i="267"/>
  <c r="F15" i="267" s="1"/>
  <c r="F13" i="267"/>
  <c r="F12" i="267"/>
  <c r="F6" i="267"/>
  <c r="F5" i="267"/>
  <c r="F252" i="267"/>
  <c r="F253" i="267" s="1"/>
  <c r="E283" i="258"/>
  <c r="E280" i="258"/>
  <c r="E31" i="174"/>
  <c r="E30" i="174"/>
  <c r="E29" i="174"/>
  <c r="E27" i="174"/>
  <c r="E25" i="174"/>
  <c r="E23" i="174"/>
  <c r="E22" i="174"/>
  <c r="E21" i="174"/>
  <c r="E20" i="174"/>
  <c r="E16" i="174"/>
  <c r="E15" i="174"/>
  <c r="E14" i="174"/>
  <c r="E13" i="174"/>
  <c r="E11" i="174"/>
  <c r="E10" i="174"/>
  <c r="E9" i="174"/>
  <c r="E8" i="174"/>
  <c r="E7" i="174"/>
  <c r="E6" i="174"/>
  <c r="E5" i="174"/>
  <c r="F269" i="267" l="1"/>
  <c r="J365" i="271"/>
  <c r="E72" i="267" s="1"/>
  <c r="F72" i="267" s="1"/>
  <c r="F101" i="267" s="1"/>
  <c r="F166" i="267"/>
  <c r="F236" i="267"/>
  <c r="F237" i="267"/>
  <c r="F240" i="267" s="1"/>
  <c r="F189" i="267"/>
  <c r="F145" i="267"/>
  <c r="F247" i="267"/>
  <c r="F128" i="267"/>
  <c r="F197" i="267"/>
  <c r="F234" i="267"/>
  <c r="F38" i="267"/>
  <c r="E249" i="267"/>
  <c r="F249" i="267" s="1"/>
  <c r="F250" i="267" s="1"/>
  <c r="F270" i="267" l="1"/>
  <c r="E24" i="25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Fraser McGregor</author>
  </authors>
  <commentList>
    <comment ref="C249" authorId="0" shapeId="0" xr:uid="{00000000-0006-0000-0500-000001000000}">
      <text>
        <r>
          <rPr>
            <b/>
            <sz val="12"/>
            <color indexed="81"/>
            <rFont val="Tahoma"/>
            <family val="2"/>
          </rPr>
          <t>Fraser McGregor:</t>
        </r>
        <r>
          <rPr>
            <sz val="12"/>
            <color indexed="81"/>
            <rFont val="Tahoma"/>
            <family val="2"/>
          </rPr>
          <t xml:space="preserve">
Use rate from OH &amp; P tab based on contract value
</t>
        </r>
      </text>
    </comment>
  </commentList>
</comments>
</file>

<file path=xl/sharedStrings.xml><?xml version="1.0" encoding="utf-8"?>
<sst xmlns="http://schemas.openxmlformats.org/spreadsheetml/2006/main" count="2986" uniqueCount="1567">
  <si>
    <t>No.</t>
  </si>
  <si>
    <t xml:space="preserve">Supply and apply paint finish to existing blockwork walls up to 3600mm above ffl </t>
  </si>
  <si>
    <t>Supply and apply paint finish to internal plasterboard walls up to 3600mm above ffl</t>
  </si>
  <si>
    <t xml:space="preserve">Supply and apply paint finish to plasterboard ceiling height 3200mm </t>
  </si>
  <si>
    <t>Supply and apply paint finish to existing columns approximately 600mm x 600mm from 1200mm to 3600mm ffl</t>
  </si>
  <si>
    <t>no</t>
  </si>
  <si>
    <t>Allow for additional floor preparation for moisture rising protection</t>
  </si>
  <si>
    <t>Paint to p/d and plywood to stud walls</t>
  </si>
  <si>
    <t xml:space="preserve">m </t>
  </si>
  <si>
    <t>m</t>
  </si>
  <si>
    <t>Supply and apply paint finish to existing columns</t>
  </si>
  <si>
    <t>Selling</t>
  </si>
  <si>
    <t>Metalwork</t>
  </si>
  <si>
    <t>6mm flush jointed fibre cement board lining to wet area</t>
  </si>
  <si>
    <t>item</t>
  </si>
  <si>
    <t>m2</t>
  </si>
  <si>
    <t>Ref</t>
  </si>
  <si>
    <t>%</t>
  </si>
  <si>
    <t>hr</t>
  </si>
  <si>
    <t>Unit</t>
  </si>
  <si>
    <t>Rate</t>
  </si>
  <si>
    <t>SCHEME</t>
  </si>
  <si>
    <t>Comments</t>
  </si>
  <si>
    <t>Allow for s/s bollard to selling area; including delivery and installation</t>
  </si>
  <si>
    <t>Supply and install 90mm thick stud wall</t>
  </si>
  <si>
    <t>Supply and install 140mm thick stud wall</t>
  </si>
  <si>
    <t>Mechanical</t>
  </si>
  <si>
    <t>Linemarking to BOH Warehouse</t>
  </si>
  <si>
    <t>Lump sum discount for turnover &gt; $10m</t>
  </si>
  <si>
    <t>19mm plywood lining to stud wall &lt;10m2</t>
  </si>
  <si>
    <t>Lump sum discount for turnover &gt; $5m</t>
  </si>
  <si>
    <t>Total</t>
  </si>
  <si>
    <t>Qty</t>
  </si>
  <si>
    <t xml:space="preserve"> </t>
  </si>
  <si>
    <t>Hydraulics</t>
  </si>
  <si>
    <t>Fire Services</t>
  </si>
  <si>
    <t>Overheads and Profit</t>
  </si>
  <si>
    <t>Floor Coverings</t>
  </si>
  <si>
    <t>Hoardings</t>
  </si>
  <si>
    <t>General Builders Work</t>
  </si>
  <si>
    <t>Roller Shutters</t>
  </si>
  <si>
    <t>Glazed Screens</t>
  </si>
  <si>
    <t>Decorations</t>
  </si>
  <si>
    <t>Suspended Ceilings</t>
  </si>
  <si>
    <t xml:space="preserve">A44 - TEMPORARY HOARDINGS; EXTERNAL </t>
  </si>
  <si>
    <t xml:space="preserve">MESH HERRAS FENCING PANELS REFERENCE ORIGINAL; INSTALLED IN ACCORDANCE WITH MANUFACTURER'S PRINTED INSTRUCTIONS </t>
  </si>
  <si>
    <t xml:space="preserve">Provide, erect and remove on completion the following temporary hoardings externally </t>
  </si>
  <si>
    <t>HOA0001</t>
  </si>
  <si>
    <t xml:space="preserve">2000 high standard mesh fencing panels in 3472 widths; reinforced concrete footings </t>
  </si>
  <si>
    <t xml:space="preserve">SOLID HERAS FENCING PANELS; GALVANISED RIGIDISED SYSTEM PANELS; BACKSTAY AND KENTLEDGE STABILISING SYSTEM; 1NR BACKSTAY AND BLOCKSTRAP PER PANEL INCLUDING SANDBAG WEIGHT ON REAR BLOCK FOR STABILITY; COVER STRIPS AT ALL JOINTS; INSTALLED IN ACCORDANCE WITH MANUFACTURER'S PRINTED INSTRUCTIONS </t>
  </si>
  <si>
    <t xml:space="preserve">Provide, erect and remove on completion the following temporary hoardings externally to form Contractors compound </t>
  </si>
  <si>
    <t>HOA0002</t>
  </si>
  <si>
    <t xml:space="preserve">2000 high standard solid Herras fencing panels in 2200 widths; concrete block bases to main posts and stabilising post; bases spiked into ground </t>
  </si>
  <si>
    <t>HOA0003</t>
  </si>
  <si>
    <t xml:space="preserve">extra over for providing 5000 long lockable double leaf  vehicle gate set in solid fencing </t>
  </si>
  <si>
    <t>nr</t>
  </si>
  <si>
    <t>HOA0004</t>
  </si>
  <si>
    <t xml:space="preserve">extra over for providing lockable single leaf  operatives gate set in solid fencing </t>
  </si>
  <si>
    <t>A44 - TEMPORARY HOARDINGS; INTERNAL</t>
  </si>
  <si>
    <t>PROVIDE, ERECT, ADAPT, ALTER, REPOSITION AS REQUIRED AND REMOVE ON COMPLETION THE FOLLOWING TEMPORARY HOARDINGS; RE-USE-A-WALL OR EQUAL AND APPROVED INTERNAL HOARDING INCLUDING ALL FOOTINGS AND STABILISATION AS REQUIRED; INSTALLED IN ACCORDANCE WITH MANUFACTURER'S PRINTED INSTRUCTIONS</t>
  </si>
  <si>
    <t xml:space="preserve">Provide, erect and remove on completion the following temporary hoardings internally </t>
  </si>
  <si>
    <t>Hire prices based on 1 linear metre per (7-day) week hire</t>
  </si>
  <si>
    <t>HOA0005</t>
  </si>
  <si>
    <t>1200 high panels</t>
  </si>
  <si>
    <t>HOA0006</t>
  </si>
  <si>
    <t>2500 high panels</t>
  </si>
  <si>
    <t>HOA0007</t>
  </si>
  <si>
    <t>Single door with push button lock</t>
  </si>
  <si>
    <t>HOA0008</t>
  </si>
  <si>
    <t>Double door with push button lock</t>
  </si>
  <si>
    <t>HOA0009</t>
  </si>
  <si>
    <t>90 degree or 45 degree corner</t>
  </si>
  <si>
    <t>Ancillaries</t>
  </si>
  <si>
    <t>HOA0010</t>
  </si>
  <si>
    <t>Delivery/collection during normal working hours (6am - 10pm)</t>
  </si>
  <si>
    <t>HOA0011</t>
  </si>
  <si>
    <t>Delivery/collection during out of hours working hours (10pm - 6am)</t>
  </si>
  <si>
    <t>Entrance Feature</t>
  </si>
  <si>
    <t>CF01001</t>
  </si>
  <si>
    <t>Take down existing roller shutter and support frame; size  4000 x 3000; remove debris from site</t>
  </si>
  <si>
    <t>no.</t>
  </si>
  <si>
    <t>CF01002</t>
  </si>
  <si>
    <t>Take down existing glazed double leaf door set; size 2000 x 2250; remove debris from site</t>
  </si>
  <si>
    <t>CF01003</t>
  </si>
  <si>
    <t>Take down existing glazed screens; size 4000 x 3000; remove debris from site</t>
  </si>
  <si>
    <t>Take down existing vinyl faced plasterboard suspended ceiling system including tiles, grid and suspension system; remove debris from site</t>
  </si>
  <si>
    <t>CF01007</t>
  </si>
  <si>
    <t>Take down existing plasterboard and timber framed bulkhead; overall size 1.0m x 1.0m x 10m long, remove debris from site</t>
  </si>
  <si>
    <t>sum</t>
  </si>
  <si>
    <t>CF01008</t>
  </si>
  <si>
    <t>Take down existing floor mounted bump rails to glazed screens</t>
  </si>
  <si>
    <t>Take down steel corner edge protection; remove debris form site</t>
  </si>
  <si>
    <t>CF01011</t>
  </si>
  <si>
    <t xml:space="preserve">Take down existing "Kmart" signage from above existing entrance; remove debris from site </t>
  </si>
  <si>
    <t xml:space="preserve"> take down miscellaneous fixtures and loose  furnishings including loose equipment, fixed equipment, noticeboards, shelving, dispensers and other small fittings etc; remove debris from site</t>
  </si>
  <si>
    <t>CF01013</t>
  </si>
  <si>
    <t>Strip out existing Customer Service Desk Joinery including ambient fixtures to this area, protection rails etc.; cap all services; remove from site</t>
  </si>
  <si>
    <t>CF01014</t>
  </si>
  <si>
    <t>Strip out existing steel rail system forming trolley bay, consisting of posts fixed to concrete slab and horizontal rails; overall size on plan 3.0m x 2.0m x 1.1m high; remove debris from site</t>
  </si>
  <si>
    <t>CF01015</t>
  </si>
  <si>
    <t>Strip out existing Checkout Joinery items, protection rails etc.; cap all services; remove from site</t>
  </si>
  <si>
    <t>CF01016</t>
  </si>
  <si>
    <t>Strip out existing glazed wall partition to end of Checkouts; overall size 5.0m x 1.75m high; remove debris from site</t>
  </si>
  <si>
    <t>CF01017</t>
  </si>
  <si>
    <t>Take down existing double leaf double swing proprietary door sets to the Warehouse; remove debris from site</t>
  </si>
  <si>
    <t>CF01018</t>
  </si>
  <si>
    <t>Take down existing double leaf timber door set; remove debris from site</t>
  </si>
  <si>
    <t>CF01019</t>
  </si>
  <si>
    <t>Take down existing timber stud partitions; remove debris from site</t>
  </si>
  <si>
    <t>CF01020</t>
  </si>
  <si>
    <t>Take down existing blockwalls (non Structural); remove debris from site</t>
  </si>
  <si>
    <t>CF01021</t>
  </si>
  <si>
    <t>Take down existing blockwalls (Structural); remove debris from site</t>
  </si>
  <si>
    <t>CF01022</t>
  </si>
  <si>
    <t>Take down existing plasterboard and timber framing wall existing walls; remove debris from site</t>
  </si>
  <si>
    <t>CF01023</t>
  </si>
  <si>
    <t>Take down existing wall vinyl, skirting and trims; 1.20m high; remove debris from site</t>
  </si>
  <si>
    <t>CF01024</t>
  </si>
  <si>
    <t>CF01025</t>
  </si>
  <si>
    <t>CF01026</t>
  </si>
  <si>
    <t>CF01027</t>
  </si>
  <si>
    <t>Take down existing steel protection to columns 600 x 600 x 1.5m high; remove debris from site</t>
  </si>
  <si>
    <t>CF01028</t>
  </si>
  <si>
    <t>Strip plasterboard and timber framing to columns 600 x 600 x 2.0m high; remove debris from site</t>
  </si>
  <si>
    <t>CF01029</t>
  </si>
  <si>
    <t>CF01030</t>
  </si>
  <si>
    <t>Strip out existing Photolab Joinery and equipment, protection rails etc.; cap all services; remove from site</t>
  </si>
  <si>
    <t>CF01031</t>
  </si>
  <si>
    <t>Strip out existing Changing room Joinery and equipment, protection rails etc.; cap all services; remove from site</t>
  </si>
  <si>
    <t>CF01032</t>
  </si>
  <si>
    <t>Strip out existing Entertainments Joinery and equipment, protection rails etc.; cap all services; remove from site</t>
  </si>
  <si>
    <t>CF01033</t>
  </si>
  <si>
    <t>Strip out existing Layby Joinery and equipment, protection rails etc.; cap all services; remove from site</t>
  </si>
  <si>
    <t>CF01034</t>
  </si>
  <si>
    <t>Uplift existing vinyl flooring complete with all adhesive; remove all debris from site; in stages</t>
  </si>
  <si>
    <t>CF01037</t>
  </si>
  <si>
    <t>Uplift existing vinyl skirtings; remove all debris from site</t>
  </si>
  <si>
    <t>CF01038</t>
  </si>
  <si>
    <t>Take down existing wall mounted signs</t>
  </si>
  <si>
    <t>CF01039</t>
  </si>
  <si>
    <t xml:space="preserve">take down existing Selling Area perimeter wall / bulkhead face fixed Kmart signage complete with all fixings, adhesive etc.; making good existing holes, marks, chases etc.; remove all debris from site </t>
  </si>
  <si>
    <t>CF01040</t>
  </si>
  <si>
    <t xml:space="preserve">take down existing Selling Area hanging Kmart signage complete with all fixings and hangers; remove all debris from site </t>
  </si>
  <si>
    <t>CF01041</t>
  </si>
  <si>
    <t>CF01045</t>
  </si>
  <si>
    <t>Removal of chain mesh enclosure wall / dividing panels; remove debris from site</t>
  </si>
  <si>
    <t>CF01046</t>
  </si>
  <si>
    <t>Removal of chain mesh enclosure single leaf doors; remove debris from site</t>
  </si>
  <si>
    <t>CF01047</t>
  </si>
  <si>
    <t>Take down existing single leaf timber door set; remove debris from site</t>
  </si>
  <si>
    <t>CF01051</t>
  </si>
  <si>
    <t>CF01053</t>
  </si>
  <si>
    <t>Take down existing galvanised steel 1.0m high handrails with mid rail bolted to concrete slab; remove debris from site</t>
  </si>
  <si>
    <t>Take down existing timber wall mounted bump rails; remove debris from site</t>
  </si>
  <si>
    <t>CF01066</t>
  </si>
  <si>
    <t>Uplift existing vinyl flooring complete with all adhesive; remove all debris from site</t>
  </si>
  <si>
    <t>CF01067</t>
  </si>
  <si>
    <t>Uplift existing non slip safety vinyl flooring complete with all adhesive; remove all debris from site</t>
  </si>
  <si>
    <t>CF01074</t>
  </si>
  <si>
    <t>Strip out existing office workbench, 0.75m wide x 0.7m high x 4.0m long; remove debris from site</t>
  </si>
  <si>
    <t>CF01075</t>
  </si>
  <si>
    <t>Strip out existing wall mounted file storage unit, 0.40m wide x 1.0m high x 1.7m long; remove debris from site</t>
  </si>
  <si>
    <t>CF01076</t>
  </si>
  <si>
    <t>Strip out existing lunch room bench unit, disconnect sink unit and cap services; overall size 0.6 wide x 0.92 high x 3.0m wide; remove debris from site</t>
  </si>
  <si>
    <t>CF01077</t>
  </si>
  <si>
    <t>CF01090</t>
  </si>
  <si>
    <t xml:space="preserve">Form floor chase in existing floor slab for services; saw cut to perimeter of floor chase 50mm deep, scabble out slab to depth of reinforcement, install 2nr 25mm dimater conduit, spray with bonding agent and infill new chase wih N25 concrete, forming flush joint with existing surfacing </t>
  </si>
  <si>
    <t>Concrete Works</t>
  </si>
  <si>
    <t>Demolitions</t>
  </si>
  <si>
    <t>CF01119</t>
  </si>
  <si>
    <t xml:space="preserve">form opening for single leaf door in existing external, non structural, 150 thick reinforced precast concrete wall panel; overall size 1250 wide x 2200 high; level sole and form square jambs and head; building in suitably sized steel support system to the Structural Engineers satisfaction, include all necessary temporary support / propping as required; remove debris from site </t>
  </si>
  <si>
    <t>CF01120</t>
  </si>
  <si>
    <t xml:space="preserve">form opening for single leaf door in existing external, load bearing, 250 thick reinforced precast concrete wall panel; overall size 1250 wide x 2200 high; level sole and form square jambs and head; building in suitably sized steel support system to the Structural Engineers satisfaction, include all necessary temporary support / propping as required; remove debris from site </t>
  </si>
  <si>
    <t>CF01121</t>
  </si>
  <si>
    <t xml:space="preserve">form opening for double leaf door in existing external 150 thick reinforced precast concrete wall panel; overall size 2200 wide x 2500 high; level sole and form square jambs and head; building in suitably sized steel support system to the Structural Engineers satisfaction, include all necessary temporary support / propping as required; remove debris from site </t>
  </si>
  <si>
    <t>CF01122</t>
  </si>
  <si>
    <t xml:space="preserve">form opening for double leaf door in existing external, load bearing, 250 thick reinforced precast concrete wall panel; overall size 2200 wide x 2500 high; level sole and form square jambs and head; building in suitably sized steel support system to the Structural Engineers satisfaction, include all necessary temporary support / propping as required; remove debris from site </t>
  </si>
  <si>
    <t>CF01123</t>
  </si>
  <si>
    <t xml:space="preserve">form opening for glazed screen in existing external, non structural, 150 thick reinforced precast concrete wall panel; overall size 4000 wide x 3000 high; level sole and form square jambs and head; building in suitably sized steel support system to theStructural Engineers satisfaction, include all necessary temporary support / propping as required; remove debris from site </t>
  </si>
  <si>
    <t>CF01124</t>
  </si>
  <si>
    <t xml:space="preserve">form opening for glazed screen in existing external, load bearing, 250 thick reinforced precast concrete wall panel; overall size 4000 wide x 3000 high; level sole and form square jambs and head; building in suitably sized steel support system to theStructural Engineers satisfaction, include all necessary temporary support / propping as required; remove debris from site </t>
  </si>
  <si>
    <t>CF01125</t>
  </si>
  <si>
    <t xml:space="preserve">form opening in existing 230 thick double brick wall, overall size 0.7m wide x 0.7m high, opening starts 0.75m above floor level; level base and form square jambs both sides; cut out for, supply and insert approved suitably sized lintel; include all necessary temporary support / propping as required; remove debris from site </t>
  </si>
  <si>
    <t>CF01126</t>
  </si>
  <si>
    <t xml:space="preserve">form opening in existing 230 thick double brick wall, overall size 1.5m wide x 2.2m high; level sole and form square jambs both sides; cut out for, supply and insert approved suitably sized lintel; include all necessary temporary support / propping as required; remove debris from site </t>
  </si>
  <si>
    <t>CF01127</t>
  </si>
  <si>
    <t xml:space="preserve">form opening in existing 230 thick double brick wall, overall size 2.0m wide x 2.2m high; level sole and form square jambs both sides; cut out for, supply and insert approved suitably sized lintel; include all necessary temporary support / propping as required; remove debris from site </t>
  </si>
  <si>
    <t>CF01128</t>
  </si>
  <si>
    <t xml:space="preserve">form opening in existing 230 thick double brick wall, overall size 4.50m wide x 2.65m high; level sole and form square jambs both sides; cut out for, supply and insert approved suitably sized lintel; include all necessary temporary support / propping as required; remove debris from site </t>
  </si>
  <si>
    <t>CF01136</t>
  </si>
  <si>
    <t xml:space="preserve">form opening in existing 100 thick brick wall, overall size 0.7m wide x 0.7m high, opening starts 0.75m above floor level; level base and form square jambs both sides; cut out for, supply and insert approved suitably sized lintel; include all necessary temporary support / propping as required; remove debris from site </t>
  </si>
  <si>
    <t>CF01137</t>
  </si>
  <si>
    <t xml:space="preserve">form opening in existing 100 thick brick wall, overall size 1.0m wide x 2.2m high; level sole and form square jambs both sides; cut out for, supply and insert approved suitably sized lintel; include all necessary temporary support / propping as required; remove debris from site </t>
  </si>
  <si>
    <t>Masonry Works</t>
  </si>
  <si>
    <t>CF03001</t>
  </si>
  <si>
    <t>Electrically operated roller door including roller shutter, guides, handles, hardware and accessories to suit door opening 3500 X 3900 as Kmart Door Type T14 as BSD-05.03 and BSD-05.10</t>
  </si>
  <si>
    <t>CF03002</t>
  </si>
  <si>
    <t>Electrically operated roller door including roller shutter, guides, handles, hardware and accessories to suit door opening 8000 X 3900 as Kmart Door Type T14 as BSD-05.03 and BSD-05.10</t>
  </si>
  <si>
    <t>CF04001</t>
  </si>
  <si>
    <t xml:space="preserve">Clad columns 600 x 600 to 3.0m High, 1.2 thick stainless steel </t>
  </si>
  <si>
    <t xml:space="preserve">Clad columns 250 x 250 to 1.2m High, 1.2 thick stainless steel </t>
  </si>
  <si>
    <t xml:space="preserve">Clad columns 600 x 600 to 1.2m High, 1.2 thick stainless steel </t>
  </si>
  <si>
    <t xml:space="preserve">Clad walls to 250 High, 1.2 thick stainless steel </t>
  </si>
  <si>
    <t>CF04008</t>
  </si>
  <si>
    <t>50 diameter stainless steel floor mounted bump rail with 10mm thick uprights at 1.8m centres</t>
  </si>
  <si>
    <t>Guard angle 50x50x3.0m long</t>
  </si>
  <si>
    <t>CF04010</t>
  </si>
  <si>
    <t>76 x 38 x 2mm thick RHS tube galvanised protection rail to trolley bay with black cover caps</t>
  </si>
  <si>
    <t>CF04011</t>
  </si>
  <si>
    <t>CF04012</t>
  </si>
  <si>
    <t>CF04013</t>
  </si>
  <si>
    <t>CF04014</t>
  </si>
  <si>
    <t>Protection angle 50x50x1.2m high</t>
  </si>
  <si>
    <t>CF04015</t>
  </si>
  <si>
    <t>Wall capping angle 125x125</t>
  </si>
  <si>
    <t>CF04017</t>
  </si>
  <si>
    <t>CF04018</t>
  </si>
  <si>
    <t>120 diameter heavy gauge galvanised steel bollards filled with concrete</t>
  </si>
  <si>
    <t>CF04020</t>
  </si>
  <si>
    <t>CF04021</t>
  </si>
  <si>
    <t>Security mesh with posts to Layby area</t>
  </si>
  <si>
    <t>CF04022</t>
  </si>
  <si>
    <t>CF04023</t>
  </si>
  <si>
    <t>Chequer plate fixed to walls</t>
  </si>
  <si>
    <t>CF04024</t>
  </si>
  <si>
    <t>Chequer plate fixed to floors</t>
  </si>
  <si>
    <t>CF04025</t>
  </si>
  <si>
    <t>1.0m high galvanised steel railings complete with intermediate posts and mid rail</t>
  </si>
  <si>
    <t>Mall Entry</t>
  </si>
  <si>
    <t>CF06001</t>
  </si>
  <si>
    <t>Supply and install 150 x 50 natural anodised glazing suite frameless glazing in accordance with AS1288-2006; including all fittings and fixtures; all fitted up complete; screen size 8000 x 3900</t>
  </si>
  <si>
    <t>Airlock Entry</t>
  </si>
  <si>
    <t>CF06002</t>
  </si>
  <si>
    <t>External Glazing - Supply and install 150 x 50 natural anodised glazing suite, transom system in accordance Australian Standards, 6.38mm minimum laminated and toughened solar grey tint glass to Australian Standards. Minimum 6.38 comfort plus clear 3.9 U vlue and 0.61 SHGC</t>
  </si>
  <si>
    <t>CF06003</t>
  </si>
  <si>
    <t>External Glazing - Supply and install 150 x 50 natural anodised glazing suite, transom system in accordance Australian Standards, 6.38mm minimum laminated and toughened sandblasteded glass to Australian Standards. Minimum 6.38 comfort plus clear 3.9 U vlue and 0.61 SHGC</t>
  </si>
  <si>
    <t>CF06004</t>
  </si>
  <si>
    <t>Internal Glazing - Supply and install 150 x 50 natural anodised glazing suite, transom system in accordance Australian Standards, 6.38mm minimum laminated and toughened clear glass to Australian Standards</t>
  </si>
  <si>
    <t>CF06005</t>
  </si>
  <si>
    <t>Supply and install Dorma Model No. EL301 or equal and approved frameless automatic bi-parting door set with natural anodised aluminium finish in accordance with Australian standards; including all fittings and fixtures; all fitted up complete; opening size 2.1m wide x 3.02m high</t>
  </si>
  <si>
    <t>Construction Joinery</t>
  </si>
  <si>
    <t>CF08001</t>
  </si>
  <si>
    <t>Timber framing to (4nr) faces of structural steel columns, 4.0m high; 203 x 203 UC</t>
  </si>
  <si>
    <t>CF08002</t>
  </si>
  <si>
    <t>13mm Plasterboard lining to structural steel columns framng, 0.25 x 0.25 x 4.0m high</t>
  </si>
  <si>
    <t>Timber framing to brickwork walls</t>
  </si>
  <si>
    <t>13mm Plasterboard lining to timber framing</t>
  </si>
  <si>
    <t>CF08005</t>
  </si>
  <si>
    <t>Bulkhead - plasterboard and timber framed bulkhead; overall size 0.5m wide x 1.0m high</t>
  </si>
  <si>
    <t>CF08006</t>
  </si>
  <si>
    <t>19mm plywood lining to stud wall for fittings</t>
  </si>
  <si>
    <t>CF08007</t>
  </si>
  <si>
    <t>CF08008</t>
  </si>
  <si>
    <t>CF08009</t>
  </si>
  <si>
    <t>13mm Plasterboard lining to structural steel columns framng, 0.6 x 0.6 x 4.0m high</t>
  </si>
  <si>
    <t>CF08010</t>
  </si>
  <si>
    <t>CF08011</t>
  </si>
  <si>
    <t>CF08012</t>
  </si>
  <si>
    <t>CF08013</t>
  </si>
  <si>
    <t>CF08014</t>
  </si>
  <si>
    <t>CF08015</t>
  </si>
  <si>
    <t>13mm Plasterboard lining to timber stud walls, one side</t>
  </si>
  <si>
    <t>CF08021</t>
  </si>
  <si>
    <t xml:space="preserve">9mm MDF wall linings </t>
  </si>
  <si>
    <t>CF08022</t>
  </si>
  <si>
    <t>15mm MDF panels on timber split battens</t>
  </si>
  <si>
    <t>CF08023</t>
  </si>
  <si>
    <t>Infill door opening with 140mm thick stud wall and 13mm plasterboard both sides; size 2.0m wide x 2.1m high</t>
  </si>
  <si>
    <t>CF08024</t>
  </si>
  <si>
    <t>Infill opening with 140mm thick stud wall and 13mm plasterboard both sides; size 0.75m wide x 0.75m high</t>
  </si>
  <si>
    <t>CF08029</t>
  </si>
  <si>
    <t>Double leaf one hour fire rated door set including doors, ironmongery and frames, facings all fitted up complete as Kmart Door Type T8 as BSD-05.02 and BSD-05.10</t>
  </si>
  <si>
    <t>CF08030</t>
  </si>
  <si>
    <t>Single leaf one hour fire rated door set including door, ironmongery and frames all fitted up complete as Kmart Door Type T9 as BSD-05.02 and BSD-05.10</t>
  </si>
  <si>
    <t>CF08031</t>
  </si>
  <si>
    <t>Double leaf PVC door set including doors, ironmongery and frames, facings all fitted up complete as Kmart Door Type T16 as BSD-05.03 and BSD-05.10</t>
  </si>
  <si>
    <t>CF08032</t>
  </si>
  <si>
    <t>Supply and fix 'Emergency Exit This Door is Alarmed' signage as Kmart detail BSD-05.20</t>
  </si>
  <si>
    <t>CF08033</t>
  </si>
  <si>
    <t>Supply and fix 'Emergency Exit Only This Door is Alarmed' signage as Kmart detail BSD-05.20</t>
  </si>
  <si>
    <t>CF08037</t>
  </si>
  <si>
    <t>13mm Firestop board lining to timber stud walls, one side</t>
  </si>
  <si>
    <t>CF08038</t>
  </si>
  <si>
    <t>Single leaf door set including door, ironmongery and frames, facings all fitted up complete as Kmart Door Type T3 as BSD-05.01 and BSD-05.10</t>
  </si>
  <si>
    <t>CF08039</t>
  </si>
  <si>
    <t>Single leaf one hour fire rated door set including door, ironmongery and frames, facings all fitted up complete as Kmart Door Type T4 as BSD-05.01 and BSD-05.10</t>
  </si>
  <si>
    <t>CF08040</t>
  </si>
  <si>
    <t>Single leaf sliding door set including door, ironmongery and frames all fitted up complete as Kmart Door Type T12 as BSD-05.02 and BSD-05.10</t>
  </si>
  <si>
    <t>CF08041</t>
  </si>
  <si>
    <t>Single leaf door set including door, ironmongery and frames, facings all fitted up complete as Kmart Door Type T17 as BSD-05.03 and BSD-05.10</t>
  </si>
  <si>
    <t>CF08042</t>
  </si>
  <si>
    <t>Single leaf one hour fire rated door set including door, ironmongery and frames, facings all fitted up complete as Kmart Door Type T19 as BSD-05.04 and BSD-05.10</t>
  </si>
  <si>
    <t>CF08052</t>
  </si>
  <si>
    <t>CF08058</t>
  </si>
  <si>
    <t>CF08062</t>
  </si>
  <si>
    <t>Single leaf door set including door, ironmongery and frames, facings all fitted up complete as Kmart Door Type T1 as BSD-05.01 and BSD-05.10</t>
  </si>
  <si>
    <t>CF08063</t>
  </si>
  <si>
    <t>Single leaf door set including door, ironmongery and frames, facings all fitted up complete as Kmart Door Type T2 as BSD-05.01 and BSD-05.10</t>
  </si>
  <si>
    <t>CF08064</t>
  </si>
  <si>
    <t>Single leaf Security door set including door, ironmongery and frames, facings all fitted up complete as Kmart Door Type T5 as BSD-05.01 and BSD-05.10</t>
  </si>
  <si>
    <t>CF08065</t>
  </si>
  <si>
    <t>CF08074</t>
  </si>
  <si>
    <t>Floor Preparation; Large Areas</t>
  </si>
  <si>
    <t>CF09003</t>
  </si>
  <si>
    <t xml:space="preserve">Prepare slab after removal of existing vinyl flooring; grinding, laying latex levelling screed in accordance with Armstrong Specifications; 100% of Selling Area; works to be carried out over approximately 8 Stages </t>
  </si>
  <si>
    <t>CF09004</t>
  </si>
  <si>
    <t xml:space="preserve">Prepare slab after removal of existing vinyl flooring; grinding, laying latex levelling screed in accordance with Armstrong Specifications; 50% of Selling Area; works to be carried out over approximately 4 Stages </t>
  </si>
  <si>
    <t>CF09005</t>
  </si>
  <si>
    <t xml:space="preserve">Prepare slab after removal of existing vinyl flooring; grinding, laying latex levelling screed in accordance with Armstrong Specifications; 12.5% of Selling Area; works to be carried out over approximately 2 Stages </t>
  </si>
  <si>
    <t>CF09006</t>
  </si>
  <si>
    <t>Floor Vinyl; Large Areas</t>
  </si>
  <si>
    <t>CF09007</t>
  </si>
  <si>
    <t xml:space="preserve">Supply and install new 300 x 300 x 3 thick vinyl floor tiles to selling area; Armstrong Nylex Excelon Designer Series' Mitchell White (7H7178); fixing with approved adhesive and finishing all in accordance with manufacturers instructions; 100% of Selling Area; works to be carried out over approximately 8 Stages </t>
  </si>
  <si>
    <t>CF09008</t>
  </si>
  <si>
    <t xml:space="preserve">Supply and install new 300 x 300 x 3 thick vinyl floor tiles to selling area; Armstrong Nylex Excelon Designer Series' Mitchell White (7H7178); fixing with approved adhesive and finishing all in accordance with manufacturers instructions; 50% of Selling Area; works to be carried out over approximately 4 Stages </t>
  </si>
  <si>
    <t>CF09009</t>
  </si>
  <si>
    <t xml:space="preserve">Supply and install new 300 x 300 x 3 thick vinyl floor tiles to selling area; Armstrong Nylex Excelon Designer Series' Mitchell White (7H7178); fixing with approved adhesive and finishing all in accordance with manufacturers instructions; 12.5% of Selling Area; works to be carried out over approximately 2 Stages </t>
  </si>
  <si>
    <t>Floor Preparation; Repairs to Existing Vinyl Tiles</t>
  </si>
  <si>
    <t>CF09010</t>
  </si>
  <si>
    <t>uplift existing vinyl floor tiles in 300 x 300 sizes; in individual tiles; including all adhesive, prepare existing floor slab including griding, laying latex levelling screed in accordance with Armstrong Specifications; where directed by CA; remove debris from site</t>
  </si>
  <si>
    <t>Floor Vinyl; Repairs to Existing Vinyl Tiles</t>
  </si>
  <si>
    <t>CF09014</t>
  </si>
  <si>
    <t>Supply and install new 300 x 300 x 3 thick vinyl floor tiles to selling area; Armstrong Nylex Excelon Designer Series' Mitchell White (7H7178); individual tiles; fixing with approved adhesive all in accordance with manufacturers instructions</t>
  </si>
  <si>
    <t>CF09018</t>
  </si>
  <si>
    <t>1200mm high 2mm thick "Forbo" vinyl sheeting, colour Snow 400 02 with DT061 "Treadsafe" trim capping, colour charcoal and "Roberts" 100mm high feather edge skirting, colour dark grey</t>
  </si>
  <si>
    <t>CF09019</t>
  </si>
  <si>
    <t>"Roberts" 100 high feather edge skirting, colour dark grey</t>
  </si>
  <si>
    <t>CF09020</t>
  </si>
  <si>
    <t>Remove existing expansion joint, supply and install new Miska RWMA expansion plate to vinyl flooring</t>
  </si>
  <si>
    <t>CF09021</t>
  </si>
  <si>
    <t>Remove existing expansion joint, supply and install new Miska ACS Series heavy duty expansion joint cover to vinyl flooring</t>
  </si>
  <si>
    <t>CF11003</t>
  </si>
  <si>
    <t>Repaint surrounding wall area in selling area above gondola; blockwork</t>
  </si>
  <si>
    <t>CF11004</t>
  </si>
  <si>
    <t>Repaint surrounding wall area in selling area above gondola; plaster</t>
  </si>
  <si>
    <t>CF11005</t>
  </si>
  <si>
    <t>CF11006</t>
  </si>
  <si>
    <t>CF11008</t>
  </si>
  <si>
    <t>CF11009</t>
  </si>
  <si>
    <t>Supply and apply paint finish to new bulkheads</t>
  </si>
  <si>
    <t>CF11010</t>
  </si>
  <si>
    <t>CF11011</t>
  </si>
  <si>
    <t>CF11012</t>
  </si>
  <si>
    <t>CF11013</t>
  </si>
  <si>
    <t xml:space="preserve">Prepare and paint existing single leaf door and frame </t>
  </si>
  <si>
    <t>CF11014</t>
  </si>
  <si>
    <t>Prepare and paint existing double door</t>
  </si>
  <si>
    <t>CF11018</t>
  </si>
  <si>
    <t xml:space="preserve">Prepare and apply floor sealer to new concrete floors </t>
  </si>
  <si>
    <t>CF11019</t>
  </si>
  <si>
    <t xml:space="preserve">Prepare and apply floor sealer to existing concrete floors </t>
  </si>
  <si>
    <t>CF11023</t>
  </si>
  <si>
    <t xml:space="preserve">New 1200 x 600 vinyl faced plasterboard suspended ceiling system including grids, tiles, accessories and suspension systems; suspension approximately 2.00m; suspension obstructed by services </t>
  </si>
  <si>
    <t xml:space="preserve">Removing and replacing ceiling tiles to allow access to services; various locations </t>
  </si>
  <si>
    <t>take down existing 1200 x 600 vinyl faced plasterboard suspended ceiling tiles; dispose off site, including all access equipment; approximately 3.80m above floor level</t>
  </si>
  <si>
    <t>Supply and install new 1200 x 600 vinyl faced plasterboard suspended ceiling tiles in existing grid, including all access eqipment; approximately 3.80m above floor level</t>
  </si>
  <si>
    <t>CF12008</t>
  </si>
  <si>
    <t>CF12009</t>
  </si>
  <si>
    <t>CF12013</t>
  </si>
  <si>
    <t>CF12014</t>
  </si>
  <si>
    <t>Above discount rates only apply to the amount in dollar value exceeding the threshold</t>
  </si>
  <si>
    <t>REFURBISHMENT WORKS Profit &amp; margin (%) for total construction cost derived from the applicable trades : For total construction cost up to $500,000</t>
  </si>
  <si>
    <t>Under the relevant headings Contractors are required to include all</t>
  </si>
  <si>
    <t>Management, Staff, Welfare, Accommodation, Services, Equipment,</t>
  </si>
  <si>
    <t>Disposal and Insurances etc. required to complete the project in</t>
  </si>
  <si>
    <t>accordance with the Contract Drawings and all current Legislation.</t>
  </si>
  <si>
    <t>Please provide details of facilities to be provided within each</t>
  </si>
  <si>
    <t>section identified below.</t>
  </si>
  <si>
    <t>From Kmart Desktop approval to agreement of contract sum and FCP sign off</t>
  </si>
  <si>
    <t>AMOUNT OF PRE DEVELOPMENT PERIOD COSTS CARRIED TO TENDER SUMMARY</t>
  </si>
  <si>
    <t>2. CONSTRUCTION PERIOD</t>
  </si>
  <si>
    <t>2A. MANAGEMENT &amp; STAFF</t>
  </si>
  <si>
    <t>Furniture</t>
  </si>
  <si>
    <t>Container</t>
  </si>
  <si>
    <t>Mobilisation / demobilisation including transport and erection.</t>
  </si>
  <si>
    <t>Weekly hire, maintenance and servicing</t>
  </si>
  <si>
    <t>Fire extinguishers</t>
  </si>
  <si>
    <t>PPE</t>
  </si>
  <si>
    <t>First Aid and Welfare</t>
  </si>
  <si>
    <t>Connection / disconnection - compound lighting and power</t>
  </si>
  <si>
    <t xml:space="preserve"> - Heating &amp; power to offices</t>
  </si>
  <si>
    <t xml:space="preserve"> - Temporary lighting and power to compound</t>
  </si>
  <si>
    <t xml:space="preserve"> - Temporary lighting to building area </t>
  </si>
  <si>
    <t>Water and Drainage - weekly charge</t>
  </si>
  <si>
    <t>3F. RUBBISH DISPOSAL - Provisional subject to Project specific appraisal</t>
  </si>
  <si>
    <t>3G. WATCHING &amp; SECURITY TO SITE COMPOUND</t>
  </si>
  <si>
    <t>Night-time Security  (based on 84 hours per week)</t>
  </si>
  <si>
    <t>3G. SECURITY</t>
  </si>
  <si>
    <t xml:space="preserve">Forklift </t>
  </si>
  <si>
    <t>To satisfy current H&amp;S legislation, supply - erect and remove</t>
  </si>
  <si>
    <t>Bank Gaurantee</t>
  </si>
  <si>
    <t>M.B.A Fees</t>
  </si>
  <si>
    <t>C.A.R Insurance</t>
  </si>
  <si>
    <t>AMOUNT OF CONSTRUCTION PERIOD COSTS CARRIED TO TENDER SUMMARY</t>
  </si>
  <si>
    <t>Include any necessary works to agree Final Accounts, attendance at</t>
  </si>
  <si>
    <t>sign off meetings etc. carried to Tender Summary</t>
  </si>
  <si>
    <t>weeks</t>
  </si>
  <si>
    <t>OH&amp;P</t>
  </si>
  <si>
    <t>Include all necessary liaising with Kmart and Design Teams - amount</t>
  </si>
  <si>
    <t>TYPICAL REFURB REFIT - Site Facilities</t>
  </si>
  <si>
    <t>TYPICAL SITE FACILITIES</t>
  </si>
  <si>
    <t>State:</t>
  </si>
  <si>
    <t>1. PRE-DEVELOPMENT - KMART DESKTOP TO FINAL COST PLAN (FCP) STAGE / START ON SITE</t>
  </si>
  <si>
    <t xml:space="preserve">carried to Tender Summary </t>
  </si>
  <si>
    <t>This element will include the following:-</t>
  </si>
  <si>
    <t>- Attend site</t>
  </si>
  <si>
    <t>- Assist in developing and finalising scope of works with Design Team</t>
  </si>
  <si>
    <t xml:space="preserve">- Liasing and working with the Quantity Surveyor to agree the Contract Sum </t>
  </si>
  <si>
    <t>Management required - Contractors to price the following management</t>
  </si>
  <si>
    <t xml:space="preserve"> - Day Foreman (day) - 6 day week - 12 hours per day</t>
  </si>
  <si>
    <t xml:space="preserve"> - Subsistence and travel - Day Foreman; if applicable</t>
  </si>
  <si>
    <t xml:space="preserve"> - Subsistence and travel - Night Foreman; if applicable</t>
  </si>
  <si>
    <t>to carry out the Typical Refit and programme indicated on the Refit</t>
  </si>
  <si>
    <t xml:space="preserve">Brief </t>
  </si>
  <si>
    <t xml:space="preserve"> - Night Foreman (night) - 6 day week - 12 hours per night</t>
  </si>
  <si>
    <t xml:space="preserve"> - Office Based Staff - QS / Admin</t>
  </si>
  <si>
    <t xml:space="preserve"> - Subsistence and travel - Site Manager; if applicable</t>
  </si>
  <si>
    <t xml:space="preserve"> - Subsistence and travel - Visiting Staff; if applicable</t>
  </si>
  <si>
    <t>3A. OFFICES &amp; WELFARE</t>
  </si>
  <si>
    <t>Provision of all offices, amentities, lunch room, containers, furniture, security cabins etc.</t>
  </si>
  <si>
    <t>Office / Meeting Room</t>
  </si>
  <si>
    <t>Lunch Room</t>
  </si>
  <si>
    <t>Toilet Block</t>
  </si>
  <si>
    <t>Security Cabin</t>
  </si>
  <si>
    <t>3.A OFFICES &amp; WELFARE</t>
  </si>
  <si>
    <t>3B. HEATING, LIGHTING &amp; POWER</t>
  </si>
  <si>
    <t>Weekly charge for:- (Assumed from Store)</t>
  </si>
  <si>
    <t>3C. WATER &amp; DRAINAGE</t>
  </si>
  <si>
    <t>Water &amp; Drainage - connection / disconnection (Assumed Supply from Store)</t>
  </si>
  <si>
    <t>3D. TELEPHONE &amp; COMMUNICATIONS</t>
  </si>
  <si>
    <t>Telephones, e-mail and internet, connection, weekly charge</t>
  </si>
  <si>
    <t>3D. TELEPHONE &amp; COMMUNICATION</t>
  </si>
  <si>
    <t>3H. RUBBISH DISPOSAL</t>
  </si>
  <si>
    <t>Small Tools Allowance</t>
  </si>
  <si>
    <t>3H. MECHANICAL PLANT</t>
  </si>
  <si>
    <t>3I, TEMPORARY WORKS</t>
  </si>
  <si>
    <t>Hire cost for 2.40m high mesh temporary fencing for site compound - 60m in length; including delivery and collection from site</t>
  </si>
  <si>
    <t>Hire cost for 2.40m high mesh temporary fencing vehicle access gate for site compound 1nr; including delivery and collection from site</t>
  </si>
  <si>
    <t>Hire cost for 2.40m high mesh temporary fencing pedestrian access gate for site compound 1nr; including delivery and collection from site</t>
  </si>
  <si>
    <t xml:space="preserve"> - Erect / dismantle temporary fencing</t>
  </si>
  <si>
    <t xml:space="preserve"> - Erect / dismantle temporary vehicle access gate</t>
  </si>
  <si>
    <t xml:space="preserve"> - Erect / dismantle temporary pedestrain access gate</t>
  </si>
  <si>
    <t xml:space="preserve"> - Maintenance of temporary fencing / gates</t>
  </si>
  <si>
    <t>3J. SITE SIGNAGE</t>
  </si>
  <si>
    <t>To satisfy current H&amp;S legislation - maintenance for 10 weeks</t>
  </si>
  <si>
    <t>3K. LABOUR - General Labour, Forklift Driver, Banksman etc.</t>
  </si>
  <si>
    <t>Labourer / Plant / Machine Operator - 6 days / week</t>
  </si>
  <si>
    <t>Labourer / Plant / Machine Operator - 6 nights / week</t>
  </si>
  <si>
    <t>3K. LABOUR</t>
  </si>
  <si>
    <t>3L. INSURANCE'S - Assume Contract Value of $1,500,000.00</t>
  </si>
  <si>
    <t>3L. INSURANCES</t>
  </si>
  <si>
    <t>4. POST-CONTRACT ADMINISTRATION -  From Practical Completion to Agreement of Final Account / Defects</t>
  </si>
  <si>
    <t>TYPICAL REFIT PRELIMS</t>
  </si>
  <si>
    <t>REFURBISHMENT WORKS Profit &amp; margin (%) for total construction cost derived from the applicable trades : For total construction costs from $500,001 to $750,000</t>
  </si>
  <si>
    <t>REFURBISHMENT WORKS Profit &amp; margin (%) for total construction cost derived from the applicable trades : For total construction costs from $750,001 to $1,000,000</t>
  </si>
  <si>
    <t>N/A</t>
  </si>
  <si>
    <t>REFURBISHMENT WORKS Profit &amp; margin (%) for total construction cost derived from the applicable trades : For total construction costs from $1,000,001 to $1,250,000</t>
  </si>
  <si>
    <t>REFURBISHMENT WORKS Profit &amp; margin (%) for total construction cost derived from the applicable trades : For total construction costs from $1,250,001 to $1,500,000</t>
  </si>
  <si>
    <t>REFURBISHMENT WORKS Profit &amp; margin (%) for total construction cost derived from the applicable trades : For total construction costs from $1,500,001 to $1,750,000</t>
  </si>
  <si>
    <t>REFURBISHMENT WORKS Profit &amp; margin (%) for total construction cost derived from the applicable trades : For total construction costs from $1,750,001 to $2,000,000</t>
  </si>
  <si>
    <t>Note: OH&amp;P on variations not applicable to additional prelim or site set-up costs</t>
  </si>
  <si>
    <t>Contractors Profit &amp; Margin (%) applicable on total construction variation costs. For total variation cost under $5,000</t>
  </si>
  <si>
    <t>CONTRACT VARIATIONS</t>
  </si>
  <si>
    <t>Contractors Profit &amp; Margin (%) applicable on total construction variation costs. For total variation cost between $5,001 to $10,000</t>
  </si>
  <si>
    <t>Contractors Profit &amp; Margin (%) applicable on total construction variation costs. For total variation cost between $10,001 to $15,000</t>
  </si>
  <si>
    <t>Contractors Profit &amp; Margin (%) applicable on total construction variation costs. For total variation cost between $15,001 to $20,000</t>
  </si>
  <si>
    <t>Contractors Profit &amp; Margin (%) applicable on total construction variation costs. For total variation cost between $20,001 to $25,000</t>
  </si>
  <si>
    <t>Contractors Profit &amp; Margin (%) applicable on total construction variation costs. For total variation cost over $25,001</t>
  </si>
  <si>
    <t xml:space="preserve">Tenderers to advise overall Profit and Overheads on net construction values only excluding any Preliminary or Kmart Nominated Contractor items. Rates to include all costs excluding GST </t>
  </si>
  <si>
    <t>Bins - 16 cubic metre - for site specific waste - base on 2nr per week x 8nr weeks</t>
  </si>
  <si>
    <t xml:space="preserve">Day-time Security (based on 84hrs per week) </t>
  </si>
  <si>
    <t>General Labourer Rate /hr (Nights)</t>
  </si>
  <si>
    <t>General Labourer Rate /hr (Days)</t>
  </si>
  <si>
    <t xml:space="preserve">Scissor Lift - weekly hire rate </t>
  </si>
  <si>
    <t xml:space="preserve">3H. MECHANICAL PLANT, excluding operators - </t>
  </si>
  <si>
    <t>HOA0015</t>
  </si>
  <si>
    <t>Labour Rates</t>
  </si>
  <si>
    <t>Mechanical Labour  - Hourly Rate (Day)</t>
  </si>
  <si>
    <t>Mechanical Labour - Hourly Rate (Out of Hours)</t>
  </si>
  <si>
    <t>Mechanical Labour - Hourly rate (Weekend)</t>
  </si>
  <si>
    <t>Builders Cleaning</t>
  </si>
  <si>
    <t>Cleaning Operations Carried out by PC</t>
  </si>
  <si>
    <t xml:space="preserve">Strip and seal of vinyl flooring </t>
  </si>
  <si>
    <t>BC03</t>
  </si>
  <si>
    <t>Cleaning Labour Rates</t>
  </si>
  <si>
    <t xml:space="preserve">BC04 </t>
  </si>
  <si>
    <t>General Cleaner - hourly rate (Nights)</t>
  </si>
  <si>
    <t>BC05</t>
  </si>
  <si>
    <t>General Cleaner - hourly rate (Days)</t>
  </si>
  <si>
    <t>BC06</t>
  </si>
  <si>
    <t>General Cleaner - hourly rate (Weekend)</t>
  </si>
  <si>
    <t>Plubmer  - Hourly Rate (Day)</t>
  </si>
  <si>
    <t>Plumber - Hourly Rate (Out of Hours)</t>
  </si>
  <si>
    <t>Plumber - Hourly rate (Weekend)</t>
  </si>
  <si>
    <t>H01</t>
  </si>
  <si>
    <t>H02</t>
  </si>
  <si>
    <t>H03</t>
  </si>
  <si>
    <t>MS01</t>
  </si>
  <si>
    <t>MS02</t>
  </si>
  <si>
    <t>MS03</t>
  </si>
  <si>
    <t>FS01</t>
  </si>
  <si>
    <t>Sprinkler Contractor  - Hourly Rate (Day)</t>
  </si>
  <si>
    <t>FS02</t>
  </si>
  <si>
    <t>Sprinkler Contractor - Hourly Rate (Out of Hours)</t>
  </si>
  <si>
    <t>FS03</t>
  </si>
  <si>
    <t>Sprinkler Contractor - Hourly rate (Weekend)</t>
  </si>
  <si>
    <t>FS04</t>
  </si>
  <si>
    <t>Hydraulic (FHR/Hydrant)  - Hourly Rate (Day)</t>
  </si>
  <si>
    <t>FS05</t>
  </si>
  <si>
    <t>Hydraulic (FHR/Hydrant)  - Hourly Rate (out of Hours)</t>
  </si>
  <si>
    <t>FS06</t>
  </si>
  <si>
    <t>Hydraulic (FHR/Hydrant)  - Hourly Rate (Weekend)</t>
  </si>
  <si>
    <t>FS07</t>
  </si>
  <si>
    <t>Dry Fire Contractor (EWIS/Smoke Detection)  - Hourly Rate (Day)</t>
  </si>
  <si>
    <t>FS08</t>
  </si>
  <si>
    <t>Dry Fire Contractor (EWIS/Smoke Detection)  - Hourly Rate (Out of Hours)</t>
  </si>
  <si>
    <t>FS09</t>
  </si>
  <si>
    <t>Dry Fire Contractor (EWIS/Smoke Detection)  - Hourly Rate (Weekend)</t>
  </si>
  <si>
    <t>Primebuild</t>
  </si>
  <si>
    <t>Take down existing panel lift door and any associated support frame, motors, guide rails, fixings etc; size 6500 x 3500; remove all debris from site</t>
  </si>
  <si>
    <t>GBWADD1</t>
  </si>
  <si>
    <t>GBWADD2</t>
  </si>
  <si>
    <t>Disconnect and remove existing glazed automatic sliding doorset including any associated support frames, motor units, fixings etc; size 2400 x 2400; remove debris from site</t>
  </si>
  <si>
    <t>GBWADD3</t>
  </si>
  <si>
    <t>Carefully remove existing portal framing to entrance column including all finishes; comprising 2 false/lined out columns and bulkhead detail/section over; approx size 3.5m high x 7m wide across one entrance bay</t>
  </si>
  <si>
    <t>GBWADD4</t>
  </si>
  <si>
    <t>Carefully remove existing plasterboard soffit; retaining existing framing and prepare for re-lining</t>
  </si>
  <si>
    <t>GBWADD5</t>
  </si>
  <si>
    <t>Take down/remove section of existing bulkhead to allow for raising entrance ceiling height; removal comprising 3nr faces and cut back framing; typical overall girth 4.5m (2 x 1m faces and 2.5m soffit)</t>
  </si>
  <si>
    <t>GBWADD6</t>
  </si>
  <si>
    <t>Take down existing checkout canopy fixed to existing columns including any suspension system and fixings (price not to include services); approx size 12m long x 4m wide; remove all debris from site</t>
  </si>
  <si>
    <t>GBWADD7</t>
  </si>
  <si>
    <t>Expose existing cash tube and cut back above ceiling level and install capping piece</t>
  </si>
  <si>
    <t>GBWADD8</t>
  </si>
  <si>
    <t>Uplift existing service trench cover plate; strip out all redundant conduit and cabling, infill penetration to slab approx depth 100-150mm  with concrete  or suitable alternative ensuring flush finish with edges of existing surrounding slab and prepare surface in readiness for new vinyl flooring (Price not to include services)</t>
  </si>
  <si>
    <t>GBWADD9</t>
  </si>
  <si>
    <t>Carefully remove existing surveillance window and associated frame from within existing wall; make good surrounding surfaces in readiness for wall infill; size 2000 x 2500mm</t>
  </si>
  <si>
    <t>GBWADD10</t>
  </si>
  <si>
    <t xml:space="preserve">Dismantle, take-down and remove existing racking bays; 1.2m wide </t>
  </si>
  <si>
    <t>GBWADD11</t>
  </si>
  <si>
    <t xml:space="preserve">Dismantle, take-down and remove existing racking bays; 1.8m wide </t>
  </si>
  <si>
    <t>GBWADD12</t>
  </si>
  <si>
    <t>Dismantle, take-down and remove existing pallet racking bays</t>
  </si>
  <si>
    <t>Making good to concrete slab area on removal of existing racking bays; infilling of bolt holes and lightly grind slab to ensure no trip hazards present</t>
  </si>
  <si>
    <t xml:space="preserve">Dismantle and remove existing proprietry mezzanine system including associated racking uprights supporting deck, all joists and timber floor decking </t>
  </si>
  <si>
    <t>GBWADD13</t>
  </si>
  <si>
    <t>GBWADD14</t>
  </si>
  <si>
    <t>GBWADD16</t>
  </si>
  <si>
    <t>Dismantle, take down and remove from site existing power conveyor system</t>
  </si>
  <si>
    <t>GBWADD17</t>
  </si>
  <si>
    <t>Take down existing galvanised steel staircase to mezzanine, remove all risers, treads, string and handrail sections; dispose all debris off site; size 3m height span comprising 12nr treads</t>
  </si>
  <si>
    <t>GBWADD22</t>
  </si>
  <si>
    <t xml:space="preserve">form opening for single leaf door in existing 230 thick double brick walll; overall size 1250 wide x 2200 high; level sole and form square jambs and head; building in suitably sized steel support system to the Structural Engineers satisfaction, include all necessary temporary support / propping as required; remove debris from site </t>
  </si>
  <si>
    <t>METADD1</t>
  </si>
  <si>
    <t>Floor mounted glazing protection rail including all fixings and finishing, to front entrance glazing and VM Window</t>
  </si>
  <si>
    <t xml:space="preserve">METADD3 </t>
  </si>
  <si>
    <t>76 x 38 x 2mm thick RHS tube galvanised protection rail to trolley bay with black cover caps; to rear of bike wall as BSD08.06</t>
  </si>
  <si>
    <t>Single leaf access gate to security mesh; 1.2m wide x 2.1m high; T10</t>
  </si>
  <si>
    <t>METADD4</t>
  </si>
  <si>
    <t>Double leaf access gate to security mesh; 2.4m wide x 2.1m high; T11</t>
  </si>
  <si>
    <t>CJOADD2</t>
  </si>
  <si>
    <t xml:space="preserve">Bulkhead relining - plasterboard lining fixed to existing bulkhead framing </t>
  </si>
  <si>
    <t>CJOADD1</t>
  </si>
  <si>
    <t>New shopfront display portal frame; incorporating all alucobond claddings, express joints etc; comprising 2nr upright column sections and head/bulkhead detail; to suit opening size 7m wide x 3m high. Refer BSD10.01</t>
  </si>
  <si>
    <t>CJOADD13</t>
  </si>
  <si>
    <t xml:space="preserve">Single leaf cavity sliding door, ironmongery and frames, facings all fitted up complete as Kmart Door Type T18 as BSD-05.01 </t>
  </si>
  <si>
    <t>CJOADD14</t>
  </si>
  <si>
    <t xml:space="preserve">Single leaf solid core flush panel door, ironmongery and frames, facings all fitted up complete as Kmart Door Type T20 as BSD-05.01 </t>
  </si>
  <si>
    <t>CJOADD16</t>
  </si>
  <si>
    <t xml:space="preserve">Double leaf concealed access hatch, ironmongery and frames, facings all fitted up complete as Kmart Door Type T23 as BSD-05.01 </t>
  </si>
  <si>
    <t>CJOADD3</t>
  </si>
  <si>
    <t>CJOADD15</t>
  </si>
  <si>
    <t xml:space="preserve">Single leaf solid core flush panel door, ironmongery and frames, facings all fitted up complete as Kmart Door Type T21 as BSD-05.01 </t>
  </si>
  <si>
    <t xml:space="preserve">Single leaf solid core flush panel door, ironmongery and frames, facings all fitted up complete as Kmart Door Type T22 as BSD-05.01 </t>
  </si>
  <si>
    <t>Supply and install Lunch room bench; overall size 0.6m wide x 1.065m high x 3.0m long all as per Kmart Lunch Bench details BSD-04.01; excluding hot water system, Mechanical and Hydraulics services</t>
  </si>
  <si>
    <t>CJOADD7</t>
  </si>
  <si>
    <t>Supply and install General Bench 3.6m wide x 0.74m high x 0.75m deep all as per Kmart details BSD-04.02</t>
  </si>
  <si>
    <t>CJOADD8</t>
  </si>
  <si>
    <t>Supply and install General Bench 2m wide x 0.74m high x 0.75m deep all as per Kmart details BSD-04.02</t>
  </si>
  <si>
    <t>CJOADD17</t>
  </si>
  <si>
    <t>Supply and install canvass hanging rails to VM Window</t>
  </si>
  <si>
    <t>CJOADD18</t>
  </si>
  <si>
    <t>Supply and install access door to VM Window partitions including frames and door hardware</t>
  </si>
  <si>
    <t>FCOADD1</t>
  </si>
  <si>
    <t>FCOADD2</t>
  </si>
  <si>
    <t>FCOADD3</t>
  </si>
  <si>
    <t>FCOADD4</t>
  </si>
  <si>
    <t>Install only new 300 x 300 x 3 thick vinyl floor tiles to selling area; Armstrong Nylex Excelon Designer Series' Mitchell White (7H7178); individual tiles; fixing with approved adhesive all in accordance with manufacturers instructions</t>
  </si>
  <si>
    <t xml:space="preserve">Install only new 300 x 300 x 3 thick vinyl floor tiles to selling area; Armstrong Nylex Excelon Designer Series' Mitchell White (7H7178); fixing with approved adhesive and finishing all in accordance with manufacturers instructions; 100% of Selling Area; works to be carried out over approximately 8 Stages </t>
  </si>
  <si>
    <t xml:space="preserve">Install only new 300 x 300 x 3 thick vinyl floor tiles to selling area; Armstrong Nylex Excelon Designer Series' Mitchell White (7H7178); fixing with approved adhesive and finishing all in accordance with manufacturers instructions; 100% of Selling Area; works to be carried out over approximately 16 Stages </t>
  </si>
  <si>
    <t xml:space="preserve">Install only new 300 x 300 x 3 thick vinyl floor tiles to selling area; Armstrong Nylex Excelon Designer Series' Mitchell White (7H7178); fixing with approved adhesive and finishing all in accordance with manufacturers instructions; 100% of Selling Area; works to be carried out over approximately 2 Stages </t>
  </si>
  <si>
    <t>FCOADD8</t>
  </si>
  <si>
    <t>INSTALL ONLY 1200mm high 2mm thick "Forbo" vinyl sheeting, colour Snow 400 02 with DT061 "Treadsafe" trim capping, colour charcoal and "Roberts" 100mm high feather edge skirting, colour dark grey</t>
  </si>
  <si>
    <t>FCOADD9</t>
  </si>
  <si>
    <t>INSTALL ONLY "Roberts" 100 high feather edge skirting, colour dark grey</t>
  </si>
  <si>
    <t>CJOADD21</t>
  </si>
  <si>
    <t>Supply and install window plinth to VM Window, timber frame with 25mm pre-finished edging board; all as per Kmart details BSD 08.07. Size veries by site specific conditions</t>
  </si>
  <si>
    <t>CJOADD22</t>
  </si>
  <si>
    <t>25mm KD hardwood capping with rebate painted fixed to top of stud wall; as per Kmart detail BSD 08.07</t>
  </si>
  <si>
    <t>300 x 1800 x 18mm shelving; finish L1 as per Kmart Details BSD 08.05</t>
  </si>
  <si>
    <t>CJOADD23</t>
  </si>
  <si>
    <t>Supply and install 3600 x 100 x 18mm Rail; Finish (L1) with metal hooks for canvas frame hanging as per Kmart Details BSD 04.02</t>
  </si>
  <si>
    <t>CJOADD25</t>
  </si>
  <si>
    <t>Supply and install Packing Bench Unit 2.80m wide x 1.0m high x 0.8m deep  all as per Kmart Details BSD-04.03</t>
  </si>
  <si>
    <t>SCHEDULE OF RATES - MAJOR WORKS</t>
  </si>
  <si>
    <t>FOR CALCULATION OF VARIATIONS WHERE SOR CANNOT BE APPLIED</t>
  </si>
  <si>
    <t>Total Cost per Hour</t>
  </si>
  <si>
    <t>$ Per Hour for Normal Working Hours</t>
  </si>
  <si>
    <t>$ Per Hour for Out of Hours Working</t>
  </si>
  <si>
    <t>CONCRETER</t>
  </si>
  <si>
    <t>BRICKWORK</t>
  </si>
  <si>
    <t>GENERAL BUILDERS WORK</t>
  </si>
  <si>
    <t>STRUCTURAL STEELWORK</t>
  </si>
  <si>
    <t>ROLLER SHUTTERS</t>
  </si>
  <si>
    <t>METALWORK</t>
  </si>
  <si>
    <t>GLAZIER</t>
  </si>
  <si>
    <t>JOINER</t>
  </si>
  <si>
    <t>FLOOR COVERINGS</t>
  </si>
  <si>
    <t>PLASTER &amp; TILER WORK</t>
  </si>
  <si>
    <t>DECORATION</t>
  </si>
  <si>
    <t>for</t>
  </si>
  <si>
    <t>Contractor:</t>
  </si>
  <si>
    <t>Quantity Surveyor</t>
  </si>
  <si>
    <t>McLeod + Aitken</t>
  </si>
  <si>
    <t>Chartered Quantity Surveyors</t>
  </si>
  <si>
    <t>Suite 7.01</t>
  </si>
  <si>
    <t>390 St Kilda Road</t>
  </si>
  <si>
    <t>Kmart Australia</t>
  </si>
  <si>
    <t>SSCADD4</t>
  </si>
  <si>
    <t>Install only new 1200 x 600 vinyl faced plasterboard ceiling tile into existing grid</t>
  </si>
  <si>
    <t>ITEM</t>
  </si>
  <si>
    <t>RATE</t>
  </si>
  <si>
    <t>Take down existing mirrors from columns; remove debris from site</t>
  </si>
  <si>
    <t>Melbourne, Victoria</t>
  </si>
  <si>
    <t>Supply and fix 13mm plasterboard lining to underside of bulkhead where roller shutter is to be retained within bulkhead.</t>
  </si>
  <si>
    <t>COMMENTS</t>
  </si>
  <si>
    <t>Quantity</t>
  </si>
  <si>
    <t>EA</t>
  </si>
  <si>
    <t>Demolition Particulars</t>
  </si>
  <si>
    <r>
      <rPr>
        <sz val="10"/>
        <color indexed="8"/>
        <rFont val="Arial"/>
        <family val="2"/>
        <charset val="134"/>
      </rPr>
      <t>SURFACE MOUNT FITTING  -</t>
    </r>
    <r>
      <rPr>
        <b/>
        <sz val="10"/>
        <color indexed="8"/>
        <rFont val="Arial"/>
        <family val="2"/>
        <charset val="134"/>
      </rPr>
      <t>SS</t>
    </r>
  </si>
  <si>
    <t xml:space="preserve">Existing spotlights and the like </t>
  </si>
  <si>
    <r>
      <rPr>
        <sz val="10"/>
        <rFont val="Arial"/>
        <family val="2"/>
        <charset val="134"/>
      </rPr>
      <t>RECESSED MOUNT FITTING  -</t>
    </r>
    <r>
      <rPr>
        <b/>
        <sz val="10"/>
        <rFont val="Arial"/>
        <family val="2"/>
        <charset val="134"/>
      </rPr>
      <t>SS</t>
    </r>
  </si>
  <si>
    <t>REDUNDANT CIRCUITS</t>
  </si>
  <si>
    <t xml:space="preserve">Removed back to switchboard </t>
  </si>
  <si>
    <t>CEILING ROSES</t>
  </si>
  <si>
    <t xml:space="preserve">Isolated and made safe </t>
  </si>
  <si>
    <t>BLANK PLATE</t>
  </si>
  <si>
    <t>Supply and installation of blank plate to replace removed GPO.</t>
  </si>
  <si>
    <t>SUSPENDED LIGHTING</t>
  </si>
  <si>
    <t xml:space="preserve">COLUMN GPOS - allow to remove and reinstall </t>
  </si>
  <si>
    <t>EXIT SIGNS - SS/HS</t>
  </si>
  <si>
    <t>CASH TUBE / HR</t>
  </si>
  <si>
    <t>HR</t>
  </si>
  <si>
    <t>CHECKOUTS / HR</t>
  </si>
  <si>
    <t>ENTERTAINMENT / HR</t>
  </si>
  <si>
    <t xml:space="preserve">PHOTO KIOSK / HR </t>
  </si>
  <si>
    <t>FITTING ROOMS / HR</t>
  </si>
  <si>
    <t>OFFICE / BOH / LAYBY - / HR</t>
  </si>
  <si>
    <t>PRICE CHECK UNITS / HR</t>
  </si>
  <si>
    <t xml:space="preserve">AUTO DOORS / ROLLER SHUTTER - / HR </t>
  </si>
  <si>
    <t>INDEX</t>
  </si>
  <si>
    <t>SS</t>
  </si>
  <si>
    <t>SOFT SURFACE</t>
  </si>
  <si>
    <t>HS</t>
  </si>
  <si>
    <t>HARD SURFACE</t>
  </si>
  <si>
    <t>SF</t>
  </si>
  <si>
    <t>SELLING FLOOR</t>
  </si>
  <si>
    <t>WW</t>
  </si>
  <si>
    <t>WALL WASH</t>
  </si>
  <si>
    <t>Installation Particulars</t>
  </si>
  <si>
    <t>15 METERS OF CABELING AND SOCKET OUTLET TO BE INCLUDED</t>
  </si>
  <si>
    <t xml:space="preserve">15 METERS OF CABELING AND SOCKET OUTLET TO BE INCLUDED
Within suspended grid ceiling </t>
  </si>
  <si>
    <r>
      <t xml:space="preserve">RECESSED MOUNT FITTING FOH - </t>
    </r>
    <r>
      <rPr>
        <b/>
        <sz val="10"/>
        <rFont val="Arial"/>
        <family val="2"/>
        <charset val="134"/>
      </rPr>
      <t>HS</t>
    </r>
  </si>
  <si>
    <t xml:space="preserve">15 METERS OF CABELING AND SOCKET OUTLET TO BE INCLUDED. Within flush plasterboard ceiling </t>
  </si>
  <si>
    <r>
      <rPr>
        <sz val="10"/>
        <rFont val="Arial"/>
        <family val="2"/>
        <charset val="134"/>
      </rPr>
      <t xml:space="preserve">SURFACE MOUNT SPOT LIGHT - </t>
    </r>
    <r>
      <rPr>
        <b/>
        <sz val="10"/>
        <rFont val="Arial"/>
        <family val="2"/>
        <charset val="134"/>
      </rPr>
      <t>SS</t>
    </r>
  </si>
  <si>
    <t xml:space="preserve">i TRACK MOUNT SPOT LIGHT </t>
  </si>
  <si>
    <r>
      <rPr>
        <sz val="10"/>
        <rFont val="Arial"/>
        <family val="2"/>
        <charset val="134"/>
      </rPr>
      <t xml:space="preserve">SURFACE MOUNT IP RATED FITTING - </t>
    </r>
    <r>
      <rPr>
        <b/>
        <sz val="10"/>
        <rFont val="Arial"/>
        <family val="2"/>
        <charset val="134"/>
      </rPr>
      <t>SS</t>
    </r>
  </si>
  <si>
    <r>
      <rPr>
        <sz val="10"/>
        <rFont val="Arial"/>
        <family val="2"/>
        <charset val="134"/>
      </rPr>
      <t xml:space="preserve">SURFACE MOUNT IP RATED FITTING - </t>
    </r>
    <r>
      <rPr>
        <b/>
        <sz val="10"/>
        <rFont val="Arial"/>
        <family val="2"/>
        <charset val="134"/>
      </rPr>
      <t>HS</t>
    </r>
  </si>
  <si>
    <t>15 METERS OF CABELING AND SOCKET OUTLET &amp; 2 LENGTHS OF CONDUIT &amp; FIXINGS TO BE INCLUDED</t>
  </si>
  <si>
    <r>
      <rPr>
        <sz val="10"/>
        <rFont val="Arial"/>
        <family val="2"/>
        <charset val="134"/>
      </rPr>
      <t xml:space="preserve">STRUT MOUNT IP RATED FITTING - </t>
    </r>
    <r>
      <rPr>
        <b/>
        <sz val="10"/>
        <rFont val="Arial"/>
        <family val="2"/>
        <charset val="134"/>
      </rPr>
      <t>SS</t>
    </r>
  </si>
  <si>
    <r>
      <rPr>
        <sz val="10"/>
        <rFont val="Arial"/>
        <family val="2"/>
        <charset val="134"/>
      </rPr>
      <t xml:space="preserve">SURFACE MOUNT PENDANT FITTING - </t>
    </r>
    <r>
      <rPr>
        <b/>
        <sz val="10"/>
        <rFont val="Arial"/>
        <family val="2"/>
        <charset val="134"/>
      </rPr>
      <t>SS</t>
    </r>
  </si>
  <si>
    <r>
      <rPr>
        <sz val="10"/>
        <rFont val="Arial"/>
        <family val="2"/>
        <charset val="134"/>
      </rPr>
      <t xml:space="preserve">SURFACE MOUNT PENDANT FITTING - </t>
    </r>
    <r>
      <rPr>
        <b/>
        <sz val="10"/>
        <rFont val="Arial"/>
        <family val="2"/>
        <charset val="134"/>
      </rPr>
      <t>HS</t>
    </r>
  </si>
  <si>
    <t>15 METERS OF CABELING &amp; SOCKET OUTLET &amp; SUSPENSION WIRE &amp; 1200MM UNI STRUT &amp; FIXINGS</t>
  </si>
  <si>
    <t>11A</t>
  </si>
  <si>
    <r>
      <t xml:space="preserve">EXIT SIGN - </t>
    </r>
    <r>
      <rPr>
        <b/>
        <sz val="10"/>
        <rFont val="Arial"/>
        <family val="2"/>
        <charset val="134"/>
      </rPr>
      <t xml:space="preserve">SS - Replace Existing </t>
    </r>
  </si>
  <si>
    <t>SOCKET OUTLET &amp; 5 METERS OF WHITE FLEX CABLE, SUSPENSION WIRE &amp; ADJUSTABLE  GRIPPLE FITTINGS &amp; 1NO. SUSPENSION MOUNTED PLATE</t>
  </si>
  <si>
    <t>11B</t>
  </si>
  <si>
    <r>
      <t xml:space="preserve">EXIT SIGN - </t>
    </r>
    <r>
      <rPr>
        <b/>
        <sz val="10"/>
        <rFont val="Arial"/>
        <family val="2"/>
        <charset val="134"/>
      </rPr>
      <t xml:space="preserve">SS - Relocate Existing </t>
    </r>
  </si>
  <si>
    <r>
      <rPr>
        <sz val="10"/>
        <rFont val="Arial"/>
        <family val="2"/>
        <charset val="134"/>
      </rPr>
      <t xml:space="preserve">EXIT SIGN - </t>
    </r>
    <r>
      <rPr>
        <b/>
        <sz val="10"/>
        <rFont val="Arial"/>
        <family val="2"/>
        <charset val="134"/>
      </rPr>
      <t>HS</t>
    </r>
  </si>
  <si>
    <t>UNI STRUT, SOCKET OUTLET &amp; 5 METERS OF WHITE FLEX CABLE SUSPENSION WIRE &amp; ADJUSTABLE  GRIPPLE FITTINGS &amp; 1NO. SUSPENSION MOUNTED PLATE</t>
  </si>
  <si>
    <r>
      <rPr>
        <sz val="10"/>
        <rFont val="Arial"/>
        <family val="2"/>
        <charset val="134"/>
      </rPr>
      <t xml:space="preserve">EMERGENCY SURFACE MOUNT - </t>
    </r>
    <r>
      <rPr>
        <b/>
        <sz val="10"/>
        <rFont val="Arial"/>
        <family val="2"/>
        <charset val="134"/>
      </rPr>
      <t>SS</t>
    </r>
  </si>
  <si>
    <r>
      <rPr>
        <sz val="10"/>
        <rFont val="Arial"/>
        <family val="2"/>
        <charset val="134"/>
      </rPr>
      <t xml:space="preserve">EMERGENCY SURFACE MOUNT - </t>
    </r>
    <r>
      <rPr>
        <b/>
        <sz val="10"/>
        <rFont val="Arial"/>
        <family val="2"/>
        <charset val="134"/>
      </rPr>
      <t>HS</t>
    </r>
  </si>
  <si>
    <t xml:space="preserve">TRACK MOUNT EMERGENCY  </t>
  </si>
  <si>
    <r>
      <rPr>
        <sz val="10"/>
        <rFont val="Arial"/>
        <family val="2"/>
        <charset val="134"/>
      </rPr>
      <t xml:space="preserve">EMERGENCY RECCEESED MOUNT - </t>
    </r>
    <r>
      <rPr>
        <b/>
        <sz val="10"/>
        <rFont val="Arial"/>
        <family val="2"/>
        <charset val="134"/>
      </rPr>
      <t>SS</t>
    </r>
  </si>
  <si>
    <r>
      <rPr>
        <sz val="10"/>
        <rFont val="Arial"/>
        <family val="2"/>
        <charset val="134"/>
      </rPr>
      <t xml:space="preserve">i TRACK 4m SURFACE MOUNT - </t>
    </r>
    <r>
      <rPr>
        <b/>
        <sz val="10"/>
        <rFont val="Arial"/>
        <family val="2"/>
        <charset val="134"/>
      </rPr>
      <t>SS</t>
    </r>
  </si>
  <si>
    <t>FIXINGS</t>
  </si>
  <si>
    <r>
      <rPr>
        <sz val="10"/>
        <rFont val="Arial"/>
        <family val="2"/>
        <charset val="134"/>
      </rPr>
      <t xml:space="preserve">i TRACK 4m SUSPENSION MOUNT - </t>
    </r>
    <r>
      <rPr>
        <b/>
        <sz val="10"/>
        <rFont val="Arial"/>
        <family val="2"/>
        <charset val="134"/>
      </rPr>
      <t>SS</t>
    </r>
  </si>
  <si>
    <t>SUSPENSION WIRE &amp; UNI STRUT</t>
  </si>
  <si>
    <r>
      <rPr>
        <sz val="10"/>
        <rFont val="Arial"/>
        <family val="2"/>
        <charset val="134"/>
      </rPr>
      <t xml:space="preserve">i TRACK 4m SUSPENSION MOUNT - </t>
    </r>
    <r>
      <rPr>
        <b/>
        <sz val="10"/>
        <rFont val="Arial"/>
        <family val="2"/>
        <charset val="134"/>
      </rPr>
      <t>HS</t>
    </r>
  </si>
  <si>
    <r>
      <rPr>
        <sz val="10"/>
        <rFont val="Arial"/>
        <family val="2"/>
        <charset val="134"/>
      </rPr>
      <t xml:space="preserve">i TRACK LIGHT FITTING  - </t>
    </r>
    <r>
      <rPr>
        <b/>
        <sz val="10"/>
        <rFont val="Arial"/>
        <family val="2"/>
        <charset val="134"/>
      </rPr>
      <t>SF</t>
    </r>
  </si>
  <si>
    <r>
      <rPr>
        <sz val="10"/>
        <rFont val="Arial"/>
        <family val="2"/>
        <charset val="134"/>
      </rPr>
      <t xml:space="preserve">i TRACK LIGHT FITTING  - </t>
    </r>
    <r>
      <rPr>
        <b/>
        <sz val="10"/>
        <rFont val="Arial"/>
        <family val="2"/>
        <charset val="134"/>
      </rPr>
      <t>WW</t>
    </r>
  </si>
  <si>
    <r>
      <rPr>
        <sz val="10"/>
        <rFont val="Arial"/>
        <family val="2"/>
        <charset val="134"/>
      </rPr>
      <t xml:space="preserve">SUSPENSION WIRE iTRACK - </t>
    </r>
    <r>
      <rPr>
        <b/>
        <sz val="10"/>
        <rFont val="Arial"/>
        <family val="2"/>
        <charset val="134"/>
      </rPr>
      <t>SS</t>
    </r>
  </si>
  <si>
    <t>INSTALLATION OF 6M LENGTH SUSPENSION WIRE INCLUDING FIXINGS</t>
  </si>
  <si>
    <r>
      <rPr>
        <sz val="10"/>
        <rFont val="Arial"/>
        <family val="2"/>
        <charset val="134"/>
      </rPr>
      <t xml:space="preserve">SUSPENSION WIRE iTRACK - </t>
    </r>
    <r>
      <rPr>
        <b/>
        <sz val="10"/>
        <rFont val="Arial"/>
        <family val="2"/>
        <charset val="134"/>
      </rPr>
      <t>HS</t>
    </r>
  </si>
  <si>
    <t>INSTALLATION OF 6M LENGTH SUSPENSION WIRE INCLUDING FIXINGS &amp; UNI STRUT</t>
  </si>
  <si>
    <t>EMERGENCY LABELS</t>
  </si>
  <si>
    <t>PIR 360 SENSOR SUPPLIED</t>
  </si>
  <si>
    <r>
      <rPr>
        <sz val="10"/>
        <rFont val="Arial"/>
        <family val="2"/>
        <charset val="134"/>
      </rPr>
      <t xml:space="preserve">PIR 360 SENSOR INSTALLED - </t>
    </r>
    <r>
      <rPr>
        <b/>
        <sz val="10"/>
        <rFont val="Arial"/>
        <family val="2"/>
        <charset val="134"/>
      </rPr>
      <t>SS</t>
    </r>
  </si>
  <si>
    <r>
      <rPr>
        <sz val="10"/>
        <rFont val="Arial"/>
        <family val="2"/>
        <charset val="134"/>
      </rPr>
      <t xml:space="preserve">PIR 360 SENSOR INSTALLED - </t>
    </r>
    <r>
      <rPr>
        <b/>
        <sz val="10"/>
        <rFont val="Arial"/>
        <family val="2"/>
        <charset val="134"/>
      </rPr>
      <t>HS</t>
    </r>
  </si>
  <si>
    <t>SIGNAGE LIGHTING FOH</t>
  </si>
  <si>
    <t>SOCKET CABELING INCLUDING CIRCUIT TO BE ALLOWED FOR</t>
  </si>
  <si>
    <t xml:space="preserve">RE - TUBE / CLEAN BOH FITTINGS </t>
  </si>
  <si>
    <t>PHOTO KIOSK</t>
  </si>
  <si>
    <t>SUPPLY 50x75 SERVICE COLUMN - 6m.</t>
  </si>
  <si>
    <t>SUPPLY ECD SKIRTING DUCT 150mm x 50mm - 3m</t>
  </si>
  <si>
    <t>INSTALL ECD SKIRTING DUCT 150mm x 50mm - 3m</t>
  </si>
  <si>
    <t>STOP ENDS</t>
  </si>
  <si>
    <r>
      <rPr>
        <sz val="10"/>
        <rFont val="Arial"/>
        <family val="2"/>
      </rPr>
      <t>SUPPLY</t>
    </r>
    <r>
      <rPr>
        <b/>
        <sz val="10"/>
        <rFont val="Arial"/>
        <family val="2"/>
      </rPr>
      <t xml:space="preserve"> </t>
    </r>
    <r>
      <rPr>
        <sz val="10"/>
        <rFont val="Arial"/>
        <family val="2"/>
      </rPr>
      <t>GPO KITS CLIP IN</t>
    </r>
  </si>
  <si>
    <r>
      <rPr>
        <sz val="10"/>
        <rFont val="Arial"/>
        <family val="2"/>
      </rPr>
      <t>INSTALL</t>
    </r>
    <r>
      <rPr>
        <b/>
        <sz val="10"/>
        <rFont val="Arial"/>
        <family val="2"/>
      </rPr>
      <t xml:space="preserve"> </t>
    </r>
    <r>
      <rPr>
        <sz val="10"/>
        <rFont val="Arial"/>
        <family val="2"/>
      </rPr>
      <t>GPO KITS CLIP IN</t>
    </r>
  </si>
  <si>
    <t>SUPPLY DATA KITS CLIP IN</t>
  </si>
  <si>
    <t>INSTALL  DATA KITS CLIP IN</t>
  </si>
  <si>
    <t xml:space="preserve">SUPPLY GPOs </t>
  </si>
  <si>
    <t>INSTALL GPOs</t>
  </si>
  <si>
    <t>2.5mm  CIRCUITS</t>
  </si>
  <si>
    <t>UPS 2.5mm CIRCUITS</t>
  </si>
  <si>
    <t>4mm CIRCUITS</t>
  </si>
  <si>
    <t>UPS 4mm CIRCUITS</t>
  </si>
  <si>
    <t>ENTERTAINMENT</t>
  </si>
  <si>
    <t>SUPPLY 50mm SERVICE COLUMN - 6m.</t>
  </si>
  <si>
    <r>
      <rPr>
        <sz val="10"/>
        <rFont val="Arial"/>
        <family val="2"/>
      </rPr>
      <t>SUPPLY</t>
    </r>
    <r>
      <rPr>
        <b/>
        <sz val="10"/>
        <rFont val="Arial"/>
        <family val="2"/>
      </rPr>
      <t xml:space="preserve"> </t>
    </r>
    <r>
      <rPr>
        <sz val="10"/>
        <rFont val="Arial"/>
        <family val="2"/>
      </rPr>
      <t>GPO KITS JOINERY</t>
    </r>
  </si>
  <si>
    <r>
      <rPr>
        <sz val="10"/>
        <rFont val="Arial"/>
        <family val="2"/>
      </rPr>
      <t>INSTALL</t>
    </r>
    <r>
      <rPr>
        <b/>
        <sz val="10"/>
        <rFont val="Arial"/>
        <family val="2"/>
      </rPr>
      <t xml:space="preserve"> </t>
    </r>
    <r>
      <rPr>
        <sz val="10"/>
        <rFont val="Arial"/>
        <family val="2"/>
      </rPr>
      <t>GPO KITS JOINERY</t>
    </r>
  </si>
  <si>
    <t>SUPPLY DATA KITS JOINERY</t>
  </si>
  <si>
    <t>INSTALL  DATA KITS JOINERY</t>
  </si>
  <si>
    <t>SUPPLY GPO KITS CLIP IN</t>
  </si>
  <si>
    <t>INSTALL GPO KITS CLIP IN</t>
  </si>
  <si>
    <t xml:space="preserve">SUPPLY DATA KITS CLIP IN </t>
  </si>
  <si>
    <t>INSTALL DATA KITS CLIP IN</t>
  </si>
  <si>
    <t>PLASTER BRACKETS</t>
  </si>
  <si>
    <t>EXPRESS CHECKOUTS</t>
  </si>
  <si>
    <t>SUPPLY 50x75mm SERVICE COLUMN - 6m.</t>
  </si>
  <si>
    <t>SELF SERVICE CENTRAL</t>
  </si>
  <si>
    <t xml:space="preserve">SUPPLY 10A GPOs </t>
  </si>
  <si>
    <t>SUPPLY 15A GPOs</t>
  </si>
  <si>
    <t>SUPPLY 20A GPOs</t>
  </si>
  <si>
    <t>SELF SERVICE FOH</t>
  </si>
  <si>
    <t>FITTING ROOM</t>
  </si>
  <si>
    <t>CPV TOTEMS &amp; COSMETICS DROPPERS</t>
  </si>
  <si>
    <t>SUPPLY 32mm SERVICE COLUMNS - 4m</t>
  </si>
  <si>
    <t>INSTALL 32mm SERVICE COLUMN - 4m - SS</t>
  </si>
  <si>
    <t xml:space="preserve">INSTALL 32mm SERVICE COLUMN - 4m - HS </t>
  </si>
  <si>
    <t>SUPPLY PLUG BASE</t>
  </si>
  <si>
    <t>INSTALL PLUG BASE UNIT</t>
  </si>
  <si>
    <t>FLEX DISPLAYS &amp; MINI CPV</t>
  </si>
  <si>
    <t>SUPPLY STAINLESS WIRE &amp; MOUNTING PLATE - 4m</t>
  </si>
  <si>
    <t>INSTALL STAINLESS WIRE &amp; MOUNTING PLATE - 4m</t>
  </si>
  <si>
    <t>SUPPLY GPOs</t>
  </si>
  <si>
    <t>ADMIN &amp; GENERAL OFFICE / BOH</t>
  </si>
  <si>
    <t xml:space="preserve">RIGHT ANGLE BRACKETS </t>
  </si>
  <si>
    <t>PA RACK</t>
  </si>
  <si>
    <t>VM WALL / EAS</t>
  </si>
  <si>
    <t>CONSUMABLES</t>
  </si>
  <si>
    <t>SUPPLY UNI STRUT SLOTTED 41 x 41 - 6m</t>
  </si>
  <si>
    <t>INSTALL UNI STRUT SLOTTED 41 x 41 - 6m</t>
  </si>
  <si>
    <t>SUPPLY UNI STRUT SOLID 41 x 21 - 6m</t>
  </si>
  <si>
    <t>INSTALL UNI STRUT SOLID 41 x 21 - 6m</t>
  </si>
  <si>
    <t>SUPPLY UNISTRUT JOINER PLATES</t>
  </si>
  <si>
    <t>INSTALL UNISTRUT JOINER PLATES</t>
  </si>
  <si>
    <t>SUPPLY UNISTRUT SPRING NUTS</t>
  </si>
  <si>
    <t>INSTALL UNISTRUT SPRING NUTS</t>
  </si>
  <si>
    <t>SUPPLY 10mm BOOKER ROD</t>
  </si>
  <si>
    <t>INSTALL 10mm BOOKER ROD</t>
  </si>
  <si>
    <t>SUPPLY SUSPENSION KITS ( UNI STRUT )</t>
  </si>
  <si>
    <t>INSTALL SUSPENSION KITS ( UNI STRUT )</t>
  </si>
  <si>
    <t>SUPPLY 150mm LADDER TRAY - 3m</t>
  </si>
  <si>
    <t>INSTALL 150mm LADDER TRAY - 3m</t>
  </si>
  <si>
    <t>SUPPLY 300mm LADDER TRAY -3m</t>
  </si>
  <si>
    <t>INSTALL 300mm LADDER TRAY -3m</t>
  </si>
  <si>
    <t>SUPPLY 450mm LADDER TRAY - 3m</t>
  </si>
  <si>
    <t>INSTALL 450mm LADDER TRAY - 3m</t>
  </si>
  <si>
    <t>SUPPLY 600mm LADDER TRAY - 3m</t>
  </si>
  <si>
    <t>INSTALL 600mm LADDER TRAY - 3m</t>
  </si>
  <si>
    <t>SWITCHBOARDS / DISTRIBUTION</t>
  </si>
  <si>
    <t>SUPPLY RCBO ELQ</t>
  </si>
  <si>
    <t>INSTALL RCBO</t>
  </si>
  <si>
    <t xml:space="preserve">UPS INSTALLATION FOR REGISTERS </t>
  </si>
  <si>
    <t xml:space="preserve">Supply and install of UPS unit if new required </t>
  </si>
  <si>
    <t>32A  3 PHASE TEMPORARY POWER</t>
  </si>
  <si>
    <t xml:space="preserve">Site Specific item. For use by flooring contractor where significant area's of flooring are to be replaced. Allow 50m cable run as basis </t>
  </si>
  <si>
    <t>3 PHASE TEMPORARY POWER COMPOUND</t>
  </si>
  <si>
    <t xml:space="preserve">Site Specific item. For use by principal contractor for compound lighting/power and the like. Allow 50m cable run as basis </t>
  </si>
  <si>
    <t>SWITCHBOARD SCHEDULES</t>
  </si>
  <si>
    <t>THERMOSCAN / BOARD</t>
  </si>
  <si>
    <t>SUPPLY CONTACTORS</t>
  </si>
  <si>
    <t>INSTALL CONTACTORS</t>
  </si>
  <si>
    <t xml:space="preserve">SPOTLIGHT CIRCUITS </t>
  </si>
  <si>
    <t>SUPPLY KEY SWITCH TO SPOTLIGHTS</t>
  </si>
  <si>
    <t>INSTALL KEY SWITCH TO SPOTLIGHTS</t>
  </si>
  <si>
    <t>REFIT (4 Weeks) - Assume c5k SLA</t>
  </si>
  <si>
    <t>Code</t>
  </si>
  <si>
    <t>Description</t>
  </si>
  <si>
    <t>Entrance (Assume Existing 3nr Openings - 8m x 3m)</t>
  </si>
  <si>
    <t>Replace Entrance Sign - including power terms removing existing sign and reconnecting power. Assumed replaced in like for like position</t>
  </si>
  <si>
    <t>New Entrance sign</t>
  </si>
  <si>
    <t>KMART DIRECT COST</t>
  </si>
  <si>
    <t xml:space="preserve">Roll-up existing shutters into bulkhead to 2nr openings; terminate power and reline following works; patch columns where guides removed  </t>
  </si>
  <si>
    <t xml:space="preserve">Install alucobond portal to centre opening; existing shutter retained where possible; box out in MDF to provide frame; line out with alucobond including all express joints, forming recess for catalogue holder and bumprails to base; lower sprinkler heads to suit and install concealed heads; allow for removing/relocating electrical services to suit 
new portal </t>
  </si>
  <si>
    <t>Supply and install new shopfront display portal frame; incorporating all alucobond claddings, express joints, MDF to frame as backing, etc</t>
  </si>
  <si>
    <t xml:space="preserve">Store directory, notice board, catalogue holder </t>
  </si>
  <si>
    <t xml:space="preserve">50 diameter stainless steel floor mounted bump rail with 10mm thick uprights at 1.8m centres
</t>
  </si>
  <si>
    <t>Sprinkler works</t>
  </si>
  <si>
    <t>Infill 1nr opening with stud wall and apply Graphics; 250mm high metal skirting to mall side (assume Trolleys internal - no bumprail)</t>
  </si>
  <si>
    <t xml:space="preserve">Supply and install 140mm thick stud wall
</t>
  </si>
  <si>
    <t xml:space="preserve">13mm Plasterboard lining to timber stud walls, one side
</t>
  </si>
  <si>
    <t xml:space="preserve">Supply and apply paint finish to internal plasterboard walls up to 3600mm above ffl
</t>
  </si>
  <si>
    <t>CF04004</t>
  </si>
  <si>
    <t xml:space="preserve">Clad walls to 250 High, 1.2 thick stainless steel 
</t>
  </si>
  <si>
    <t>Decal Graphics</t>
  </si>
  <si>
    <t>Infill 1nr opening with new frameless glazed VM window; assume trolleys internal no bumprail</t>
  </si>
  <si>
    <t xml:space="preserve">Supply and install 150 x 50 natural anodised glazing suite frameless glazing in accordance with AS1288-2006; including all fittings and fixtures; all fitted up complete; screen size 8000 x 3900
</t>
  </si>
  <si>
    <t>VM Window Fit-out; install new 1600mm high stud wall with access door, finished plasterboard head, VM Plinth, canvas hanging rails, decoration, wall vinyls to wall. power supplies to wall and spotlighting over</t>
  </si>
  <si>
    <t xml:space="preserve">Supply and install access door to VM Window partitions including frames and door hardware
</t>
  </si>
  <si>
    <t xml:space="preserve">Supply and install window plinth to VM Window, timber frame with 25mm pre-finished edging board; all as per Kmart details BSD 08.07. Size veries by site specific conditions
</t>
  </si>
  <si>
    <t xml:space="preserve">Supply and install 3600 x 100 x 18mm Rail; Finish (L1) with metal hooks for canvas frame hanging as per Kmart Details BSD 04.02
</t>
  </si>
  <si>
    <t xml:space="preserve">'1200mm high 2mm thick "Forbo" vinyl sheeting, colour Snow 400 02 with DT061 "Treadsafe" trim capping, colour charcoal and "Roberts" 100mm high feather edge skirting, colour dark grey
</t>
  </si>
  <si>
    <t xml:space="preserve">New Trolley Bay </t>
  </si>
  <si>
    <t xml:space="preserve">'76 x 38 x 2mm thick RHS tube galvanised protection rail to trolley bay with black cover caps
</t>
  </si>
  <si>
    <t>1 Window VM Pack</t>
  </si>
  <si>
    <t>Redecorate Mall Side of entrance; Allow 75m2</t>
  </si>
  <si>
    <t xml:space="preserve">Reformat/replace EAS Gates to suit new entrance layout + floor chase and power </t>
  </si>
  <si>
    <t>Reformat/replace EAS Gates to suit new entrance layout</t>
  </si>
  <si>
    <t>Total for Entrance</t>
  </si>
  <si>
    <t xml:space="preserve">Sales Floor </t>
  </si>
  <si>
    <t>New Sales Floor Kit</t>
  </si>
  <si>
    <t xml:space="preserve"> - Coreflute - FY18 Rates</t>
  </si>
  <si>
    <t xml:space="preserve"> - Metal - FY18 Rates</t>
  </si>
  <si>
    <t xml:space="preserve"> - Wire - FY18 Rates</t>
  </si>
  <si>
    <t xml:space="preserve"> - Plastic/Acrylic/Specialty - FY18 Rates</t>
  </si>
  <si>
    <t xml:space="preserve"> - Decks - FY18 Rates</t>
  </si>
  <si>
    <t xml:space="preserve"> - Mannequins - FY18 Rates</t>
  </si>
  <si>
    <t xml:space="preserve"> - Tables &amp; Timber - FY18 Rates</t>
  </si>
  <si>
    <t xml:space="preserve"> - Corner Boxings </t>
  </si>
  <si>
    <t xml:space="preserve"> - Installation inc Signage (Generic + 1week pre-works for relocations) Metro NSW</t>
  </si>
  <si>
    <t xml:space="preserve"> - Freight - KCC Model</t>
  </si>
  <si>
    <t xml:space="preserve">Joinery/Signage </t>
  </si>
  <si>
    <t xml:space="preserve"> - Relocate &amp; Top-Up Cosmetics</t>
  </si>
  <si>
    <t xml:space="preserve"> - Perimeter Signage Supply &amp; Freight  - FY18 Rates CV</t>
  </si>
  <si>
    <t xml:space="preserve"> - Mid Floor Signage Supply &amp; Freight - FY18 Rates CV</t>
  </si>
  <si>
    <t xml:space="preserve"> - Other Signage excl Halo Supply &amp; Freight - FY18 Rates CV</t>
  </si>
  <si>
    <t xml:space="preserve"> - Micro Signage - TIC</t>
  </si>
  <si>
    <t xml:space="preserve"> - Focal Signage - CVSG - FY18 Within Kit cost</t>
  </si>
  <si>
    <t xml:space="preserve"> - Micro Signage - Design to Print - FY18 within Kit cost</t>
  </si>
  <si>
    <t xml:space="preserve"> - Syleprint/Hallmark POS Increase</t>
  </si>
  <si>
    <t xml:space="preserve"> - Signage Contractor Install and Survey - Decals etc - Shopfitter Install</t>
  </si>
  <si>
    <t xml:space="preserve"> - Top-Up Disruption Pack Signage - Utilise existing </t>
  </si>
  <si>
    <t xml:space="preserve"> - CPV Units - Joinery (7nr) - Overseas Cardinal FY18 utilised</t>
  </si>
  <si>
    <t xml:space="preserve"> - CPV Units - IT (7nr)</t>
  </si>
  <si>
    <t xml:space="preserve"> - Footwear Seat/Freestanding Wall Units Supply/Freight - Oversea's Cardinal FY18 utilised</t>
  </si>
  <si>
    <t xml:space="preserve"> - VM Pack excluding allowance for Window</t>
  </si>
  <si>
    <t xml:space="preserve">Equipment </t>
  </si>
  <si>
    <t xml:space="preserve"> - HP Photo Chairs/Q-Rail</t>
  </si>
  <si>
    <t xml:space="preserve">PC/Electrical Costs </t>
  </si>
  <si>
    <t>Floor/Walls</t>
  </si>
  <si>
    <t xml:space="preserve"> - Strip off redundant old spec vinyl visible on sales floor and replace to latest spec - i.e around door openings (25m allowed)</t>
  </si>
  <si>
    <t xml:space="preserve"> - Strip off redundant old spec vinyl skirting to columns and allow to replace where visible on sales floor (100m)</t>
  </si>
  <si>
    <t xml:space="preserve">Uplift existing vinyl skirtings; remove all debris from site
</t>
  </si>
  <si>
    <t xml:space="preserve">"Roberts" 100 high feather edge skirting, colour dark grey
</t>
  </si>
  <si>
    <t xml:space="preserve"> - Allow for new wall protection to exposed corners at doors and where corners exposed (10nr allowed)</t>
  </si>
  <si>
    <t xml:space="preserve"> - Floor tile replacement - allow 200nr to Sales Floor Generally</t>
  </si>
  <si>
    <t xml:space="preserve">Uplift existing vinyl floor tiles in 300 x 300 sizes; in individual tiles; including all adhesive, prepare existing floor slab including griding, laying latex levelling screed in accordance with Armstrong Specifications; where directed by CA; remove debris from site
</t>
  </si>
  <si>
    <t xml:space="preserve">Supply and install new 300 x 300 x 3 thick vinyl floor tiles to selling area; Armstrong Nylex Excelon Designer Series' Mitchell White (7H7178); individual tiles; fixing with approved adhesive all in accordance with manufacturers instructions
</t>
  </si>
  <si>
    <t xml:space="preserve"> - Redecorate walls up to 3m high c700m2</t>
  </si>
  <si>
    <t xml:space="preserve"> - Redecorate columns 1.2m to 4.5m - Allow 30nr</t>
  </si>
  <si>
    <t xml:space="preserve">Supply and apply paint finish to existing columns
</t>
  </si>
  <si>
    <t xml:space="preserve"> - Redecorate existing doors - 4single/4double</t>
  </si>
  <si>
    <t xml:space="preserve">Prepare and paint existing single leaf door and frame 
</t>
  </si>
  <si>
    <t xml:space="preserve">Prepare and paint existing double door
</t>
  </si>
  <si>
    <t xml:space="preserve">Ceiling </t>
  </si>
  <si>
    <t xml:space="preserve"> - Strip out redundant signage, hanging wires etc </t>
  </si>
  <si>
    <t xml:space="preserve">Take down existing Selling Area perimeter wall / bulkhead face fixed Kmart signage complete with all fixings, adhesive etc.; making good existing holes, marks, chases etc.; remove all debris from site 
</t>
  </si>
  <si>
    <t xml:space="preserve">Take down existing Selling Area hanging Kmart signage complete with all fixings and hangers; remove all debris from site 
</t>
  </si>
  <si>
    <t xml:space="preserve"> take down miscellaneous fixtures and loose  furnishings including loose equipment, fixed equipment, noticeboards, shelving, dispensers and other small fittings etc; remove debris from site
</t>
  </si>
  <si>
    <t xml:space="preserve"> - Spot replace ceiling tiles; allow 200no. to store </t>
  </si>
  <si>
    <t xml:space="preserve">take down existing 1200 x 600 vinyl faced plasterboard suspended ceiling tiles; dispose off site, including all access equipment; approximately 3.80m above floor level
</t>
  </si>
  <si>
    <t xml:space="preserve">Supply and install new 1200 x 600 vinyl faced plasterboard suspended ceiling tiles in existing grid, including all access equipment; approximately 3.80m above floor level
</t>
  </si>
  <si>
    <t>Total for Sales Floor</t>
  </si>
  <si>
    <t>Checkouts - Land Plan C Layout to Centre of Store</t>
  </si>
  <si>
    <t xml:space="preserve">Remove/Terminate Front Checkouts </t>
  </si>
  <si>
    <t xml:space="preserve"> - Strip out front checkout joinery</t>
  </si>
  <si>
    <t xml:space="preserve">Strip out existing Customer Service Desk Joinery including ambient fixtures to this area, protection rails etc.; cap all services; remove from site
</t>
  </si>
  <si>
    <t xml:space="preserve">Strip out existing Checkout Joinery items, protection rails etc.; cap all services; remove from site
</t>
  </si>
  <si>
    <t xml:space="preserve"> - Cap existing Cash Tube</t>
  </si>
  <si>
    <t>Cut off and cap existing Cash tube pipes above ceiling (system to be decommissioned by others)</t>
  </si>
  <si>
    <t xml:space="preserve"> - Remove free standing glazed partition </t>
  </si>
  <si>
    <t xml:space="preserve">Strip out existing glazed wall partition to end of Checkouts; overall size 5.0m x 1.75m high; remove debris from site
</t>
  </si>
  <si>
    <t xml:space="preserve"> - Decomission IT </t>
  </si>
  <si>
    <t xml:space="preserve"> - Relocate PA to BOH </t>
  </si>
  <si>
    <t xml:space="preserve"> - Replace section of flooring (150m2) disturbed by strip out</t>
  </si>
  <si>
    <t xml:space="preserve">New Central Checkouts </t>
  </si>
  <si>
    <t xml:space="preserve"> - Joinery Supply - 6SCO/6Manned/CRM Shroud - Cardinal FY18 Rates</t>
  </si>
  <si>
    <t xml:space="preserve"> - SCO Install/Training</t>
  </si>
  <si>
    <t xml:space="preserve"> - CRM</t>
  </si>
  <si>
    <t xml:space="preserve"> - SCO Supply</t>
  </si>
  <si>
    <t xml:space="preserve"> - Data Cabling </t>
  </si>
  <si>
    <t xml:space="preserve"> - IT Cost Plan Items - Motorola Equip, Space Pole</t>
  </si>
  <si>
    <t xml:space="preserve"> - Cash Safe/Note Press Holder</t>
  </si>
  <si>
    <t xml:space="preserve"> - Merch Security Devices</t>
  </si>
  <si>
    <t xml:space="preserve"> - Allowance for Alarm Works</t>
  </si>
  <si>
    <t xml:space="preserve"> - Halo Sign - CV FY18 Rates</t>
  </si>
  <si>
    <t>Total for Checkouts</t>
  </si>
  <si>
    <t>Fitting Rooms - Land Plan C Fitting Rooms along back wall</t>
  </si>
  <si>
    <t xml:space="preserve">Remove Existing </t>
  </si>
  <si>
    <t xml:space="preserve"> - Demolish existing fitting rooms - strip out stud walls and internal partitions/joinery</t>
  </si>
  <si>
    <t xml:space="preserve">Take down existing plasterboard and timber framing wall existing walls; remove debris from site
</t>
  </si>
  <si>
    <t xml:space="preserve">Take down existing double leaf double swing proprietary door sets to the Warehouse; remove debris from site
</t>
  </si>
  <si>
    <t xml:space="preserve">Strip out existing Changing room Joinery and equipment, protection rails etc.; cap all services; remove from site
</t>
  </si>
  <si>
    <t xml:space="preserve"> - Spot replace damaged floor tiles to area (25nr)</t>
  </si>
  <si>
    <t>New Fitting Rooms</t>
  </si>
  <si>
    <t xml:space="preserve"> - Euroboard Fitting Rooms - Supply/Freight</t>
  </si>
  <si>
    <r>
      <t xml:space="preserve"> - Fitting Room Internals - Supply/Freight - </t>
    </r>
    <r>
      <rPr>
        <sz val="11"/>
        <color rgb="FFFF0000"/>
        <rFont val="Calibri"/>
        <family val="2"/>
        <scheme val="minor"/>
      </rPr>
      <t>Oversea's Cardinal FY18</t>
    </r>
  </si>
  <si>
    <t xml:space="preserve"> - Feature Wall - Supply/Freight</t>
  </si>
  <si>
    <t xml:space="preserve">Power/Services </t>
  </si>
  <si>
    <t xml:space="preserve"> - Modify Sprinklers to suit layout (Allow)</t>
  </si>
  <si>
    <t xml:space="preserve"> - Mechanical - Allow reconfiigure supply air for new layout </t>
  </si>
  <si>
    <t>Total for Fitting Rooms</t>
  </si>
  <si>
    <t xml:space="preserve">Living Desk </t>
  </si>
  <si>
    <t>Existing Photolab (assume desk area only - no walls)</t>
  </si>
  <si>
    <t xml:space="preserve"> - Strip out existing Photolab joinery/equipment etc </t>
  </si>
  <si>
    <t xml:space="preserve">Strip out existing Entertainments Joinery and equipment, protection rails etc.; cap all services; remove from site
</t>
  </si>
  <si>
    <t xml:space="preserve"> - Cut back and cap cash tubes</t>
  </si>
  <si>
    <t xml:space="preserve">Expose existing cash tube and cut back above ceiling level and install capping piece
</t>
  </si>
  <si>
    <t xml:space="preserve"> - Replace flooring to area </t>
  </si>
  <si>
    <t xml:space="preserve"> - Terminate and remove photolab plumbing if applicable</t>
  </si>
  <si>
    <t xml:space="preserve">Existing Layby (assumed recessed into BOH - returned to empty room for storage) </t>
  </si>
  <si>
    <t xml:space="preserve"> - Strip out existing Layby joinery/equipment </t>
  </si>
  <si>
    <t xml:space="preserve">Strip out existing Layby Joinery and equipment, protection rails etc.; cap all services; remove from site
</t>
  </si>
  <si>
    <t xml:space="preserve"> - Demolish existing privacy partition</t>
  </si>
  <si>
    <t xml:space="preserve"> - Flooring </t>
  </si>
  <si>
    <t>RETAINED AS EXISTING</t>
  </si>
  <si>
    <t xml:space="preserve"> - Ceiling</t>
  </si>
  <si>
    <t xml:space="preserve"> - Lighting</t>
  </si>
  <si>
    <t xml:space="preserve"> - Infill Layby Opening with stud wall</t>
  </si>
  <si>
    <t xml:space="preserve">6mm flush jointed fibre cement board lining to wet area
</t>
  </si>
  <si>
    <t xml:space="preserve"> - Allow to relocate sprinkler to suit new wall and maintain compliance </t>
  </si>
  <si>
    <t>New Quad Desk</t>
  </si>
  <si>
    <t>Wall/Joinery</t>
  </si>
  <si>
    <r>
      <t xml:space="preserve"> - New Joinery Supply/Freight - </t>
    </r>
    <r>
      <rPr>
        <sz val="11"/>
        <color rgb="FFFF0000"/>
        <rFont val="Calibri"/>
        <family val="2"/>
        <scheme val="minor"/>
      </rPr>
      <t>Oversea's joinery Cardinal FY18</t>
    </r>
  </si>
  <si>
    <t xml:space="preserve"> - Living Desk Wall - Stud wall with openings; 3.6m high, cappings to openings, bracing back to wall, wall vinyl, skirting; shelving</t>
  </si>
  <si>
    <t xml:space="preserve">Wall capping angle 125x125
</t>
  </si>
  <si>
    <t xml:space="preserve">'18x 300 x 1800mm shelf
</t>
  </si>
  <si>
    <t xml:space="preserve">'450x 450mm shelf"
</t>
  </si>
  <si>
    <t xml:space="preserve">'18x 100 x 3600mm rail with metal hooks for canvas frame hanging BSD-04.02
</t>
  </si>
  <si>
    <t>Bracing Back Living Desk</t>
  </si>
  <si>
    <t xml:space="preserve"> - Coldshield door to LD Wall </t>
  </si>
  <si>
    <t xml:space="preserve"> - Wall vinyl to rear of desk area </t>
  </si>
  <si>
    <t>Services/IT</t>
  </si>
  <si>
    <t xml:space="preserve"> - Photo Centre Install - Kodak Alaris</t>
  </si>
  <si>
    <t>Total for New Living Desk</t>
  </si>
  <si>
    <t>BOH</t>
  </si>
  <si>
    <t xml:space="preserve"> - Replace Coldshield doors to latest spec - 2nr allowed</t>
  </si>
  <si>
    <t xml:space="preserve"> - Allow for forming Living Desk Lock-Up - Cage or Room and reconfig/supplement Racking </t>
  </si>
  <si>
    <t xml:space="preserve">Security mesh with posts to Layby area
</t>
  </si>
  <si>
    <t xml:space="preserve">Single leaf access gate to security mesh; 1.2m wide x 2.1m high
</t>
  </si>
  <si>
    <t xml:space="preserve"> - Online Bench and power supplies, light etc </t>
  </si>
  <si>
    <t>No further works - requests by separate Business Case</t>
  </si>
  <si>
    <t>Total for BOH</t>
  </si>
  <si>
    <t>Staff Areas</t>
  </si>
  <si>
    <t xml:space="preserve">No Works - Requests by separate Business Case </t>
  </si>
  <si>
    <t xml:space="preserve">Total For Staff Area </t>
  </si>
  <si>
    <t xml:space="preserve">Compliance &amp; KMART Standards </t>
  </si>
  <si>
    <t xml:space="preserve"> - Backflow devices to cleaners room</t>
  </si>
  <si>
    <t xml:space="preserve"> - Mixer Valves to Staff Area Amenities - 2 sets </t>
  </si>
  <si>
    <t xml:space="preserve"> - Hose Reels/Hydrants/Fire Extinguishers/Evac Plans - allowance for relocations to suit new layout </t>
  </si>
  <si>
    <t>Total for Compliance</t>
  </si>
  <si>
    <t>Delivery/Supervision/Co-Ordination - Based on PC x 4 weeks</t>
  </si>
  <si>
    <t>SF01001</t>
  </si>
  <si>
    <t xml:space="preserve"> - Up front engagement - attendance at scoping visits, work with PM to assist programming/staging </t>
  </si>
  <si>
    <t>SF02A04</t>
  </si>
  <si>
    <t xml:space="preserve"> - Day Foreman - to take care of deliveries and liaise with store x 4 weeks (Labour allowance to be reviewed by site and scope of works)</t>
  </si>
  <si>
    <t>SF02A05</t>
  </si>
  <si>
    <t xml:space="preserve"> - Night Foreman x 4 weeks - Site Management during works </t>
  </si>
  <si>
    <t>SF03K02</t>
  </si>
  <si>
    <t xml:space="preserve"> - Night Labourer x 4 weeks - Maintaining site cleanliness, carry out general duties</t>
  </si>
  <si>
    <t xml:space="preserve"> - Project Management - 2 day allocation/week x 4 weeks</t>
  </si>
  <si>
    <t>SF02A07</t>
  </si>
  <si>
    <t xml:space="preserve"> - Office Staff/Estimator/Admin for project pre, during &amp; post completion - 4 weeks </t>
  </si>
  <si>
    <t xml:space="preserve"> - PPE/H&amp;S Signage/Consumables - 4 weeks </t>
  </si>
  <si>
    <t>SF03A08</t>
  </si>
  <si>
    <t>SF03A09</t>
  </si>
  <si>
    <t>SF03A11</t>
  </si>
  <si>
    <t xml:space="preserve"> - Temp power/Lighting </t>
  </si>
  <si>
    <t>Site specific review</t>
  </si>
  <si>
    <t xml:space="preserve"> - Bins/Waste x 20nr - Packaging/Redundant kit/downtakings/pallets </t>
  </si>
  <si>
    <t>SF03F01</t>
  </si>
  <si>
    <t>Bins - 16 cubic metre - for site specific waste - base on 2nr per week x 10nr weeks (Provisional)</t>
  </si>
  <si>
    <t xml:space="preserve"> - Forming compound for storage/bins etc - site specific requirements</t>
  </si>
  <si>
    <t xml:space="preserve"> - Insurances etc </t>
  </si>
  <si>
    <t>Total for Delivery</t>
  </si>
  <si>
    <t xml:space="preserve">Cleaning </t>
  </si>
  <si>
    <t xml:space="preserve"> - Daily cleaning through to store opening - 2 x 6hrs x 6 days x 4 weeks </t>
  </si>
  <si>
    <t xml:space="preserve"> - Final Clean - additional cleaning in final days of project prior to relaunch - 2 nights x 8 cleaners </t>
  </si>
  <si>
    <t xml:space="preserve"> - Strip and Seal Flooring </t>
  </si>
  <si>
    <t xml:space="preserve"> - Floor Scrubber Hire to maintain floor during Refit</t>
  </si>
  <si>
    <t>Total for cleaning</t>
  </si>
  <si>
    <t>Hoardings (Living Desk Only)</t>
  </si>
  <si>
    <t xml:space="preserve"> - Full height hoardings for Living Desk Install and Checkouts </t>
  </si>
  <si>
    <t>Provide, erect and remove on completion the following temporary hoardings internally. Hire prices based on 1 linear metre per (7-day) week hire. 2500 high panels</t>
  </si>
  <si>
    <t>Provide fabric from 2500 to FCL; tucked into grid</t>
  </si>
  <si>
    <t xml:space="preserve">Provide, erect and remove on completion the following temporary hoardings internally. Hire prices based on 1 linear metre per (7-day) week hire. Double door with push button lock
</t>
  </si>
  <si>
    <t xml:space="preserve">Total for Hoardings </t>
  </si>
  <si>
    <t xml:space="preserve"> - Comeasurate with extent of PC Contract Works </t>
  </si>
  <si>
    <t>Total for OH&amp;P</t>
  </si>
  <si>
    <t xml:space="preserve">Contingency </t>
  </si>
  <si>
    <t>Total for Contingency</t>
  </si>
  <si>
    <t xml:space="preserve">Professional Fee's/Surveys </t>
  </si>
  <si>
    <t>QS</t>
  </si>
  <si>
    <t>Architect</t>
  </si>
  <si>
    <t>PCA</t>
  </si>
  <si>
    <t>PM</t>
  </si>
  <si>
    <t>Hazmat Survey</t>
  </si>
  <si>
    <t>Site Audit - Kit - Sabrina/3Fold</t>
  </si>
  <si>
    <t xml:space="preserve">Sigma - Take-Off/Order Management/Freight Management </t>
  </si>
  <si>
    <t>Building Survey</t>
  </si>
  <si>
    <t xml:space="preserve">Safety Co-ordinator - 4 weeks </t>
  </si>
  <si>
    <t>Total for Professional Fee</t>
  </si>
  <si>
    <t>High Level Project Total</t>
  </si>
  <si>
    <t>week</t>
  </si>
  <si>
    <t>UNIT</t>
  </si>
  <si>
    <t>HOA0016</t>
  </si>
  <si>
    <t>SF03A07</t>
  </si>
  <si>
    <t>Mobilisation / demobilisation including transport and erection</t>
  </si>
  <si>
    <t>SF03L01</t>
  </si>
  <si>
    <t>Bank Guarantee</t>
  </si>
  <si>
    <t>SF03L02</t>
  </si>
  <si>
    <t>SF03L03</t>
  </si>
  <si>
    <t xml:space="preserve">Uplift existing vinyl flooring complete with all adhesive; remove all debris from site; in stages
</t>
  </si>
  <si>
    <t>Refit Model:</t>
  </si>
  <si>
    <t>Schedule of Rates - Refit Workstream Tender</t>
  </si>
  <si>
    <t>BC04</t>
  </si>
  <si>
    <t>CJOADD27</t>
  </si>
  <si>
    <t>CJOADD28</t>
  </si>
  <si>
    <t>CJOADD29</t>
  </si>
  <si>
    <t>CJOADD30</t>
  </si>
  <si>
    <t>Use rate from OH&amp;P tab based on Contract value</t>
  </si>
  <si>
    <t>SUB TOTAL</t>
  </si>
  <si>
    <r>
      <rPr>
        <sz val="10"/>
        <rFont val="Arial"/>
        <family val="2"/>
      </rPr>
      <t xml:space="preserve">INSTALL 50x75 SERVICE COLUMN - 6m. - </t>
    </r>
    <r>
      <rPr>
        <b/>
        <sz val="11"/>
        <color indexed="8"/>
        <rFont val="Calibri"/>
        <family val="2"/>
        <charset val="134"/>
      </rPr>
      <t>SS</t>
    </r>
  </si>
  <si>
    <r>
      <rPr>
        <sz val="10"/>
        <rFont val="Arial"/>
        <family val="2"/>
      </rPr>
      <t xml:space="preserve">INSTALL 50x75 SERVICE COLUMN - 6m. - </t>
    </r>
    <r>
      <rPr>
        <b/>
        <sz val="11"/>
        <color indexed="8"/>
        <rFont val="Calibri"/>
        <family val="2"/>
        <charset val="134"/>
      </rPr>
      <t>HS</t>
    </r>
  </si>
  <si>
    <t xml:space="preserve">Total </t>
  </si>
  <si>
    <r>
      <rPr>
        <sz val="10"/>
        <rFont val="Arial"/>
        <family val="2"/>
      </rPr>
      <t xml:space="preserve">INSTALL 50mm SERVICE COLUMN - 6m. - </t>
    </r>
    <r>
      <rPr>
        <b/>
        <sz val="11"/>
        <color indexed="8"/>
        <rFont val="Calibri"/>
        <family val="2"/>
        <charset val="134"/>
      </rPr>
      <t>SS</t>
    </r>
  </si>
  <si>
    <r>
      <rPr>
        <sz val="10"/>
        <rFont val="Arial"/>
        <family val="2"/>
      </rPr>
      <t xml:space="preserve">INSTALL 50mm SERVICE COLUMN - 6m. - </t>
    </r>
    <r>
      <rPr>
        <b/>
        <sz val="11"/>
        <color indexed="8"/>
        <rFont val="Calibri"/>
        <family val="2"/>
        <charset val="134"/>
      </rPr>
      <t>HS</t>
    </r>
  </si>
  <si>
    <r>
      <rPr>
        <sz val="10"/>
        <rFont val="Arial"/>
        <family val="2"/>
      </rPr>
      <t xml:space="preserve">INSTALL 50x75mm SERVICE COLUMN - 6m. - </t>
    </r>
    <r>
      <rPr>
        <b/>
        <sz val="11"/>
        <color indexed="8"/>
        <rFont val="Calibri"/>
        <family val="2"/>
        <charset val="134"/>
      </rPr>
      <t>SS</t>
    </r>
  </si>
  <si>
    <r>
      <rPr>
        <sz val="10"/>
        <rFont val="Arial"/>
        <family val="2"/>
      </rPr>
      <t xml:space="preserve">INSTALL 50x75mm SERVICE COLUMN - 6m. - </t>
    </r>
    <r>
      <rPr>
        <b/>
        <sz val="11"/>
        <color indexed="8"/>
        <rFont val="Calibri"/>
        <family val="2"/>
        <charset val="134"/>
      </rPr>
      <t>HS</t>
    </r>
  </si>
  <si>
    <t>SALES FLOOR GENERALLY TOTAL</t>
  </si>
  <si>
    <t>CONSUMABLES TOTAL</t>
  </si>
  <si>
    <t xml:space="preserve"> - On Site Safety Co-ordinator</t>
  </si>
  <si>
    <t>Structural</t>
  </si>
  <si>
    <t>Phase 0 Pre-Feasibility</t>
  </si>
  <si>
    <t>Phase 1 Feasibility</t>
  </si>
  <si>
    <t>Phase 2 Detailed Design</t>
  </si>
  <si>
    <t>Phase 3 Construction</t>
  </si>
  <si>
    <t>Consultant Fees</t>
  </si>
  <si>
    <t xml:space="preserve"> - Electrical Demolition</t>
  </si>
  <si>
    <t xml:space="preserve"> - Electrical Lighting Install</t>
  </si>
  <si>
    <t xml:space="preserve"> - Electrical Sales Floor</t>
  </si>
  <si>
    <t xml:space="preserve"> - Electrical Consumables</t>
  </si>
  <si>
    <t xml:space="preserve">sum </t>
  </si>
  <si>
    <t>Services - Electrical</t>
  </si>
  <si>
    <t>Services - Hydraulics</t>
  </si>
  <si>
    <t>Services - Mechanical</t>
  </si>
  <si>
    <t>Services - Fire</t>
  </si>
  <si>
    <t>Lump sum discount for turnover &gt; $3m</t>
  </si>
  <si>
    <t>Lump sum discount for turnover &gt; $4m</t>
  </si>
  <si>
    <t>Lump sum discount for turnover &gt; $6m</t>
  </si>
  <si>
    <t>Lump sum discount for turnover &gt; $7m</t>
  </si>
  <si>
    <t xml:space="preserve"> - Project Management - 2 day allocation/week</t>
  </si>
  <si>
    <t xml:space="preserve"> - Project Management - 5 day allocation/week</t>
  </si>
  <si>
    <t xml:space="preserve"> - Contingency </t>
  </si>
  <si>
    <t>KMART REFIT PROJECTS</t>
  </si>
  <si>
    <t>Instructions/Pertinent Points : -</t>
  </si>
  <si>
    <t>TENDER</t>
  </si>
  <si>
    <t>To be completed by Tenderer</t>
  </si>
  <si>
    <t>Address:</t>
  </si>
  <si>
    <t>Tel:</t>
  </si>
  <si>
    <t>Date:</t>
  </si>
  <si>
    <t>Kmart Australia Limited</t>
  </si>
  <si>
    <t>Business Development, Level 2</t>
  </si>
  <si>
    <t>690 Springvale Road</t>
  </si>
  <si>
    <t>Mulgrave</t>
  </si>
  <si>
    <t>Victoria, 3178</t>
  </si>
  <si>
    <t>Sirs,</t>
  </si>
  <si>
    <t>I/We agree that our offer remains open for acceptance for a period of 90 days from the date fixed for lodging Tenders and I/we undertake not to withdraw this offer within that period.</t>
  </si>
  <si>
    <t>Your acceptance of this offer will be binding on me/us.</t>
  </si>
  <si>
    <t>I am/We are, Sirs,</t>
  </si>
  <si>
    <t>Documents to be attached to submitted Tender:</t>
  </si>
  <si>
    <t xml:space="preserve"> - Signed tender document.</t>
  </si>
  <si>
    <t xml:space="preserve"> - Completed Pricing Matrix - indicating which States these apply to (in Microsoft Excel Format)</t>
  </si>
  <si>
    <t xml:space="preserve"> - Signed Confidentiality Deed Poll</t>
  </si>
  <si>
    <t xml:space="preserve"> - Details of relevant experience to substantiate capability </t>
  </si>
  <si>
    <t xml:space="preserve">Should you have any queries with regards to the tender please direct all communications through the-project e-tendering portal in the first instance. </t>
  </si>
  <si>
    <t>Rates contained within applicable to the following States - (Delete as Applicable): -</t>
  </si>
  <si>
    <t>VIC</t>
  </si>
  <si>
    <t>NSW</t>
  </si>
  <si>
    <t>ACT</t>
  </si>
  <si>
    <t>QLD</t>
  </si>
  <si>
    <t>WA</t>
  </si>
  <si>
    <t>SA</t>
  </si>
  <si>
    <t>NT</t>
  </si>
  <si>
    <t>REFIT SCHEDULE OF RATES</t>
  </si>
  <si>
    <t xml:space="preserve"> - Electrical Site Facilities</t>
  </si>
  <si>
    <t>SUNDRIES / INCEDENATLS</t>
  </si>
  <si>
    <t>SF01</t>
  </si>
  <si>
    <t>SUPPLY LIFT EQUIPMENT / WEEK</t>
  </si>
  <si>
    <t>EA/WK</t>
  </si>
  <si>
    <t>SF02</t>
  </si>
  <si>
    <t>LIFT EQUIPMENT / DELIVER PER MACHINE</t>
  </si>
  <si>
    <t>SF07</t>
  </si>
  <si>
    <t>ASBUILTS / MANUALS / CERTIFICATION/ HR</t>
  </si>
  <si>
    <t>SF11</t>
  </si>
  <si>
    <t>TUBE DISPOSAL</t>
  </si>
  <si>
    <t>TO BE TENDERED FOR EACH PROJECT</t>
  </si>
  <si>
    <t>SITE SPECIFIC</t>
  </si>
  <si>
    <t>CONTENTS</t>
  </si>
  <si>
    <t>OVERVIEW</t>
  </si>
  <si>
    <t>Section 1</t>
  </si>
  <si>
    <t>Section 2</t>
  </si>
  <si>
    <t>INSTRUCTIONS TO TENDER</t>
  </si>
  <si>
    <t>Section 3</t>
  </si>
  <si>
    <t>Section 4</t>
  </si>
  <si>
    <t>FORM OF TENDER</t>
  </si>
  <si>
    <t>Section 5</t>
  </si>
  <si>
    <t>Section 6</t>
  </si>
  <si>
    <t>Section 7</t>
  </si>
  <si>
    <t>Section 8</t>
  </si>
  <si>
    <t>PROPOSED DEVIATIONS</t>
  </si>
  <si>
    <t>Section 9</t>
  </si>
  <si>
    <t>REFIT WORKSTREAM TENDER</t>
  </si>
  <si>
    <t>SUMMARY</t>
  </si>
  <si>
    <t>PRELIMINARIES</t>
  </si>
  <si>
    <t>Site Facilities</t>
  </si>
  <si>
    <t>Cleaning</t>
  </si>
  <si>
    <t>SERVICES</t>
  </si>
  <si>
    <t>Fire</t>
  </si>
  <si>
    <t>Electrical</t>
  </si>
  <si>
    <t>General Builders</t>
  </si>
  <si>
    <t>Shop Fitting Install</t>
  </si>
  <si>
    <t>CONSTRUCTION</t>
  </si>
  <si>
    <t>SHOP FITTING</t>
  </si>
  <si>
    <t>CONSULTANTS</t>
  </si>
  <si>
    <t>Section 10</t>
  </si>
  <si>
    <t>Section 11</t>
  </si>
  <si>
    <t>Section 12</t>
  </si>
  <si>
    <t>Section 13</t>
  </si>
  <si>
    <t>Tender For Kmart Store Renewal</t>
  </si>
  <si>
    <t>For Australia and New Zealand Nationally</t>
  </si>
  <si>
    <t>Proposed Deviations</t>
  </si>
  <si>
    <t>Any proposed deviations to specification are to be attached to tender submission (as Appendix A) with relevant details (specifications notes, drawings, pricing, etc.)</t>
  </si>
  <si>
    <t xml:space="preserve">Where any deviations are proposed supplier to reference items affected, and provide alternate pricing for the items within appendices. </t>
  </si>
  <si>
    <t xml:space="preserve">NOTE: IN THE EVENT DEVIATIONS ARE PROPOSED THE SUPPLIER IS STILL REQUIRED TO SUBMIT PRICING BASED ON COMPLIANT SPECIFICATION. DEVIATION IS TO BE PROVIDED AS AN ALTERNATIVE OPTION FOR KMART CONSIDERATION. </t>
  </si>
  <si>
    <t>Information in regards any non compliant offer submitted (i.e deviations to Kmart Specification) is to be appended to tender submission</t>
  </si>
  <si>
    <t>Section 14</t>
  </si>
  <si>
    <t>Section 15</t>
  </si>
  <si>
    <t>Section 16</t>
  </si>
  <si>
    <t>Section 17</t>
  </si>
  <si>
    <t>Section 18</t>
  </si>
  <si>
    <t>Section 19</t>
  </si>
  <si>
    <t>Section 20</t>
  </si>
  <si>
    <t>Section 21</t>
  </si>
  <si>
    <t>Section 22</t>
  </si>
  <si>
    <t>Section 23</t>
  </si>
  <si>
    <t>Section 25</t>
  </si>
  <si>
    <t>OVERVIEW OF TENDER</t>
  </si>
  <si>
    <t>General Overview</t>
  </si>
  <si>
    <t>Period of Appointment:</t>
  </si>
  <si>
    <t>Workload Regions</t>
  </si>
  <si>
    <t>These will be:</t>
  </si>
  <si>
    <t>Australia and New Zealand - All States*</t>
  </si>
  <si>
    <t>* Deemed to comprise of - ACT, NSW, NT, QLD, SA, TAS, VIC, WA, NZ</t>
  </si>
  <si>
    <t>Procurement Timetable</t>
  </si>
  <si>
    <t>Out to Tender</t>
  </si>
  <si>
    <t>Tender Returns</t>
  </si>
  <si>
    <t>Target Appointment Date</t>
  </si>
  <si>
    <t>Supplier Requirements</t>
  </si>
  <si>
    <t>Refer separate section for requirements:-</t>
  </si>
  <si>
    <t>Supplementary Information</t>
  </si>
  <si>
    <t>All tender documentation which will assist with your priced submission are detailed within the document transmittal</t>
  </si>
  <si>
    <t>GBWADD18</t>
  </si>
  <si>
    <t>Install racking bays; 1.2m wide</t>
  </si>
  <si>
    <t>GBWADD19</t>
  </si>
  <si>
    <t>Install racking bays; 1.8m wide</t>
  </si>
  <si>
    <t>Lump sum discount for turnover &gt; $1m</t>
  </si>
  <si>
    <t>Lump sum discount for turnover &gt; $2m</t>
  </si>
  <si>
    <t>Lump sum discount for turnover &gt;  $8m</t>
  </si>
  <si>
    <t>Lump sum discount for turnover &gt; $9m</t>
  </si>
  <si>
    <t>Polythene sheeting above hoarding temporarily fixed into ceiling grid</t>
  </si>
  <si>
    <t>ALL HOARDINGS ARE TO BE INSTALLED BY ON SITE LABOUR</t>
  </si>
  <si>
    <r>
      <t xml:space="preserve">Tenderer to advise lump sum discount applicable based on </t>
    </r>
    <r>
      <rPr>
        <b/>
        <sz val="12"/>
        <rFont val="Calibri"/>
        <family val="2"/>
        <scheme val="minor"/>
      </rPr>
      <t>engagement term turnover from Kmart Australia (excl GST). NOTE: Turnover to be calculated over full term of enagement</t>
    </r>
  </si>
  <si>
    <t>It should be noted, that discount will be deducted from Contract Sum per scheme once applicable threshold is reached. This will be calculated on the 'Fixed Fee' tab in the cost plan. Calculation will be derived from cumulative Contract Values across all workstreams.</t>
  </si>
  <si>
    <t>OH &amp; P</t>
  </si>
  <si>
    <t>Turnover Discount</t>
  </si>
  <si>
    <t xml:space="preserve">Intent of Tender </t>
  </si>
  <si>
    <t xml:space="preserve">Participants are invited to submit pricing on a national level and also with the opportunity to refine price by state. Should the participant adopt state based pricing they are to submit a completed pricing matrix for each state priced. </t>
  </si>
  <si>
    <t>Mid Tender Interviews/RFI Sessions</t>
  </si>
  <si>
    <t>Post Tender Interviews</t>
  </si>
  <si>
    <t>Tender Structure</t>
  </si>
  <si>
    <t>The tender will consist of Three Stages: -</t>
  </si>
  <si>
    <t xml:space="preserve"> - 1st Round Pricing </t>
  </si>
  <si>
    <t xml:space="preserve"> - Post Tender Interview and Capability Assessment </t>
  </si>
  <si>
    <t xml:space="preserve"> - 2nd/Final Round Pricing </t>
  </si>
  <si>
    <t xml:space="preserve">2nd Round Pricing </t>
  </si>
  <si>
    <t xml:space="preserve">W/C 3rd July </t>
  </si>
  <si>
    <t>Shortlisting</t>
  </si>
  <si>
    <t>W/C 26th June</t>
  </si>
  <si>
    <t>Close 12th July</t>
  </si>
  <si>
    <t>W/C 24th July</t>
  </si>
  <si>
    <t xml:space="preserve">Engagements Commence </t>
  </si>
  <si>
    <t>W/C 7th August</t>
  </si>
  <si>
    <t xml:space="preserve">Compliance with Kmart Design and Construct Contract </t>
  </si>
  <si>
    <t>Compliance with Tender Conditions and Capability to deliver projects as per workstream Briefs</t>
  </si>
  <si>
    <r>
      <rPr>
        <b/>
        <sz val="8"/>
        <color indexed="8"/>
        <rFont val="Calibri"/>
        <family val="2"/>
      </rPr>
      <t>Tender Information</t>
    </r>
    <r>
      <rPr>
        <sz val="8"/>
        <color indexed="8"/>
        <rFont val="Calibri"/>
        <family val="2"/>
      </rPr>
      <t xml:space="preserve">
Kmart are looking to engage a Refit work stream principal contractor to carry out works based on an agreed schedule of rates (SOR). The SOR would be applied by the contractor to each project scope to determine their contract sum. 
</t>
    </r>
    <r>
      <rPr>
        <sz val="8"/>
        <rFont val="Calibri"/>
        <family val="2"/>
      </rPr>
      <t xml:space="preserve">
Kmart's Refit Projects are nationwide - contractor to provide nationwide pricing. Should pricing vary by region - the tenderer is to submit a separate pricing matrix for each region tendered - which should be clearly demarked in the file name upon submission. </t>
    </r>
    <r>
      <rPr>
        <sz val="8"/>
        <color rgb="FFFF0000"/>
        <rFont val="Calibri"/>
        <family val="2"/>
      </rPr>
      <t xml:space="preserve">
</t>
    </r>
    <r>
      <rPr>
        <b/>
        <sz val="8"/>
        <color indexed="8"/>
        <rFont val="Calibri"/>
        <family val="2"/>
      </rPr>
      <t xml:space="preserve">
</t>
    </r>
  </si>
  <si>
    <r>
      <rPr>
        <b/>
        <sz val="8"/>
        <color indexed="8"/>
        <rFont val="Calibri"/>
        <family val="2"/>
      </rPr>
      <t xml:space="preserve">Scope </t>
    </r>
    <r>
      <rPr>
        <sz val="8"/>
        <color indexed="8"/>
        <rFont val="Calibri"/>
        <family val="2"/>
        <charset val="134"/>
      </rPr>
      <t xml:space="preserve">
Quantities included in the summary are indicative of the base project by workstream -  these quantities should not be taken as exact or guaranteed for each project - each project will have specific requirements however the quantities contained within are 'typical' of a Kmart Refit Project. 
The responsibility and scope for the Principal Contractor is outlined and detailed in the Refit scope brief which is part of the tender documentation</t>
    </r>
  </si>
  <si>
    <r>
      <rPr>
        <b/>
        <sz val="8"/>
        <color indexed="8"/>
        <rFont val="Calibri"/>
        <family val="2"/>
      </rPr>
      <t xml:space="preserve">Supply Items </t>
    </r>
    <r>
      <rPr>
        <sz val="8"/>
        <color indexed="8"/>
        <rFont val="Calibri"/>
        <family val="2"/>
      </rPr>
      <t xml:space="preserve">
1200 kit, Signage, Joinery are supplied by Kmart - these items are to be priced as install only. All other materials are to be supplied by the contractor. 
IT Equipment, Data Cabling, Coldshield Doors &amp; Security Installations are supplied and installed by Kmart Direct Contractors and do not form part of the PC Scope of Works. The PC is however required to facilitate access to site and works under construction for the Kmart Direct Contractors. The overall co-ordination, WHS, management and supervision of the site and works carried out on the site for the project contract term are the responsibility of the Principal Contractor. </t>
    </r>
  </si>
  <si>
    <t>I/We hereby offer to carry out the Term Principal Contractor role for Kmart on the Store Renewal programme as detailed in the tender documentation in line with the attached Pricing Matrix, Compliance Statement and Capability Statement.</t>
  </si>
  <si>
    <t xml:space="preserve">I/We agree that we have read and understood all the requirements and process of this tender and are willing to sign the warranties, appointments and confidentiality agreements as required by Kmart. We acknowledge that any deviations to the tender or specifications/briefs contained within it are to be clearly detailed as appendices to our submission and that all pricing supplied within our 'Compliant' submission meets the requirements of the tender and Kmarts Specifications/Briefs. </t>
  </si>
  <si>
    <r>
      <t xml:space="preserve">To be returned electronically as per the instructions provided, not later than:  </t>
    </r>
    <r>
      <rPr>
        <b/>
        <u/>
        <sz val="10"/>
        <rFont val="Arial"/>
        <family val="2"/>
      </rPr>
      <t>5pm Friday 16th June 2017</t>
    </r>
  </si>
  <si>
    <t xml:space="preserve">The tender is issued as a mechanism for appointment of Kmart's Partnering Term Principal Contractors for the remainder of the Kmart program. Rates are to be fixed for a period of 28months commencing August 2017. Rates submitted a part of this tender will form the contract rates to be used on all allocated projects across the engagement. </t>
  </si>
  <si>
    <t xml:space="preserve">Participants are invited to submit pricing for all workstreams. There are no preconceived award scenario's or preferred award structure, supplier volumes etc. Engagements will be awarded on merit of tender return and capability representing best value to Kmart Renewal. 
The tender scope for the principal contractor consists of the following elements of which it is Kmart's intention at tender issue to be carried out via a single supplier per project. Kmart however reserve the right to adjust the scope of works prior to award and may split packages: -
 - Construction Work Packages including Building Services 
 - Management, Supervision and Co-Ordination of the overall site and trades working on the site including Kmart Directs and Kmart Renewal Team Members (Merchandisers) 
 - Gondola and Joinery Installation Work Package  
 - BOH Racking installation Work Package 
 - Design and Documentation of Works - Phase 1, 2 &amp; 3 - including relevant authority approvals 
</t>
  </si>
  <si>
    <t xml:space="preserve">Participants are also invited, should they wish, to propose any deviations to the scope of works or processes which they feel may add value or enable them to deliver projects more efficiently and a lower cost to Kmart. Please note that as a minimum a compliant bid should be submitted with any proposed deviations clearly outlined and submitted as addendums to the compliant offer. </t>
  </si>
  <si>
    <t xml:space="preserve">28 months commencing August 2017 - 31st December 2019. Kmart's intent upon cessation of the appointment is to renegotiate an extension for an additional 12 months for delivery of the 2020 program of works </t>
  </si>
  <si>
    <t>Anticipated Program/Workload</t>
  </si>
  <si>
    <t xml:space="preserve">The anticipated workload consists of 45 refurbishment projects through the term of engagement (CY 18/19) with new stores additional to this, typically new stores equate to a further 8-10 projects per annum. Further sites may be added and likewise projects may be removed form the program, postponed or accelerated. The target workload is subject to change and should not be interpreted as a guaranteed minimum or maximum volume. A further 7-10 Refurbishment projects are anticipated for 2020 with additional New Stores. </t>
  </si>
  <si>
    <t>Anticipated 31st May &amp; 1st June. Suppliers will be contacted individually with specific time slots in due course</t>
  </si>
  <si>
    <t xml:space="preserve">Compliance with and execution of Kmart Confidentiality Agreement </t>
  </si>
  <si>
    <t xml:space="preserve">Kmart Australia Limited (Kmart) invite you to tender for the Principal Contractor Role for store renewal. Following an exhaustive internal review from the beginning of 2018 the Kmart Store Renewal program will be split into four distinct workstreams: -
 - Refit
 - Low Cost Refit 
 - B to C
 - New Store Warm Shell Fit-Out 
The workstreams each have a different scope of works which has been derived from budgetary aspirations and constraints to enable conversion of the remaining Kmart fleet to the Plan C Layout. Across each of the works streams key fundamentals of the Plan C Look and Feel have been mainted as the unpinning principles of a Kmart Refurbishment and New Store Project. However, in order to deliver projects within tight budgetary constraints the scope of works has been rationalised and Refined from the Refit workstream down. 
As part of the tender, a brief is included giving an overview of the base scope and deliverables for each of the Workstreams. 
This tender is based on a core scope for each Workstream which will form the basis of each project by classification. Clearly, there will be anomalies and site specific conditions in addition to the base scope which will addressed on a site specific basis. A condensed schedule of rates will form the basis of engagement which will be used to cost core scope items and assist in the negotiation of abnormal items to agree the project contract sum. 
</t>
  </si>
  <si>
    <r>
      <rPr>
        <b/>
        <sz val="8"/>
        <color indexed="8"/>
        <rFont val="Calibri"/>
        <family val="2"/>
      </rPr>
      <t>Engagement</t>
    </r>
    <r>
      <rPr>
        <sz val="8"/>
        <color indexed="8"/>
        <rFont val="Calibri"/>
        <family val="2"/>
        <charset val="134"/>
      </rPr>
      <t xml:space="preserve">
The Principal Contractor will be engaged directly by Kmart. For each project the Principal contractor will be charged with overall delivery of the project to agreed program and staging of works. Typical project durations and deliverables are defined within the Workstream Briefs included as part of this tender.  All works are to to be assumed as taking place during the night. Only by exception will a store cease trading for the period of a Refit. Participants are to assume that they will take handover of a trading store which they will require to leave in a fit state to begin trading at the beginning of each day. Site trading hours vary by location - working hours are to be agreed with the Kmart Project Manager on a site specific basis. During the hours of work (overnight) unless by exception the stores will not be trading. 
Rates are to be fixed for the remainder of Kmart Programm</t>
    </r>
    <r>
      <rPr>
        <sz val="8"/>
        <rFont val="Calibri"/>
        <family val="2"/>
      </rPr>
      <t>e - commencing August  2017 - 31st December 2019</t>
    </r>
    <r>
      <rPr>
        <sz val="8"/>
        <color indexed="8"/>
        <rFont val="Calibri"/>
        <family val="2"/>
        <charset val="134"/>
      </rPr>
      <t xml:space="preserve">. Rates are to apply regardless of Metro or Non Metro site location. Travel and accommodation where applicable to be charged as a disbursement to contract rates for non metro sites (on an open book basis - contractor to provide full breakdown of charges/quotes to substantiate which will require agreement with Kmart Project Manager/QS), Kmart classification of sites as per below: -
 - Metro - Within 75Km Radius of State Capital CBD
</t>
    </r>
  </si>
  <si>
    <r>
      <t xml:space="preserve">Appointment
</t>
    </r>
    <r>
      <rPr>
        <sz val="8"/>
        <color indexed="8"/>
        <rFont val="Calibri"/>
        <family val="2"/>
      </rPr>
      <t xml:space="preserve">The Kmart Design and Construct Contract (Draft included within Tender Documentation) will form the basis of the engagement between the Principal Contractor and Kmart for each project. 
A statement of compliance is included with this tender and should be executed to confirm compliance with the services agreement and submitted as part of the tender. Should there be any issues with the terms of the Services Agreement these should be referenced on the statement of compliance for review by Kmart. 
</t>
    </r>
    <r>
      <rPr>
        <b/>
        <sz val="8"/>
        <color indexed="8"/>
        <rFont val="Calibri"/>
        <family val="2"/>
      </rPr>
      <t xml:space="preserve">Confidentiality 
</t>
    </r>
    <r>
      <rPr>
        <sz val="8"/>
        <color indexed="8"/>
        <rFont val="Calibri"/>
        <family val="2"/>
      </rPr>
      <t xml:space="preserve">A signed copy of the Confidentiality Deed Poll should be included as part of tender submission. The details of this tender and information contained within it are strictly confidential and should not be shared with any 3rd Party without prior consent from Kmart. Any correspondence in regards the tender should be conducted via the e-tendering portal. </t>
    </r>
  </si>
  <si>
    <r>
      <t xml:space="preserve">Tender Documentation Supplied 
</t>
    </r>
    <r>
      <rPr>
        <sz val="8"/>
        <color indexed="8"/>
        <rFont val="Calibri"/>
        <family val="2"/>
      </rPr>
      <t>The following information is provided to assist with pricing of the schedule of rates: -
 - Pricing Document
 - SM-07 Kmart Design and Construct Contract
 - Confidentiality Deed Poll 
 - Statement of Compliance
Refer tender statement for documents to be included within tender submission. Completed pricing matrix(ices) to be submitted in MS Excel Format</t>
    </r>
  </si>
  <si>
    <t xml:space="preserve"> - Statement agreeing to sign Appointment Agreements unamended.</t>
  </si>
  <si>
    <t>Section 24</t>
  </si>
  <si>
    <t>Builders Clean</t>
  </si>
  <si>
    <t>Mechanical Installation</t>
  </si>
  <si>
    <t>hydraulics</t>
  </si>
  <si>
    <t>Glazed Screens &amp; Doors</t>
  </si>
  <si>
    <t xml:space="preserve">REFURBISHMENT (PROGRAM AS PER WORKSTREAM) </t>
  </si>
  <si>
    <t xml:space="preserve">Bay Rates to be priced based on works being carried out over stages; works for Refit, Low Cost Refit and B2C projects are carried out overnight. A refurbishment project consists of reconfiguring an existing store layout into the Plan C Layout. Existing non 1200 kit is distmantled and removed from the sales floor by the shopfitter to bins for disposal. 
BtoC projects have existing 1200 kit, an proportion of this kit will be retained in the new layout. The amount of kit to be re-used will vary by store. </t>
  </si>
  <si>
    <t xml:space="preserve">To Be Read In Conjuction; 1200 Kit Manual; Joinery Installation Guide and Relevant Kmart Standard Details </t>
  </si>
  <si>
    <t>Bay Rate Type</t>
  </si>
  <si>
    <t>Metro $</t>
  </si>
  <si>
    <t>Total M $</t>
  </si>
  <si>
    <t>Travel &amp; Disbursements: -
 - The tender is to be priced as a Metro Installation (Kmart definition of Metro is within a 75KM Radius of nearest state capital) 
 - Travel and Subsistence costs in relation to non metro sites are to be agreed on an open book site specific basis. Costs will be submitted along with full breakdown for review and agreement with the Kmart Project Manager and Kmart QS. Base Rates for Subsistence are contained within the tender with travel and accomodation to be site specific.</t>
  </si>
  <si>
    <t>EXISTING STORE EQUIPMENT</t>
  </si>
  <si>
    <t>Additional Info</t>
  </si>
  <si>
    <t>DEMOLITION</t>
  </si>
  <si>
    <t>Demo Rate 1</t>
  </si>
  <si>
    <t>Dismantle and remove existing Perimeter Bays; Discard from store into Metal Bins (Bins Provided by Kmart/PC)</t>
  </si>
  <si>
    <t>Demo Rate 2</t>
  </si>
  <si>
    <t>Dismantle and remove existing Mid Floor Bays; Discard from store into Metal Bins (Bins Provided by Kmart/PC)</t>
  </si>
  <si>
    <t>Demo Rate 3</t>
  </si>
  <si>
    <t>Dismantle and Remove existing Tables/Loose Fixtures; Discard from store into Metal/General Waste Bins (Bins Provided by Kmart/PC)</t>
  </si>
  <si>
    <t>GONDOLAS</t>
  </si>
  <si>
    <t>1200High</t>
  </si>
  <si>
    <t>Bay Rate 1A</t>
  </si>
  <si>
    <t>1200H Gondola Bay Rate; Primary Only (Starter)</t>
  </si>
  <si>
    <t xml:space="preserve">Bay Rate 1B </t>
  </si>
  <si>
    <t>1200H Gondola Bay Rate; Primary Only (Add-On)</t>
  </si>
  <si>
    <t>Bay Rate 1C</t>
  </si>
  <si>
    <t>1200H Gondola Bay Rate; Primary Only (End)</t>
  </si>
  <si>
    <t>Bay Rate 1D</t>
  </si>
  <si>
    <t>1200H Gondola Bay Rate; Secondary Only</t>
  </si>
  <si>
    <t>1500High</t>
  </si>
  <si>
    <t>Bay Rate 2A</t>
  </si>
  <si>
    <t>1500H Gondola Bay Rate; Primary Only (Starter)</t>
  </si>
  <si>
    <t xml:space="preserve">Bay Rate 2B </t>
  </si>
  <si>
    <t>1500H Gondola Bay Rate; Primary Only (Add-On)</t>
  </si>
  <si>
    <t>Bay Rate 2C</t>
  </si>
  <si>
    <t>1500H Gondola Bay Rate; Primary Only (End)</t>
  </si>
  <si>
    <t>Bay Rate 2D</t>
  </si>
  <si>
    <t>1500H Gondola Bay Rate; Secondary Only</t>
  </si>
  <si>
    <t>Bay Rate 2E</t>
  </si>
  <si>
    <t>1500H Gondola Bay Rate; Primary Only (SINGLE SIDED)</t>
  </si>
  <si>
    <t>Bay Rate 2F</t>
  </si>
  <si>
    <t>1500H Gondola Bay Rate; Secondary Only (SINGLE SIDED)</t>
  </si>
  <si>
    <t xml:space="preserve">1850High </t>
  </si>
  <si>
    <t>Bay Rate 3A</t>
  </si>
  <si>
    <t>1850H Gondola Bay Rate; Primary Only (Starter)</t>
  </si>
  <si>
    <t>Bay Rate 3B</t>
  </si>
  <si>
    <t>1850H Gondola Bay Rate; Primary Only (Add-On)</t>
  </si>
  <si>
    <t>Bay Rate 3C</t>
  </si>
  <si>
    <t>1850H Gondola End Bay Rate; Primary Only</t>
  </si>
  <si>
    <t>Bay Rate 3D</t>
  </si>
  <si>
    <t>1850H Gondola Bay &amp; End Bay Rate; Secondary Only</t>
  </si>
  <si>
    <t>2150High</t>
  </si>
  <si>
    <t>Bay Rate 4A</t>
  </si>
  <si>
    <t>2150H Gondola Bay Rate; Primary Only (Starter)</t>
  </si>
  <si>
    <t>Bay Rate 4B</t>
  </si>
  <si>
    <t>2150H Gondola Bay Rate; Primary Only (Add-On)</t>
  </si>
  <si>
    <t>Bay Rate 4C</t>
  </si>
  <si>
    <t>2150H Gondola End Bay Rate; Primary Only</t>
  </si>
  <si>
    <t>Bay Rate 4D</t>
  </si>
  <si>
    <t>2150H Gondola Bay &amp; End Bay Rate; Secondary Only</t>
  </si>
  <si>
    <t xml:space="preserve">2500High </t>
  </si>
  <si>
    <t>Bay Rate 5A</t>
  </si>
  <si>
    <t>2500H Gondola Bay Rate; Primary Only (Starter)</t>
  </si>
  <si>
    <t>Bay Rate 5B</t>
  </si>
  <si>
    <t>2500H Gondola Bay Rate; Primary Only (Add On)</t>
  </si>
  <si>
    <t>Bay Rate 5C</t>
  </si>
  <si>
    <t>2500H Gondola Bay Rate; Secondary Only</t>
  </si>
  <si>
    <t>3400High</t>
  </si>
  <si>
    <t>Bay Rate 6A</t>
  </si>
  <si>
    <t>3400H Gondola Bay Rate; Primary Only (Starter)</t>
  </si>
  <si>
    <t>Bay Rate 6B</t>
  </si>
  <si>
    <t>3400H Gondola Bay Rate; Primary Only (Add On)</t>
  </si>
  <si>
    <t>Bay Rate 6C</t>
  </si>
  <si>
    <t>3400H Gondola End Bay Rate; Primary Only</t>
  </si>
  <si>
    <t>Bay Rate 6D</t>
  </si>
  <si>
    <t>3400H Gondola Bay &amp; End Bay Rate; Secondary Only</t>
  </si>
  <si>
    <t>Bay Rate 7A</t>
  </si>
  <si>
    <t>3400H Gondola Bay Rate; Primary Only (HIGH BAY) (Starter)</t>
  </si>
  <si>
    <t>Bay Rate 7B</t>
  </si>
  <si>
    <t>3400H Gondola Bay Rate; Primary Only (HIGH BAY) (Add On)</t>
  </si>
  <si>
    <t>3400H Gondola Bay Rate; Secondary Only (HIGH BAY)</t>
  </si>
  <si>
    <t>Bay Rate 8A</t>
  </si>
  <si>
    <t>3400H Gondola Bay Rate; Primary Only (HALF HIGH BAY) (Starter)</t>
  </si>
  <si>
    <t>Bay Rate 8B</t>
  </si>
  <si>
    <t>Bay Rate 8C</t>
  </si>
  <si>
    <t>3400H Gondola Bay Rate; Secondary Only (HALF HIGH BAY)</t>
  </si>
  <si>
    <t xml:space="preserve">PERIMETER BAYS </t>
  </si>
  <si>
    <t>Bay Rate 9A</t>
  </si>
  <si>
    <t>1200H Perimeter Wall Bay Rate; Primary Only (Starter)</t>
  </si>
  <si>
    <t>Bay Rate 9B</t>
  </si>
  <si>
    <t>1200H Perimeter Wall Bay Rate; Primary Only (Add On)</t>
  </si>
  <si>
    <t>Bay Rate 9C</t>
  </si>
  <si>
    <t>1200H Perimeter Wall Bay Rate; Secondary Only</t>
  </si>
  <si>
    <t>Bay Rate 10A</t>
  </si>
  <si>
    <t>1500H Perimeter Wall Bay Rate; Primary Only (Starter)</t>
  </si>
  <si>
    <t>Bay Rate 10B</t>
  </si>
  <si>
    <t>1500H Perimeter Wall Bay Rate; Primary Only (Add On)</t>
  </si>
  <si>
    <t>Bay Rate 10C</t>
  </si>
  <si>
    <t>1500H Perimeter Wall Bay Rate; Secondary Only</t>
  </si>
  <si>
    <t>Bay Rate 11A</t>
  </si>
  <si>
    <t>3400H Perimeter Wall Bay Rate; Primary Only (Starter)</t>
  </si>
  <si>
    <t>Bay Rate 11B</t>
  </si>
  <si>
    <t>3400H Perimeter Wall Bay Rate; Primary Only (Add On)</t>
  </si>
  <si>
    <t>Bay Rate 11C</t>
  </si>
  <si>
    <t>3400H Perimeter Wall Bay Rate; Secondary Only</t>
  </si>
  <si>
    <t>Bay Rate 12A</t>
  </si>
  <si>
    <t>3600H Perimeter Wall Bay Rate; Primary Only (Starter)</t>
  </si>
  <si>
    <t>Bay Rate 12B</t>
  </si>
  <si>
    <t>3600H Perimeter Wall Bay Rate; Primary Only (Add On)</t>
  </si>
  <si>
    <t>Bay Rate 12C</t>
  </si>
  <si>
    <t>3600H Perimeter Wall Bay Rate; Secondary Only</t>
  </si>
  <si>
    <t>Bay Rate 13A</t>
  </si>
  <si>
    <t>3400H Perimeter Wall Bay Rate; Primary Only (HIGH BAY) (Starter)</t>
  </si>
  <si>
    <t>Bay Rate 13B</t>
  </si>
  <si>
    <t>3400H Perimeter Wall Bay Rate; Primary Only (HIGH BAY) (Add On)</t>
  </si>
  <si>
    <t>Bay Rate 13C</t>
  </si>
  <si>
    <t>3400H Perimeter Wall Bay Rate; Secondary Only (HIGH BAY)</t>
  </si>
  <si>
    <t>Bay Rate 14A</t>
  </si>
  <si>
    <t>3600H Perimeter Wall Bay Rate; Primary Only (HIGH BAY) (Starter)</t>
  </si>
  <si>
    <t>Bay Rate 14B</t>
  </si>
  <si>
    <t>3600H Perimeter Wall Bay Rate; Primary Only (HIGH BAY) (Add On)</t>
  </si>
  <si>
    <t>Bay Rate 14C</t>
  </si>
  <si>
    <t>3600H Perimeter Wall Bay Rate; Secondary Only (HIGH BAY)</t>
  </si>
  <si>
    <t xml:space="preserve">TABLES &amp; TOTEM UNITS </t>
  </si>
  <si>
    <t>Bay Rate 15A</t>
  </si>
  <si>
    <t xml:space="preserve">T1 Table Construction Bay Rate </t>
  </si>
  <si>
    <t>Bay Rate 15B</t>
  </si>
  <si>
    <t xml:space="preserve">T2 Table Construction Bay Rate </t>
  </si>
  <si>
    <t>Bay Rate 15C</t>
  </si>
  <si>
    <t xml:space="preserve">T3 Table Construction Bay Rate </t>
  </si>
  <si>
    <t xml:space="preserve">Bay Rate 16A </t>
  </si>
  <si>
    <t xml:space="preserve">1500H Totem Unit Bay Rate; Primary Only </t>
  </si>
  <si>
    <t>Bay Rate 16B</t>
  </si>
  <si>
    <t xml:space="preserve">1500H Totem Unit Bay Rate; Secondary Only </t>
  </si>
  <si>
    <t xml:space="preserve">Bay Rate 17A </t>
  </si>
  <si>
    <t xml:space="preserve">2150H Totem Unit Bay Rate; Primary Only </t>
  </si>
  <si>
    <t>Bay Rate 17B</t>
  </si>
  <si>
    <t xml:space="preserve">2150H Totem Unit Bay Rate; Secondary Only </t>
  </si>
  <si>
    <t xml:space="preserve">Bay Rate 18A </t>
  </si>
  <si>
    <t>3400H Totem Unit Bay Rate; Primary Only</t>
  </si>
  <si>
    <t xml:space="preserve">Bay Rate 18B </t>
  </si>
  <si>
    <t>3400H Totem Unit Bay Rate; Secondary Only</t>
  </si>
  <si>
    <t xml:space="preserve">SPECIALTY </t>
  </si>
  <si>
    <t>Bay Rate 19A</t>
  </si>
  <si>
    <t>Flex Unit Bay Rate (Starter)</t>
  </si>
  <si>
    <t>Flex Unit Bay Rate (Add On)</t>
  </si>
  <si>
    <t>Bay Rate 20A</t>
  </si>
  <si>
    <t>Indoor Furniture Unit Bay Rate; Primary Only (Starter)</t>
  </si>
  <si>
    <t>Bay Rate 20B</t>
  </si>
  <si>
    <t>Indoor Furniture Unit Bay Rate; Primary Only (Add On)</t>
  </si>
  <si>
    <t>Bay Rate 20C</t>
  </si>
  <si>
    <t xml:space="preserve">Indoor Furniture Unit Bay Rate; Secondary Only </t>
  </si>
  <si>
    <t xml:space="preserve">BIKE/CORNER UNITS </t>
  </si>
  <si>
    <t>Bay Rate 21</t>
  </si>
  <si>
    <t xml:space="preserve">1500 Mid Floor Bike Unit Bay Rate </t>
  </si>
  <si>
    <t>Bay Rate 22</t>
  </si>
  <si>
    <t>2150 Mid Floor Bike Unit Bay Rate .</t>
  </si>
  <si>
    <t>Bay Rate 23A</t>
  </si>
  <si>
    <t xml:space="preserve">Corner Wall Bike Unit Bay Rate; Primary Only </t>
  </si>
  <si>
    <t>Bay Rate 23B</t>
  </si>
  <si>
    <t xml:space="preserve">Corner Wall Bike Unit Bay Rate; Secondary Only </t>
  </si>
  <si>
    <t>Bay Rate 24A</t>
  </si>
  <si>
    <t xml:space="preserve">Corner Unit Bay Rate; Primary Only </t>
  </si>
  <si>
    <t>Bay Rate 24B</t>
  </si>
  <si>
    <t>Corner Unit Bay Rate; Secondary Only</t>
  </si>
  <si>
    <t xml:space="preserve">PHOTO DESK UNITS </t>
  </si>
  <si>
    <t>Bay Rate 25A</t>
  </si>
  <si>
    <t>Free Standing Photo Desk Bay Rate Primary &amp; Secondary; (Starter)</t>
  </si>
  <si>
    <t>Bay Rate 25B</t>
  </si>
  <si>
    <t>Free Standing Photo Desk Bay Rate Primary &amp; Secondary; (Add On)</t>
  </si>
  <si>
    <t>Bay Rate 26A</t>
  </si>
  <si>
    <t>Photo Desk Perimeter Wall Bay Rate; Primary &amp; Secondary (Starter)</t>
  </si>
  <si>
    <t>Bay Rate 26B</t>
  </si>
  <si>
    <t>Photo Desk Perimeter Wall Bay Rate; Primary &amp; Secondary (Add On)</t>
  </si>
  <si>
    <t xml:space="preserve">FOCAL UNITS </t>
  </si>
  <si>
    <t>Bay Rate 27A</t>
  </si>
  <si>
    <t>Kids Focal Single Bay; Bay Rate; Primary &amp; Secondary including installation of Focal Signage (Supplied by Others)</t>
  </si>
  <si>
    <t>Bay Rate 27B</t>
  </si>
  <si>
    <t>Kids Focal Two Bay; Bay Rate; Primary &amp; Secondary including installation of Focal Signage (Supplied by Others)</t>
  </si>
  <si>
    <t>Bay Rate 27C</t>
  </si>
  <si>
    <t>Kids Focal Four Bay; Bay Rate; Primary &amp; Secondary including installation of Focal Signage (Supplied by Others)</t>
  </si>
  <si>
    <t>Bay Rate 27D</t>
  </si>
  <si>
    <t>Kids Focal Five Bay; Bay Rate; Primary &amp; Secondary including installation of Focal Signage (Supplied by Others)</t>
  </si>
  <si>
    <t>Bay Rate 27E</t>
  </si>
  <si>
    <t>Kids Focal Mid Floor; Bay Rate; Primary &amp; Secondary including installation of Focal Signage (Supplied by Others)</t>
  </si>
  <si>
    <t>Bay Rate 28</t>
  </si>
  <si>
    <t>Home Focal; Bay Rate; Primary &amp; Secondary including installation of Focal Signage (Supplied by Others)</t>
  </si>
  <si>
    <t>Bay Rate 29</t>
  </si>
  <si>
    <t>Film Night Focal; Bay Rate; Primary &amp; Secondary including installation of Focal Signage (Supplied by others)</t>
  </si>
  <si>
    <t>SERVICE WALL</t>
  </si>
  <si>
    <t>Bay Rate 30A</t>
  </si>
  <si>
    <t xml:space="preserve">3600H Service Wall; Bay Rate; Primary and Secondary including installation of Speciality units (Supplied by others) </t>
  </si>
  <si>
    <t>Bay Rate 30B</t>
  </si>
  <si>
    <t xml:space="preserve">3400H Service Wall; Bay Rate; Primary and Secondary including installation of Speciality units (Supplied by others) </t>
  </si>
  <si>
    <t>Bay Rate 30C</t>
  </si>
  <si>
    <t xml:space="preserve">2100H Service Wall; Bay Rate; Primary and Secondary including installation of Speciality units (Supplied by others) </t>
  </si>
  <si>
    <t>FEATURE WALL</t>
  </si>
  <si>
    <t>Bay Rate 31</t>
  </si>
  <si>
    <t xml:space="preserve">Standard 6 Bay; Bay Rate; Primary Only </t>
  </si>
  <si>
    <t>COSMETICS</t>
  </si>
  <si>
    <t>Bay Rate 32</t>
  </si>
  <si>
    <t xml:space="preserve">EDA Cosmetics Units; Relocation of existing units and installation of top-up equipment </t>
  </si>
  <si>
    <t xml:space="preserve">APPAREL UNITS </t>
  </si>
  <si>
    <t>Bay Rate 33</t>
  </si>
  <si>
    <t xml:space="preserve">6 Way Rack; Assemble and position </t>
  </si>
  <si>
    <t>Bay Rate 34</t>
  </si>
  <si>
    <t>4 Way Lingerie Unit; Assemble and position</t>
  </si>
  <si>
    <t xml:space="preserve">MISC UNITS </t>
  </si>
  <si>
    <t>Bay Rate 35</t>
  </si>
  <si>
    <t xml:space="preserve">Car Battery Unit; Assemble &amp; Position </t>
  </si>
  <si>
    <t>Bay Rate 36</t>
  </si>
  <si>
    <t xml:space="preserve">Weight Stand; Assemble and Position </t>
  </si>
  <si>
    <t>Bay Rate 37</t>
  </si>
  <si>
    <t xml:space="preserve">Fishing Rod Unit; Bay Rate; Secondary Only </t>
  </si>
  <si>
    <t>bays</t>
  </si>
  <si>
    <t xml:space="preserve">SIGNAGE </t>
  </si>
  <si>
    <t>Bay Rate 38</t>
  </si>
  <si>
    <t xml:space="preserve">Installation of Perimeter Grey Banding; Bay Rate </t>
  </si>
  <si>
    <t>Bay Rate 39</t>
  </si>
  <si>
    <t xml:space="preserve">Installation of Mid-Floor Signage; Bay Rate </t>
  </si>
  <si>
    <t>JOINERY</t>
  </si>
  <si>
    <t>Bay Rate 40</t>
  </si>
  <si>
    <t xml:space="preserve">Installation of CPV Price Check Units </t>
  </si>
  <si>
    <t>Bay Rate 41</t>
  </si>
  <si>
    <t>Set Out and Installation of Checkout Joinery; Complete Installation (Refer Cardinal Drawings - Express Checkout)</t>
  </si>
  <si>
    <t>Bay Rate 42</t>
  </si>
  <si>
    <t>Set Out and Installation of Living Desk Joinery; Complete Installation (Refer Cardinal Drawings - Express Checkout)</t>
  </si>
  <si>
    <t>Bay Rate 43</t>
  </si>
  <si>
    <t>Set Out and Installation of Fitting Room Internals Joinery; Complete Installation (Refer Standard Details FSD 28 Series)</t>
  </si>
  <si>
    <t>Bay Rate 44</t>
  </si>
  <si>
    <t>Set Out and Installation of Fitting Room Prefabricated Panels; Complete Installation (Refer Standard Details FSD 28 Series)</t>
  </si>
  <si>
    <t>Bay Rate 45</t>
  </si>
  <si>
    <t>Set out and installation of Fitting Room Feature Wall; Complete Installation (Refer Standard Details FSD 20.01 - 0.7)</t>
  </si>
  <si>
    <t xml:space="preserve">MISC ITEMS </t>
  </si>
  <si>
    <t>Queue Management System (Complete Structure installation)</t>
  </si>
  <si>
    <t>Bay Rate 46A</t>
  </si>
  <si>
    <t>Corner Box - 2 sided - 2100 x 1200 x 600 (supply and install to site)</t>
  </si>
  <si>
    <t>Bay Rate 46B</t>
  </si>
  <si>
    <t>Corner Box - 4 sided - 1500 x 600 x 600 (supply and install to site)</t>
  </si>
  <si>
    <t>Bay Rate 47</t>
  </si>
  <si>
    <t xml:space="preserve">Timber battens and Extension posts for fixing grey banding to bulkhead or the like; supply and installation including install of grey banding where Bay Rate 38 not applicable </t>
  </si>
  <si>
    <t xml:space="preserve">ADDITIONAL ITEMS </t>
  </si>
  <si>
    <t xml:space="preserve">Add 1 </t>
  </si>
  <si>
    <t>Gondola Relocations; Unit rate for relocation of existing Gondola Bays</t>
  </si>
  <si>
    <t xml:space="preserve">Add 2 </t>
  </si>
  <si>
    <t>Flooring Works; Shift rate for relocation of existing Gondola's for flooring stages to be completed; Roll On - Roll Off</t>
  </si>
  <si>
    <t>stages</t>
  </si>
  <si>
    <t>Add 3</t>
  </si>
  <si>
    <t>Palletise return equipment for pick-up by Kmart; per pallet rate</t>
  </si>
  <si>
    <t>Pallets</t>
  </si>
  <si>
    <t xml:space="preserve">MANAGEMENT &amp; PRELIMINARIES  </t>
  </si>
  <si>
    <t>MAN 1</t>
  </si>
  <si>
    <t xml:space="preserve"> - Leading Hand (day) - per day (10 Hour Shift)</t>
  </si>
  <si>
    <t>days</t>
  </si>
  <si>
    <t>MAN 2</t>
  </si>
  <si>
    <t xml:space="preserve"> - Leading Hand (night) - per night (10hr Shift)</t>
  </si>
  <si>
    <t>nights</t>
  </si>
  <si>
    <t>MAN 3</t>
  </si>
  <si>
    <t xml:space="preserve"> - Project Manager - Visits (Where Shopfitter is not acting as PC)</t>
  </si>
  <si>
    <t>visits</t>
  </si>
  <si>
    <t>MAN 4</t>
  </si>
  <si>
    <t xml:space="preserve"> - Subsistence; per night; install team (Non Metro Sites)</t>
  </si>
  <si>
    <t>night</t>
  </si>
  <si>
    <t>MAN 5</t>
  </si>
  <si>
    <t xml:space="preserve"> - Subsistence; per night; Leading Hand (Non Metro Sites)</t>
  </si>
  <si>
    <t>PLANT</t>
  </si>
  <si>
    <t>Plant 1</t>
  </si>
  <si>
    <t xml:space="preserve">Scissor Lift </t>
  </si>
  <si>
    <t>Plant 2</t>
  </si>
  <si>
    <t xml:space="preserve">Pallet Jack </t>
  </si>
  <si>
    <t>Plant 3</t>
  </si>
  <si>
    <t>Delivery &amp; Collection - Scissor &amp; Pallet Jacks - (Metro)</t>
  </si>
  <si>
    <t>Any Additional Items deemed necessary to achieve merchandise stages to be added by tenderer</t>
  </si>
  <si>
    <t>Contractor Rate 1</t>
  </si>
  <si>
    <t>**</t>
  </si>
  <si>
    <t>Contractor Rate 2</t>
  </si>
  <si>
    <t>Contractor Rate 3</t>
  </si>
  <si>
    <t>Contractor Rate 4</t>
  </si>
  <si>
    <t>Contractor Rate 5</t>
  </si>
  <si>
    <t>Tenderer to include scope/reasoning of any items added into Contractor Rate Items: -</t>
  </si>
  <si>
    <t>Notes</t>
  </si>
  <si>
    <t xml:space="preserve">*Corner Box rates to be provided based on dimensions indicated, where sizes differ per project rate to be pro-rata'd based on surface area in m2. Shopfitter to provide dimensions as quoted for individual stores for cost validation by QS. </t>
  </si>
  <si>
    <t xml:space="preserve">** Tenderer is invited to propose any additional scope items they feel are required by the Shopfitter outwith Bay Rates in order to complete merchandise staging. Tenderer is invited to propose rates for these works for review by KMART. </t>
  </si>
  <si>
    <t>INCLUDES JOINERY INSTALL</t>
  </si>
  <si>
    <t>Contractor to indicate rebate to Kmart for recovery of Cardboard</t>
  </si>
  <si>
    <t>Contractor to indicate rebate to Kmart for recovery of metal bins</t>
  </si>
  <si>
    <t>CJOADD50</t>
  </si>
  <si>
    <t>Alternative low cost display portal frame; details to be provided Friday 26/05</t>
  </si>
  <si>
    <t>BC10</t>
  </si>
  <si>
    <t>Scrubber Hire</t>
  </si>
  <si>
    <t>wk</t>
  </si>
  <si>
    <t xml:space="preserve">Bay Rate Pricing Note: Kmart seek individual bay rates per bay with Primary and Secondary Install separated. 
The bay rate is to include the labour cost to install the bay (Primary or Secondary); The installation cost is deemed to include: -
 - Handling and unloading of staged deliveries of components 
 - Removing packaging and discarding to Carboard/General Waste Bins (Provided by Kmart/PC)
 - Checking off delivery manifest 
 - Set-Out 
 - Assembly of components to form bays as per Kmart Kit Manual and Planograms 
 - Tidy working area on completion and remove waste to bins 
 - Any tasks deemed neccessary by the contractor to complete staged installation which is not specifically listed as a bar rate item
NOTE: 
 - Supervision, Project Management and/or Leading Hand are to be costed as separate items and are not to form part of bay rates. The bay rate is to consist of only installation labour costs as noted above. 
 - Where the Gondola installer is acting a PC for the site Project Management and Site Management is deemed inclusive of main preliminaries and should not be costed separately.
 - Primary bay rate for mid-floor units, unless noted End Bay/Single Sided, deemed to be per module i.e both sides of Gondola. 
 - Secondary bay rates deemed to be one side only. i.e One Mid Floor Unit Primary will = 2nr Secondary units.
</t>
  </si>
  <si>
    <t>Bay Rate 48A</t>
  </si>
  <si>
    <t>2150H Perimeter Wall Bay Rate; Primary Only (Starter)</t>
  </si>
  <si>
    <t>Bay Rate 48B</t>
  </si>
  <si>
    <t>2150H Perimeter Wall Bay Rate; Primary Only (Add On)</t>
  </si>
  <si>
    <t>Bay Rate 48C</t>
  </si>
  <si>
    <t>2150H Perimeter Wall Bay Rate; Secondary Only</t>
  </si>
  <si>
    <t>Bay Rate 49</t>
  </si>
  <si>
    <t>Installation of corner wall graphic signage</t>
  </si>
  <si>
    <t>Add 4</t>
  </si>
  <si>
    <t>Palletise return equipment for pick-up by Kmart; per pallet rate - SECONDARY KIT</t>
  </si>
  <si>
    <t>Samways Building &amp; Construction</t>
  </si>
  <si>
    <t>S311, 20A Lexington Drive, Bella Vista</t>
  </si>
  <si>
    <t>NSW 2153</t>
  </si>
  <si>
    <t>02 9234 1000</t>
  </si>
  <si>
    <t>23th June 2017</t>
  </si>
  <si>
    <t>PER METER RATE</t>
  </si>
  <si>
    <t>Retype only</t>
  </si>
  <si>
    <t>Allowance made for 20amp 4 pole</t>
  </si>
  <si>
    <t>1 x 4mm single phase circuit excluding RCD</t>
  </si>
  <si>
    <t>EXCLUDE WIRING</t>
  </si>
  <si>
    <t>** to be assessed on site specific basis</t>
  </si>
  <si>
    <t>***</t>
  </si>
  <si>
    <t>single pass grind (3 phase) and 1mm skim coat</t>
  </si>
  <si>
    <t>2 coats Ardex WPM368 roll coat moisture barrier</t>
  </si>
  <si>
    <t>Per Tube</t>
  </si>
  <si>
    <t>per checkout</t>
  </si>
  <si>
    <t>19mm clear toughened</t>
  </si>
  <si>
    <t>N/A as per RFI</t>
  </si>
  <si>
    <r>
      <t xml:space="preserve">Confirm number of personell included for here
</t>
    </r>
    <r>
      <rPr>
        <b/>
        <sz val="8"/>
        <color rgb="FFFF0000"/>
        <rFont val="Calibri"/>
        <family val="2"/>
        <scheme val="minor"/>
      </rPr>
      <t>Includes - 4 men x 11 hrs</t>
    </r>
  </si>
  <si>
    <r>
      <t xml:space="preserve">Confirm number of personell included for here
</t>
    </r>
    <r>
      <rPr>
        <b/>
        <sz val="8"/>
        <color rgb="FFFF0000"/>
        <rFont val="Calibri"/>
        <family val="2"/>
        <scheme val="minor"/>
      </rPr>
      <t>per person - twin share</t>
    </r>
  </si>
  <si>
    <t>per person - single share</t>
  </si>
  <si>
    <t>QLD,NSW,ACT,VIC,TAS,SA,WA,NT&amp;NZ</t>
  </si>
  <si>
    <t>TAS &amp; NZ</t>
  </si>
  <si>
    <t>All AU &amp; NZ</t>
  </si>
  <si>
    <t>No rebate , no charge for removal</t>
  </si>
  <si>
    <r>
      <t xml:space="preserve">D + C </t>
    </r>
    <r>
      <rPr>
        <sz val="11"/>
        <color rgb="FFFF0000"/>
        <rFont val="Calibri"/>
        <family val="2"/>
        <scheme val="minor"/>
      </rPr>
      <t>- N/A</t>
    </r>
  </si>
  <si>
    <t>Secondary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</si>
</sst>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41" formatCode="_-* #,##0_-;\-* #,##0_-;_-* &quot;-&quot;_-;_-@_-"/>
    <numFmt numFmtId="44" formatCode="_-&quot;£&quot;* #,##0.00_-;\-&quot;£&quot;* #,##0.00_-;_-&quot;£&quot;* &quot;-&quot;??_-;_-@_-"/>
    <numFmt numFmtId="43" formatCode="_-* #,##0.00_-;\-* #,##0.00_-;_-* &quot;-&quot;??_-;_-@_-"/>
    <numFmt numFmtId="164" formatCode="&quot;$&quot;#,##0;[Red]\-&quot;$&quot;#,##0"/>
    <numFmt numFmtId="165" formatCode="_-&quot;$&quot;* #,##0.00_-;\-&quot;$&quot;* #,##0.00_-;_-&quot;$&quot;* &quot;-&quot;??_-;_-@_-"/>
    <numFmt numFmtId="166" formatCode="_ * #,##0_ ;_ * \-#,##0_ ;_ * &quot;-&quot;_ ;_ @_ "/>
    <numFmt numFmtId="167" formatCode="_ * #,##0.00_ ;_ * \-#,##0.00_ ;_ * &quot;-&quot;??_ ;_ @_ "/>
    <numFmt numFmtId="168" formatCode="_ &quot;\&quot;* #,##0_ ;_ &quot;\&quot;* \-#,##0_ ;_ &quot;\&quot;* &quot;-&quot;_ ;_ @_ "/>
    <numFmt numFmtId="169" formatCode="_ &quot;\&quot;* #,##0.00_ ;_ &quot;\&quot;* \-#,##0.00_ ;_ &quot;\&quot;* &quot;-&quot;??_ ;_ @_ "/>
    <numFmt numFmtId="170" formatCode="&quot;$&quot;#,##0"/>
    <numFmt numFmtId="171" formatCode="_-* #,##0_-;\-* #,##0_-;_-* &quot;-&quot;??_-;_-@_-"/>
    <numFmt numFmtId="172" formatCode="#,##0_ ;\-#,##0\ "/>
    <numFmt numFmtId="173" formatCode="[$$-C09]#,##0.00"/>
    <numFmt numFmtId="174" formatCode="dd/mm/yy;@"/>
    <numFmt numFmtId="175" formatCode="_-[$$-409]* #,##0.00_ ;_-[$$-409]* \-#,##0.00\ ;_-[$$-409]* &quot;-&quot;??_ ;_-@_ "/>
    <numFmt numFmtId="176" formatCode="_-[$$-C09]* #,##0.00_-;\-[$$-C09]* #,##0.00_-;_-[$$-C09]* &quot;-&quot;??_-;_-@_-"/>
    <numFmt numFmtId="177" formatCode="&quot;£&quot;#,##0.00"/>
    <numFmt numFmtId="178" formatCode="[$-F800]dddd\,\ mmmm\ dd\,\ yyyy"/>
    <numFmt numFmtId="179" formatCode="0.0%"/>
    <numFmt numFmtId="180" formatCode="[$$-C09]#,##0.0"/>
  </numFmts>
  <fonts count="160">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0"/>
      <name val="Arial"/>
      <family val="2"/>
    </font>
    <font>
      <sz val="12"/>
      <name val="Arial"/>
      <family val="2"/>
    </font>
    <font>
      <b/>
      <sz val="12"/>
      <color indexed="8"/>
      <name val="CG Times"/>
      <family val="1"/>
    </font>
    <font>
      <sz val="10"/>
      <name val="Arial"/>
      <family val="2"/>
    </font>
    <font>
      <sz val="10"/>
      <name val="Arial"/>
      <family val="2"/>
    </font>
    <font>
      <sz val="12"/>
      <color indexed="8"/>
      <name val="Calibri"/>
      <family val="2"/>
    </font>
    <font>
      <sz val="12"/>
      <name val="Calibri"/>
      <family val="2"/>
    </font>
    <font>
      <b/>
      <sz val="12"/>
      <color indexed="8"/>
      <name val="Calibri"/>
      <family val="2"/>
    </font>
    <font>
      <b/>
      <sz val="12"/>
      <name val="Calibri"/>
      <family val="2"/>
    </font>
    <font>
      <sz val="12"/>
      <color indexed="8"/>
      <name val="Calibri"/>
      <family val="2"/>
    </font>
    <font>
      <sz val="12"/>
      <name val="Calibri"/>
      <family val="2"/>
    </font>
    <font>
      <b/>
      <sz val="16"/>
      <name val="Calibri"/>
      <family val="2"/>
    </font>
    <font>
      <b/>
      <sz val="12"/>
      <color indexed="8"/>
      <name val="Calibri"/>
      <family val="2"/>
    </font>
    <font>
      <b/>
      <sz val="18"/>
      <color indexed="10"/>
      <name val="Calibri"/>
      <family val="2"/>
    </font>
    <font>
      <sz val="10"/>
      <name val="Arial"/>
      <family val="2"/>
    </font>
    <font>
      <u/>
      <sz val="12"/>
      <color indexed="8"/>
      <name val="Calibri"/>
      <family val="2"/>
    </font>
    <font>
      <sz val="11"/>
      <color indexed="8"/>
      <name val="Calibri"/>
      <family val="2"/>
    </font>
    <font>
      <b/>
      <sz val="10"/>
      <name val="Switzerland"/>
      <family val="2"/>
    </font>
    <font>
      <b/>
      <sz val="12"/>
      <name val="Switzerland"/>
      <family val="2"/>
    </font>
    <font>
      <b/>
      <sz val="8"/>
      <name val="Switzerland"/>
      <family val="2"/>
    </font>
    <font>
      <b/>
      <i/>
      <sz val="10"/>
      <name val="Switzerland"/>
      <family val="2"/>
    </font>
    <font>
      <b/>
      <i/>
      <sz val="12"/>
      <name val="Switzerland"/>
      <family val="2"/>
    </font>
    <font>
      <b/>
      <i/>
      <sz val="8"/>
      <name val="Switzerland"/>
      <family val="2"/>
    </font>
    <font>
      <sz val="12"/>
      <name val="바탕체"/>
      <family val="1"/>
      <charset val="129"/>
    </font>
    <font>
      <u/>
      <sz val="11"/>
      <color indexed="9"/>
      <name val="Calibri"/>
      <family val="2"/>
    </font>
    <font>
      <b/>
      <u/>
      <sz val="18"/>
      <name val="Calibri"/>
      <family val="2"/>
    </font>
    <font>
      <b/>
      <sz val="10"/>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sz val="10"/>
      <name val="Times New Roman"/>
      <family val="1"/>
    </font>
    <font>
      <sz val="12"/>
      <name val="CG Times (W1)"/>
    </font>
    <font>
      <b/>
      <u/>
      <sz val="12"/>
      <name val="Calibri"/>
      <family val="2"/>
    </font>
    <font>
      <b/>
      <sz val="12"/>
      <name val="Arial"/>
      <family val="2"/>
    </font>
    <font>
      <sz val="11"/>
      <color theme="1"/>
      <name val="Calibri"/>
      <family val="2"/>
      <scheme val="minor"/>
    </font>
    <font>
      <sz val="11"/>
      <color theme="1"/>
      <name val="Arial"/>
      <family val="2"/>
    </font>
    <font>
      <sz val="11"/>
      <color theme="1"/>
      <name val="Times New Roman"/>
      <family val="2"/>
    </font>
    <font>
      <b/>
      <sz val="12"/>
      <name val="Calibri"/>
      <family val="2"/>
      <scheme val="minor"/>
    </font>
    <font>
      <sz val="12"/>
      <name val="Calibri"/>
      <family val="2"/>
      <scheme val="minor"/>
    </font>
    <font>
      <sz val="12"/>
      <color rgb="FFFF0000"/>
      <name val="Calibri"/>
      <family val="2"/>
      <scheme val="minor"/>
    </font>
    <font>
      <b/>
      <sz val="12"/>
      <color rgb="FFFF0000"/>
      <name val="Calibri"/>
      <family val="2"/>
      <scheme val="minor"/>
    </font>
    <font>
      <b/>
      <sz val="20"/>
      <name val="Calibri"/>
      <family val="2"/>
      <scheme val="minor"/>
    </font>
    <font>
      <sz val="10"/>
      <name val="Calibri"/>
      <family val="2"/>
      <scheme val="minor"/>
    </font>
    <font>
      <b/>
      <sz val="16"/>
      <name val="Calibri"/>
      <family val="2"/>
      <scheme val="minor"/>
    </font>
    <font>
      <sz val="9"/>
      <name val="Calibri"/>
      <family val="2"/>
      <scheme val="minor"/>
    </font>
    <font>
      <b/>
      <sz val="9"/>
      <name val="Calibri"/>
      <family val="2"/>
      <scheme val="minor"/>
    </font>
    <font>
      <b/>
      <u/>
      <sz val="9"/>
      <name val="Calibri"/>
      <family val="2"/>
      <scheme val="minor"/>
    </font>
    <font>
      <b/>
      <i/>
      <sz val="9"/>
      <name val="Calibri"/>
      <family val="2"/>
      <scheme val="minor"/>
    </font>
    <font>
      <b/>
      <i/>
      <sz val="9"/>
      <color indexed="8"/>
      <name val="Calibri"/>
      <family val="2"/>
      <scheme val="minor"/>
    </font>
    <font>
      <u/>
      <sz val="9"/>
      <name val="Calibri"/>
      <family val="2"/>
      <scheme val="minor"/>
    </font>
    <font>
      <sz val="9"/>
      <color indexed="8"/>
      <name val="Calibri"/>
      <family val="2"/>
      <scheme val="minor"/>
    </font>
    <font>
      <b/>
      <sz val="9"/>
      <color indexed="10"/>
      <name val="Calibri"/>
      <family val="2"/>
      <scheme val="minor"/>
    </font>
    <font>
      <b/>
      <u/>
      <sz val="12"/>
      <color indexed="8"/>
      <name val="Calibri"/>
      <family val="2"/>
    </font>
    <font>
      <b/>
      <sz val="12"/>
      <color indexed="10"/>
      <name val="Calibri"/>
      <family val="2"/>
    </font>
    <font>
      <b/>
      <sz val="14"/>
      <name val="Calibri"/>
      <family val="2"/>
      <scheme val="minor"/>
    </font>
    <font>
      <b/>
      <sz val="14"/>
      <name val="Calibri"/>
      <family val="2"/>
    </font>
    <font>
      <b/>
      <sz val="10"/>
      <color indexed="12"/>
      <name val="Arial"/>
      <family val="2"/>
    </font>
    <font>
      <sz val="8"/>
      <name val="Calibri"/>
      <family val="2"/>
      <scheme val="minor"/>
    </font>
    <font>
      <b/>
      <sz val="8"/>
      <name val="Calibri"/>
      <family val="2"/>
      <scheme val="minor"/>
    </font>
    <font>
      <b/>
      <i/>
      <sz val="12"/>
      <name val="Calibri"/>
      <family val="2"/>
      <scheme val="minor"/>
    </font>
    <font>
      <b/>
      <u/>
      <sz val="12"/>
      <name val="Calibri"/>
      <family val="2"/>
      <scheme val="minor"/>
    </font>
    <font>
      <b/>
      <u/>
      <sz val="8"/>
      <name val="Calibri"/>
      <family val="2"/>
      <scheme val="minor"/>
    </font>
    <font>
      <u/>
      <sz val="10"/>
      <color indexed="12"/>
      <name val="Arial"/>
      <family val="2"/>
    </font>
    <font>
      <u/>
      <sz val="10"/>
      <color indexed="12"/>
      <name val="Calibri"/>
      <family val="2"/>
      <scheme val="minor"/>
    </font>
    <font>
      <sz val="11"/>
      <color indexed="8"/>
      <name val="Calibri"/>
      <family val="2"/>
      <charset val="134"/>
    </font>
    <font>
      <b/>
      <sz val="11"/>
      <color indexed="8"/>
      <name val="Calibri"/>
      <family val="2"/>
      <charset val="134"/>
    </font>
    <font>
      <b/>
      <sz val="11"/>
      <name val="Calibri"/>
      <family val="2"/>
    </font>
    <font>
      <sz val="10"/>
      <color indexed="8"/>
      <name val="Arial"/>
      <family val="2"/>
      <charset val="134"/>
    </font>
    <font>
      <b/>
      <sz val="10"/>
      <color indexed="8"/>
      <name val="Arial"/>
      <family val="2"/>
      <charset val="134"/>
    </font>
    <font>
      <sz val="10"/>
      <name val="Arial"/>
      <family val="2"/>
      <charset val="134"/>
    </font>
    <font>
      <b/>
      <sz val="10"/>
      <name val="Arial"/>
      <family val="2"/>
      <charset val="134"/>
    </font>
    <font>
      <b/>
      <u/>
      <sz val="11"/>
      <color indexed="8"/>
      <name val="Calibri"/>
      <family val="2"/>
      <charset val="134"/>
    </font>
    <font>
      <b/>
      <sz val="10"/>
      <name val="Arial"/>
      <family val="38"/>
      <charset val="134"/>
    </font>
    <font>
      <sz val="10"/>
      <name val="Arial"/>
      <family val="38"/>
      <charset val="134"/>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20"/>
      <color theme="1"/>
      <name val="Calibri"/>
      <family val="2"/>
      <scheme val="minor"/>
    </font>
    <font>
      <b/>
      <sz val="11"/>
      <name val="Calibri"/>
      <family val="2"/>
      <scheme val="minor"/>
    </font>
    <font>
      <sz val="11"/>
      <name val="Calibri"/>
      <family val="2"/>
      <scheme val="minor"/>
    </font>
    <font>
      <b/>
      <sz val="14"/>
      <color rgb="FFFF0000"/>
      <name val="Calibri"/>
      <family val="2"/>
      <scheme val="minor"/>
    </font>
    <font>
      <i/>
      <u/>
      <sz val="12"/>
      <color theme="1"/>
      <name val="Calibri"/>
      <family val="2"/>
      <scheme val="minor"/>
    </font>
    <font>
      <strike/>
      <sz val="11"/>
      <name val="Calibri"/>
      <family val="2"/>
      <scheme val="minor"/>
    </font>
    <font>
      <i/>
      <u/>
      <sz val="11"/>
      <name val="Calibri"/>
      <family val="2"/>
      <scheme val="minor"/>
    </font>
    <font>
      <i/>
      <u/>
      <sz val="11"/>
      <color theme="1"/>
      <name val="Calibri"/>
      <family val="2"/>
      <scheme val="minor"/>
    </font>
    <font>
      <i/>
      <u/>
      <sz val="12"/>
      <name val="Calibri"/>
      <family val="2"/>
      <scheme val="minor"/>
    </font>
    <font>
      <b/>
      <sz val="16"/>
      <color theme="0"/>
      <name val="Calibri"/>
      <family val="2"/>
      <scheme val="minor"/>
    </font>
    <font>
      <sz val="16"/>
      <color theme="0"/>
      <name val="Calibri"/>
      <family val="2"/>
      <scheme val="minor"/>
    </font>
    <font>
      <sz val="10"/>
      <color theme="1"/>
      <name val="Calibri"/>
      <family val="2"/>
      <scheme val="minor"/>
    </font>
    <font>
      <sz val="11"/>
      <name val="Calibri"/>
      <family val="2"/>
    </font>
    <font>
      <sz val="11"/>
      <name val="Arial"/>
      <family val="2"/>
    </font>
    <font>
      <sz val="12"/>
      <color theme="1"/>
      <name val="Calibri"/>
      <family val="2"/>
      <scheme val="minor"/>
    </font>
    <font>
      <sz val="8"/>
      <color indexed="8"/>
      <name val="Calibri"/>
      <family val="2"/>
    </font>
    <font>
      <b/>
      <sz val="8"/>
      <color indexed="8"/>
      <name val="Calibri"/>
      <family val="2"/>
    </font>
    <font>
      <sz val="8"/>
      <color indexed="8"/>
      <name val="Calibri"/>
      <family val="2"/>
      <charset val="134"/>
    </font>
    <font>
      <sz val="10"/>
      <color indexed="47"/>
      <name val="Arial"/>
      <family val="2"/>
    </font>
    <font>
      <b/>
      <u/>
      <sz val="10"/>
      <color indexed="47"/>
      <name val="Arial"/>
      <family val="2"/>
    </font>
    <font>
      <i/>
      <sz val="10"/>
      <name val="Arial"/>
      <family val="2"/>
    </font>
    <font>
      <b/>
      <sz val="9"/>
      <name val="Arial"/>
      <family val="2"/>
    </font>
    <font>
      <b/>
      <u/>
      <sz val="10"/>
      <name val="Arial"/>
      <family val="2"/>
    </font>
    <font>
      <sz val="8"/>
      <color rgb="FFFF0000"/>
      <name val="Calibri"/>
      <family val="2"/>
    </font>
    <font>
      <b/>
      <sz val="10"/>
      <name val="Calibri"/>
      <family val="2"/>
      <scheme val="minor"/>
    </font>
    <font>
      <sz val="8"/>
      <color indexed="47"/>
      <name val="Calibri"/>
      <family val="2"/>
      <scheme val="minor"/>
    </font>
    <font>
      <b/>
      <sz val="10"/>
      <color indexed="47"/>
      <name val="Calibri"/>
      <family val="2"/>
      <scheme val="minor"/>
    </font>
    <font>
      <b/>
      <sz val="8"/>
      <color indexed="47"/>
      <name val="Calibri"/>
      <family val="2"/>
      <scheme val="minor"/>
    </font>
    <font>
      <b/>
      <sz val="14"/>
      <color theme="0"/>
      <name val="Calibri"/>
      <family val="2"/>
      <scheme val="minor"/>
    </font>
    <font>
      <sz val="10"/>
      <color indexed="47"/>
      <name val="Calibri"/>
      <family val="2"/>
      <scheme val="minor"/>
    </font>
    <font>
      <sz val="8"/>
      <name val="Calibri"/>
      <family val="2"/>
    </font>
    <font>
      <b/>
      <sz val="12"/>
      <color indexed="81"/>
      <name val="Tahoma"/>
      <family val="2"/>
    </font>
    <font>
      <sz val="12"/>
      <color indexed="81"/>
      <name val="Tahoma"/>
      <family val="2"/>
    </font>
    <font>
      <sz val="10"/>
      <color theme="1"/>
      <name val="Arial"/>
      <family val="2"/>
    </font>
    <font>
      <b/>
      <sz val="18"/>
      <color theme="1"/>
      <name val="Calibri"/>
      <family val="2"/>
      <scheme val="minor"/>
    </font>
    <font>
      <b/>
      <sz val="10"/>
      <color theme="1"/>
      <name val="Calibri"/>
      <family val="2"/>
      <scheme val="minor"/>
    </font>
    <font>
      <b/>
      <sz val="9"/>
      <color theme="1"/>
      <name val="Calibri"/>
      <family val="2"/>
      <scheme val="minor"/>
    </font>
    <font>
      <sz val="9"/>
      <color theme="1"/>
      <name val="Calibri"/>
      <family val="2"/>
      <scheme val="minor"/>
    </font>
    <font>
      <b/>
      <sz val="9"/>
      <color rgb="FFFF0000"/>
      <name val="Calibri"/>
      <family val="2"/>
      <scheme val="minor"/>
    </font>
    <font>
      <b/>
      <u/>
      <sz val="9"/>
      <color theme="1"/>
      <name val="Calibri"/>
      <family val="2"/>
      <scheme val="minor"/>
    </font>
    <font>
      <sz val="8"/>
      <color theme="1"/>
      <name val="Arial"/>
      <family val="2"/>
    </font>
    <font>
      <sz val="8"/>
      <color theme="1"/>
      <name val="Calibri"/>
      <family val="2"/>
      <scheme val="minor"/>
    </font>
    <font>
      <sz val="8"/>
      <color rgb="FFFF0000"/>
      <name val="Calibri"/>
      <family val="2"/>
      <scheme val="minor"/>
    </font>
    <font>
      <b/>
      <u/>
      <sz val="9"/>
      <color rgb="FFFF0000"/>
      <name val="Calibri"/>
      <family val="2"/>
      <scheme val="minor"/>
    </font>
    <font>
      <sz val="10"/>
      <color rgb="FFFF0000"/>
      <name val="Calibri"/>
      <family val="2"/>
      <scheme val="minor"/>
    </font>
    <font>
      <b/>
      <sz val="8"/>
      <color theme="1"/>
      <name val="Calibri"/>
      <family val="2"/>
      <scheme val="minor"/>
    </font>
    <font>
      <sz val="9"/>
      <color rgb="FFFF0000"/>
      <name val="Calibri"/>
      <family val="2"/>
      <scheme val="minor"/>
    </font>
    <font>
      <b/>
      <i/>
      <sz val="12"/>
      <color theme="1"/>
      <name val="Calibri"/>
      <family val="2"/>
      <scheme val="minor"/>
    </font>
    <font>
      <sz val="11"/>
      <color rgb="FFFF0000"/>
      <name val="Calibri"/>
      <family val="2"/>
      <charset val="134"/>
    </font>
    <font>
      <sz val="11"/>
      <color theme="1"/>
      <name val="Calibri"/>
      <family val="2"/>
      <charset val="134"/>
    </font>
    <font>
      <sz val="11"/>
      <color rgb="FF000000"/>
      <name val="Calibri"/>
      <family val="2"/>
    </font>
    <font>
      <b/>
      <sz val="11"/>
      <color rgb="FFFF0000"/>
      <name val="Calibri"/>
      <family val="2"/>
    </font>
    <font>
      <sz val="11"/>
      <color rgb="FFFF0000"/>
      <name val="Calibri"/>
      <family val="2"/>
    </font>
    <font>
      <b/>
      <sz val="8"/>
      <color rgb="FFFF0000"/>
      <name val="Calibri"/>
      <family val="2"/>
      <scheme val="minor"/>
    </font>
  </fonts>
  <fills count="43">
    <fill>
      <patternFill patternType="none"/>
    </fill>
    <fill>
      <patternFill patternType="gray125"/>
    </fill>
    <fill>
      <patternFill patternType="solid">
        <fgColor indexed="41"/>
        <bgColor indexed="31"/>
      </patternFill>
    </fill>
    <fill>
      <patternFill patternType="solid">
        <fgColor indexed="47"/>
        <bgColor indexed="31"/>
      </patternFill>
    </fill>
    <fill>
      <patternFill patternType="solid">
        <fgColor indexed="26"/>
        <bgColor indexed="46"/>
      </patternFill>
    </fill>
    <fill>
      <patternFill patternType="solid">
        <fgColor indexed="27"/>
        <bgColor indexed="42"/>
      </patternFill>
    </fill>
    <fill>
      <patternFill patternType="solid">
        <fgColor indexed="22"/>
        <bgColor indexed="55"/>
      </patternFill>
    </fill>
    <fill>
      <patternFill patternType="solid">
        <fgColor indexed="29"/>
        <bgColor indexed="45"/>
      </patternFill>
    </fill>
    <fill>
      <patternFill patternType="solid">
        <fgColor indexed="43"/>
        <bgColor indexed="26"/>
      </patternFill>
    </fill>
    <fill>
      <patternFill patternType="solid">
        <fgColor indexed="44"/>
        <bgColor indexed="22"/>
      </patternFill>
    </fill>
    <fill>
      <patternFill patternType="solid">
        <fgColor indexed="49"/>
        <bgColor indexed="40"/>
      </patternFill>
    </fill>
    <fill>
      <patternFill patternType="solid">
        <fgColor indexed="55"/>
        <bgColor indexed="22"/>
      </patternFill>
    </fill>
    <fill>
      <patternFill patternType="solid">
        <fgColor indexed="10"/>
        <bgColor indexed="60"/>
      </patternFill>
    </fill>
    <fill>
      <patternFill patternType="solid">
        <fgColor indexed="57"/>
        <bgColor indexed="21"/>
      </patternFill>
    </fill>
    <fill>
      <patternFill patternType="solid">
        <fgColor indexed="54"/>
        <bgColor indexed="23"/>
      </patternFill>
    </fill>
    <fill>
      <patternFill patternType="solid">
        <fgColor indexed="53"/>
        <bgColor indexed="52"/>
      </patternFill>
    </fill>
    <fill>
      <patternFill patternType="solid">
        <fgColor indexed="45"/>
        <bgColor indexed="29"/>
      </patternFill>
    </fill>
    <fill>
      <patternFill patternType="solid">
        <fgColor indexed="46"/>
        <bgColor indexed="9"/>
      </patternFill>
    </fill>
    <fill>
      <patternFill patternType="solid">
        <fgColor indexed="42"/>
        <bgColor indexed="27"/>
      </patternFill>
    </fill>
    <fill>
      <patternFill patternType="solid">
        <fgColor indexed="9"/>
      </patternFill>
    </fill>
    <fill>
      <patternFill patternType="solid">
        <fgColor indexed="33"/>
        <bgColor indexed="64"/>
      </patternFill>
    </fill>
    <fill>
      <patternFill patternType="solid">
        <fgColor indexed="13"/>
        <bgColor indexed="64"/>
      </patternFill>
    </fill>
    <fill>
      <patternFill patternType="solid">
        <fgColor indexed="44"/>
        <bgColor indexed="64"/>
      </patternFill>
    </fill>
    <fill>
      <patternFill patternType="solid">
        <fgColor rgb="FFFFFF00"/>
        <bgColor indexed="64"/>
      </patternFill>
    </fill>
    <fill>
      <patternFill patternType="solid">
        <fgColor theme="8" tint="0.59999389629810485"/>
        <bgColor indexed="64"/>
      </patternFill>
    </fill>
    <fill>
      <patternFill patternType="solid">
        <fgColor rgb="FFFF0000"/>
        <bgColor indexed="64"/>
      </patternFill>
    </fill>
    <fill>
      <patternFill patternType="solid">
        <fgColor rgb="FFFFC000"/>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indexed="64"/>
      </patternFill>
    </fill>
    <fill>
      <patternFill patternType="solid">
        <fgColor rgb="FF00B05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00B0F0"/>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1"/>
        <bgColor indexed="64"/>
      </patternFill>
    </fill>
    <fill>
      <patternFill patternType="solid">
        <fgColor rgb="FF99CCFF"/>
        <bgColor indexed="64"/>
      </patternFill>
    </fill>
  </fills>
  <borders count="10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double">
        <color indexed="52"/>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thin">
        <color indexed="8"/>
      </left>
      <right style="thin">
        <color indexed="8"/>
      </right>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medium">
        <color indexed="64"/>
      </top>
      <bottom style="medium">
        <color indexed="64"/>
      </bottom>
      <diagonal/>
    </border>
    <border>
      <left/>
      <right/>
      <top style="thin">
        <color indexed="64"/>
      </top>
      <bottom style="thin">
        <color indexed="64"/>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thin">
        <color indexed="8"/>
      </left>
      <right style="thin">
        <color indexed="8"/>
      </right>
      <top style="medium">
        <color indexed="8"/>
      </top>
      <bottom/>
      <diagonal/>
    </border>
    <border>
      <left/>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top style="thin">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medium">
        <color indexed="64"/>
      </right>
      <top style="thin">
        <color indexed="64"/>
      </top>
      <bottom/>
      <diagonal/>
    </border>
    <border>
      <left/>
      <right/>
      <top style="thin">
        <color indexed="64"/>
      </top>
      <bottom/>
      <diagonal/>
    </border>
    <border>
      <left style="medium">
        <color indexed="64"/>
      </left>
      <right style="thin">
        <color indexed="64"/>
      </right>
      <top style="thin">
        <color indexed="64"/>
      </top>
      <bottom/>
      <diagonal/>
    </border>
    <border>
      <left/>
      <right style="medium">
        <color indexed="64"/>
      </right>
      <top style="thin">
        <color indexed="64"/>
      </top>
      <bottom style="thin">
        <color indexed="64"/>
      </bottom>
      <diagonal/>
    </border>
    <border>
      <left/>
      <right/>
      <top style="thin">
        <color indexed="48"/>
      </top>
      <bottom style="thin">
        <color indexed="48"/>
      </bottom>
      <diagonal/>
    </border>
    <border>
      <left/>
      <right/>
      <top/>
      <bottom style="thin">
        <color indexed="48"/>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right style="thin">
        <color indexed="64"/>
      </right>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medium">
        <color indexed="64"/>
      </top>
      <bottom style="mediumDashed">
        <color indexed="64"/>
      </bottom>
      <diagonal/>
    </border>
    <border>
      <left/>
      <right/>
      <top style="medium">
        <color indexed="64"/>
      </top>
      <bottom style="mediumDashed">
        <color indexed="64"/>
      </bottom>
      <diagonal/>
    </border>
    <border>
      <left/>
      <right style="medium">
        <color indexed="64"/>
      </right>
      <top style="medium">
        <color indexed="64"/>
      </top>
      <bottom style="mediumDashed">
        <color indexed="64"/>
      </bottom>
      <diagonal/>
    </border>
    <border>
      <left/>
      <right style="medium">
        <color indexed="64"/>
      </right>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bottom style="dashed">
        <color indexed="64"/>
      </bottom>
      <diagonal/>
    </border>
    <border>
      <left style="medium">
        <color indexed="8"/>
      </left>
      <right/>
      <top style="medium">
        <color indexed="8"/>
      </top>
      <bottom/>
      <diagonal/>
    </border>
    <border>
      <left/>
      <right/>
      <top style="medium">
        <color indexed="8"/>
      </top>
      <bottom/>
      <diagonal/>
    </border>
    <border>
      <left style="medium">
        <color indexed="8"/>
      </left>
      <right/>
      <top/>
      <bottom/>
      <diagonal/>
    </border>
    <border>
      <left/>
      <right style="medium">
        <color indexed="8"/>
      </right>
      <top/>
      <bottom/>
      <diagonal/>
    </border>
    <border>
      <left style="medium">
        <color indexed="8"/>
      </left>
      <right/>
      <top/>
      <bottom style="medium">
        <color indexed="8"/>
      </bottom>
      <diagonal/>
    </border>
    <border>
      <left/>
      <right/>
      <top/>
      <bottom style="medium">
        <color indexed="8"/>
      </bottom>
      <diagonal/>
    </border>
    <border>
      <left/>
      <right style="medium">
        <color indexed="8"/>
      </right>
      <top/>
      <bottom style="medium">
        <color indexed="8"/>
      </bottom>
      <diagonal/>
    </border>
    <border>
      <left style="medium">
        <color indexed="8"/>
      </left>
      <right style="medium">
        <color indexed="8"/>
      </right>
      <top style="medium">
        <color indexed="8"/>
      </top>
      <bottom/>
      <diagonal/>
    </border>
    <border>
      <left style="medium">
        <color indexed="8"/>
      </left>
      <right style="medium">
        <color indexed="8"/>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top style="double">
        <color indexed="64"/>
      </top>
      <bottom style="medium">
        <color indexed="64"/>
      </bottom>
      <diagonal/>
    </border>
    <border>
      <left/>
      <right/>
      <top style="double">
        <color indexed="64"/>
      </top>
      <bottom style="medium">
        <color indexed="64"/>
      </bottom>
      <diagonal/>
    </border>
    <border>
      <left style="medium">
        <color indexed="64"/>
      </left>
      <right style="thin">
        <color indexed="64"/>
      </right>
      <top style="double">
        <color indexed="64"/>
      </top>
      <bottom style="medium">
        <color indexed="64"/>
      </bottom>
      <diagonal/>
    </border>
    <border>
      <left style="thin">
        <color auto="1"/>
      </left>
      <right style="thin">
        <color auto="1"/>
      </right>
      <top style="double">
        <color auto="1"/>
      </top>
      <bottom style="medium">
        <color auto="1"/>
      </bottom>
      <diagonal/>
    </border>
    <border>
      <left style="thin">
        <color rgb="FF87CEFA"/>
      </left>
      <right/>
      <top/>
      <bottom/>
      <diagonal/>
    </border>
    <border>
      <left/>
      <right style="thin">
        <color rgb="FF87CEFA"/>
      </right>
      <top/>
      <bottom/>
      <diagonal/>
    </border>
  </borders>
  <cellStyleXfs count="262">
    <xf numFmtId="0" fontId="0" fillId="0" borderId="0"/>
    <xf numFmtId="0" fontId="31" fillId="2" borderId="0" applyNumberFormat="0" applyBorder="0" applyAlignment="0" applyProtection="0"/>
    <xf numFmtId="0" fontId="14" fillId="2" borderId="0" applyNumberFormat="0" applyBorder="0" applyAlignment="0" applyProtection="0"/>
    <xf numFmtId="0" fontId="31" fillId="3" borderId="0" applyNumberFormat="0" applyBorder="0" applyAlignment="0" applyProtection="0"/>
    <xf numFmtId="0" fontId="14" fillId="3" borderId="0" applyNumberFormat="0" applyBorder="0" applyAlignment="0" applyProtection="0"/>
    <xf numFmtId="0" fontId="31" fillId="4" borderId="0" applyNumberFormat="0" applyBorder="0" applyAlignment="0" applyProtection="0"/>
    <xf numFmtId="0" fontId="14" fillId="4" borderId="0" applyNumberFormat="0" applyBorder="0" applyAlignment="0" applyProtection="0"/>
    <xf numFmtId="0" fontId="31" fillId="2" borderId="0" applyNumberFormat="0" applyBorder="0" applyAlignment="0" applyProtection="0"/>
    <xf numFmtId="0" fontId="14" fillId="2" borderId="0" applyNumberFormat="0" applyBorder="0" applyAlignment="0" applyProtection="0"/>
    <xf numFmtId="0" fontId="31" fillId="5" borderId="0" applyNumberFormat="0" applyBorder="0" applyAlignment="0" applyProtection="0"/>
    <xf numFmtId="0" fontId="14" fillId="5" borderId="0" applyNumberFormat="0" applyBorder="0" applyAlignment="0" applyProtection="0"/>
    <xf numFmtId="0" fontId="31" fillId="3" borderId="0" applyNumberFormat="0" applyBorder="0" applyAlignment="0" applyProtection="0"/>
    <xf numFmtId="0" fontId="14" fillId="3" borderId="0" applyNumberFormat="0" applyBorder="0" applyAlignment="0" applyProtection="0"/>
    <xf numFmtId="37" fontId="15" fillId="0" borderId="0"/>
    <xf numFmtId="0" fontId="31" fillId="6" borderId="0" applyNumberFormat="0" applyBorder="0" applyAlignment="0" applyProtection="0"/>
    <xf numFmtId="0" fontId="14" fillId="6" borderId="0" applyNumberFormat="0" applyBorder="0" applyAlignment="0" applyProtection="0"/>
    <xf numFmtId="0" fontId="31" fillId="7" borderId="0" applyNumberFormat="0" applyBorder="0" applyAlignment="0" applyProtection="0"/>
    <xf numFmtId="0" fontId="14" fillId="7" borderId="0" applyNumberFormat="0" applyBorder="0" applyAlignment="0" applyProtection="0"/>
    <xf numFmtId="0" fontId="31" fillId="8" borderId="0" applyNumberFormat="0" applyBorder="0" applyAlignment="0" applyProtection="0"/>
    <xf numFmtId="0" fontId="14" fillId="8" borderId="0" applyNumberFormat="0" applyBorder="0" applyAlignment="0" applyProtection="0"/>
    <xf numFmtId="0" fontId="31" fillId="6" borderId="0" applyNumberFormat="0" applyBorder="0" applyAlignment="0" applyProtection="0"/>
    <xf numFmtId="0" fontId="14" fillId="6" borderId="0" applyNumberFormat="0" applyBorder="0" applyAlignment="0" applyProtection="0"/>
    <xf numFmtId="0" fontId="31" fillId="9" borderId="0" applyNumberFormat="0" applyBorder="0" applyAlignment="0" applyProtection="0"/>
    <xf numFmtId="0" fontId="14" fillId="9" borderId="0" applyNumberFormat="0" applyBorder="0" applyAlignment="0" applyProtection="0"/>
    <xf numFmtId="0" fontId="31" fillId="3" borderId="0" applyNumberFormat="0" applyBorder="0" applyAlignment="0" applyProtection="0"/>
    <xf numFmtId="0" fontId="14" fillId="3" borderId="0" applyNumberFormat="0" applyBorder="0" applyAlignment="0" applyProtection="0"/>
    <xf numFmtId="0" fontId="42" fillId="10" borderId="0" applyNumberFormat="0" applyBorder="0" applyAlignment="0" applyProtection="0"/>
    <xf numFmtId="0" fontId="42" fillId="7" borderId="0" applyNumberFormat="0" applyBorder="0" applyAlignment="0" applyProtection="0"/>
    <xf numFmtId="0" fontId="42" fillId="8" borderId="0" applyNumberFormat="0" applyBorder="0" applyAlignment="0" applyProtection="0"/>
    <xf numFmtId="0" fontId="42" fillId="11" borderId="0" applyNumberFormat="0" applyBorder="0" applyAlignment="0" applyProtection="0"/>
    <xf numFmtId="0" fontId="42" fillId="10" borderId="0" applyNumberFormat="0" applyBorder="0" applyAlignment="0" applyProtection="0"/>
    <xf numFmtId="0" fontId="42" fillId="3" borderId="0" applyNumberFormat="0" applyBorder="0" applyAlignment="0" applyProtection="0"/>
    <xf numFmtId="0" fontId="42" fillId="10" borderId="0" applyNumberFormat="0" applyBorder="0" applyAlignment="0" applyProtection="0"/>
    <xf numFmtId="0" fontId="42" fillId="12" borderId="0" applyNumberFormat="0" applyBorder="0" applyAlignment="0" applyProtection="0"/>
    <xf numFmtId="0" fontId="42" fillId="13" borderId="0" applyNumberFormat="0" applyBorder="0" applyAlignment="0" applyProtection="0"/>
    <xf numFmtId="0" fontId="42" fillId="14" borderId="0" applyNumberFormat="0" applyBorder="0" applyAlignment="0" applyProtection="0"/>
    <xf numFmtId="0" fontId="42" fillId="10" borderId="0" applyNumberFormat="0" applyBorder="0" applyAlignment="0" applyProtection="0"/>
    <xf numFmtId="0" fontId="42" fillId="15" borderId="0" applyNumberFormat="0" applyBorder="0" applyAlignment="0" applyProtection="0"/>
    <xf numFmtId="0" fontId="43" fillId="16" borderId="0" applyNumberFormat="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44" fillId="17" borderId="1" applyNumberFormat="0" applyAlignment="0" applyProtection="0"/>
    <xf numFmtId="0" fontId="45" fillId="11" borderId="2" applyNumberFormat="0" applyAlignment="0" applyProtection="0"/>
    <xf numFmtId="41" fontId="19" fillId="0" borderId="0" applyFont="0" applyFill="0" applyBorder="0" applyAlignment="0" applyProtection="0"/>
    <xf numFmtId="41" fontId="18"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8"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8"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31" fillId="0" borderId="0" applyFont="0" applyFill="0" applyBorder="0" applyAlignment="0" applyProtection="0"/>
    <xf numFmtId="41" fontId="14" fillId="0" borderId="0" applyFont="0" applyFill="0" applyBorder="0" applyAlignment="0" applyProtection="0"/>
    <xf numFmtId="41" fontId="31" fillId="0" borderId="0" applyFont="0" applyFill="0" applyBorder="0" applyAlignment="0" applyProtection="0"/>
    <xf numFmtId="41" fontId="14" fillId="0" borderId="0" applyFont="0" applyFill="0" applyBorder="0" applyAlignment="0" applyProtection="0"/>
    <xf numFmtId="43" fontId="18" fillId="0" borderId="0" applyFont="0" applyFill="0" applyBorder="0" applyAlignment="0" applyProtection="0"/>
    <xf numFmtId="43" fontId="15"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14"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8" fillId="0" borderId="0" applyFont="0" applyFill="0" applyBorder="0" applyAlignment="0" applyProtection="0"/>
    <xf numFmtId="43" fontId="15" fillId="0" borderId="0" applyFont="0" applyFill="0" applyBorder="0" applyAlignment="0" applyProtection="0"/>
    <xf numFmtId="43" fontId="58" fillId="0" borderId="0" applyFont="0" applyFill="0" applyBorder="0" applyAlignment="0" applyProtection="0"/>
    <xf numFmtId="43" fontId="15" fillId="0" borderId="0" applyFont="0" applyFill="0" applyBorder="0" applyAlignment="0" applyProtection="0"/>
    <xf numFmtId="43" fontId="58" fillId="0" borderId="0" applyFont="0" applyFill="0" applyBorder="0" applyAlignment="0" applyProtection="0"/>
    <xf numFmtId="43" fontId="31" fillId="0" borderId="0" applyFont="0" applyFill="0" applyBorder="0" applyAlignment="0" applyProtection="0"/>
    <xf numFmtId="43" fontId="14"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1" fillId="0" borderId="0" applyFont="0" applyFill="0" applyBorder="0" applyAlignment="0" applyProtection="0"/>
    <xf numFmtId="43" fontId="14" fillId="0" borderId="0" applyFont="0" applyFill="0" applyBorder="0" applyAlignment="0" applyProtection="0"/>
    <xf numFmtId="43" fontId="29" fillId="0" borderId="0" applyFont="0" applyFill="0" applyBorder="0" applyAlignment="0" applyProtection="0"/>
    <xf numFmtId="43" fontId="15" fillId="0" borderId="0" applyFont="0" applyFill="0" applyBorder="0" applyAlignment="0" applyProtection="0"/>
    <xf numFmtId="44" fontId="15" fillId="0" borderId="0" applyFont="0" applyFill="0" applyBorder="0" applyAlignment="0" applyProtection="0"/>
    <xf numFmtId="165" fontId="19" fillId="0" borderId="0" applyFont="0" applyFill="0" applyBorder="0" applyAlignment="0" applyProtection="0"/>
    <xf numFmtId="165" fontId="18" fillId="0" borderId="0" applyFont="0" applyFill="0" applyBorder="0" applyAlignment="0" applyProtection="0"/>
    <xf numFmtId="165" fontId="15" fillId="0" borderId="0" applyFont="0" applyFill="0" applyBorder="0" applyAlignment="0" applyProtection="0"/>
    <xf numFmtId="165" fontId="15" fillId="0" borderId="0" applyFont="0" applyFill="0" applyBorder="0" applyAlignment="0" applyProtection="0"/>
    <xf numFmtId="165" fontId="18" fillId="0" borderId="0" applyFont="0" applyFill="0" applyBorder="0" applyAlignment="0" applyProtection="0"/>
    <xf numFmtId="165" fontId="15" fillId="0" borderId="0" applyFont="0" applyFill="0" applyBorder="0" applyAlignment="0" applyProtection="0"/>
    <xf numFmtId="165" fontId="15" fillId="0" borderId="0" applyFont="0" applyFill="0" applyBorder="0" applyAlignment="0" applyProtection="0"/>
    <xf numFmtId="165" fontId="18" fillId="0" borderId="0" applyFont="0" applyFill="0" applyBorder="0" applyAlignment="0" applyProtection="0"/>
    <xf numFmtId="165" fontId="15" fillId="0" borderId="0" applyFont="0" applyFill="0" applyBorder="0" applyAlignment="0" applyProtection="0"/>
    <xf numFmtId="165" fontId="15" fillId="0" borderId="0" applyFont="0" applyFill="0" applyBorder="0" applyAlignment="0" applyProtection="0"/>
    <xf numFmtId="165" fontId="15" fillId="0" borderId="0" applyFont="0" applyFill="0" applyBorder="0" applyAlignment="0" applyProtection="0"/>
    <xf numFmtId="165" fontId="18" fillId="0" borderId="0" applyFont="0" applyFill="0" applyBorder="0" applyAlignment="0" applyProtection="0"/>
    <xf numFmtId="165" fontId="15"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5" fillId="0" borderId="0" applyFont="0" applyFill="0" applyBorder="0" applyAlignment="0" applyProtection="0"/>
    <xf numFmtId="44" fontId="15" fillId="0" borderId="0" applyFont="0" applyFill="0" applyBorder="0" applyAlignment="0" applyProtection="0"/>
    <xf numFmtId="44" fontId="15" fillId="0" borderId="0" applyFont="0" applyFill="0" applyBorder="0" applyAlignment="0" applyProtection="0"/>
    <xf numFmtId="44" fontId="15" fillId="0" borderId="0" applyFont="0" applyFill="0" applyBorder="0" applyAlignment="0" applyProtection="0"/>
    <xf numFmtId="165" fontId="63" fillId="0" borderId="0" applyFont="0" applyFill="0" applyBorder="0" applyAlignment="0" applyProtection="0"/>
    <xf numFmtId="165" fontId="29" fillId="0" borderId="0" applyFont="0" applyFill="0" applyBorder="0" applyAlignment="0" applyProtection="0"/>
    <xf numFmtId="165" fontId="15" fillId="0" borderId="0" applyFont="0" applyFill="0" applyBorder="0" applyAlignment="0" applyProtection="0"/>
    <xf numFmtId="165" fontId="15" fillId="0" borderId="0" applyFont="0" applyFill="0" applyBorder="0" applyAlignment="0" applyProtection="0"/>
    <xf numFmtId="0" fontId="46" fillId="0" borderId="0" applyNumberFormat="0" applyFill="0" applyBorder="0" applyAlignment="0" applyProtection="0"/>
    <xf numFmtId="0" fontId="47" fillId="18" borderId="0" applyNumberFormat="0" applyBorder="0" applyAlignment="0" applyProtection="0"/>
    <xf numFmtId="0" fontId="54" fillId="0" borderId="3" applyNumberFormat="0" applyFill="0" applyAlignment="0" applyProtection="0"/>
    <xf numFmtId="0" fontId="55" fillId="0" borderId="4" applyNumberFormat="0" applyFill="0" applyAlignment="0" applyProtection="0"/>
    <xf numFmtId="0" fontId="56" fillId="0" borderId="5" applyNumberFormat="0" applyFill="0" applyAlignment="0" applyProtection="0"/>
    <xf numFmtId="0" fontId="56" fillId="0" borderId="0" applyNumberFormat="0" applyFill="0" applyBorder="0" applyAlignment="0" applyProtection="0"/>
    <xf numFmtId="0" fontId="39" fillId="0" borderId="0" applyNumberFormat="0" applyFill="0" applyBorder="0" applyAlignment="0" applyProtection="0">
      <alignment vertical="top"/>
      <protection locked="0"/>
    </xf>
    <xf numFmtId="0" fontId="48" fillId="3" borderId="1" applyNumberFormat="0" applyAlignment="0" applyProtection="0"/>
    <xf numFmtId="0" fontId="49" fillId="0" borderId="6" applyNumberFormat="0" applyFill="0" applyAlignment="0" applyProtection="0"/>
    <xf numFmtId="0" fontId="50" fillId="8" borderId="0" applyNumberFormat="0" applyBorder="0" applyAlignment="0" applyProtection="0"/>
    <xf numFmtId="0" fontId="31" fillId="0" borderId="0"/>
    <xf numFmtId="0" fontId="62" fillId="0" borderId="0"/>
    <xf numFmtId="0" fontId="31" fillId="0" borderId="0"/>
    <xf numFmtId="0" fontId="31" fillId="0" borderId="0"/>
    <xf numFmtId="0" fontId="14" fillId="0" borderId="0"/>
    <xf numFmtId="0" fontId="62" fillId="0" borderId="0"/>
    <xf numFmtId="0" fontId="15" fillId="0" borderId="0"/>
    <xf numFmtId="0" fontId="63" fillId="0" borderId="0"/>
    <xf numFmtId="0" fontId="18" fillId="0" borderId="0"/>
    <xf numFmtId="0" fontId="15" fillId="0" borderId="0"/>
    <xf numFmtId="0" fontId="15" fillId="0" borderId="0"/>
    <xf numFmtId="0" fontId="18" fillId="0" borderId="0"/>
    <xf numFmtId="0" fontId="15" fillId="0" borderId="0"/>
    <xf numFmtId="0" fontId="15" fillId="0" borderId="0"/>
    <xf numFmtId="0" fontId="15" fillId="0" borderId="0"/>
    <xf numFmtId="0" fontId="62" fillId="0" borderId="0"/>
    <xf numFmtId="0" fontId="15" fillId="0" borderId="0"/>
    <xf numFmtId="0" fontId="15" fillId="0" borderId="0"/>
    <xf numFmtId="0" fontId="15" fillId="0" borderId="0"/>
    <xf numFmtId="0" fontId="15" fillId="0" borderId="0"/>
    <xf numFmtId="0" fontId="62" fillId="0" borderId="0"/>
    <xf numFmtId="0" fontId="62" fillId="0" borderId="0"/>
    <xf numFmtId="0" fontId="62" fillId="0" borderId="0"/>
    <xf numFmtId="0" fontId="62" fillId="0" borderId="0"/>
    <xf numFmtId="0" fontId="62" fillId="0" borderId="0"/>
    <xf numFmtId="0" fontId="15" fillId="0" borderId="0"/>
    <xf numFmtId="0" fontId="59" fillId="0" borderId="0"/>
    <xf numFmtId="0" fontId="15" fillId="0" borderId="0"/>
    <xf numFmtId="0" fontId="59" fillId="0" borderId="0"/>
    <xf numFmtId="0" fontId="59" fillId="0" borderId="0"/>
    <xf numFmtId="0" fontId="59" fillId="0" borderId="0"/>
    <xf numFmtId="0" fontId="59" fillId="0" borderId="0"/>
    <xf numFmtId="0" fontId="15" fillId="0" borderId="0"/>
    <xf numFmtId="0" fontId="15" fillId="0" borderId="0"/>
    <xf numFmtId="0" fontId="18" fillId="0" borderId="0"/>
    <xf numFmtId="0" fontId="18" fillId="0" borderId="0"/>
    <xf numFmtId="0" fontId="64" fillId="0" borderId="0"/>
    <xf numFmtId="0" fontId="15" fillId="0" borderId="0"/>
    <xf numFmtId="0" fontId="15" fillId="0" borderId="0"/>
    <xf numFmtId="0" fontId="64" fillId="0" borderId="0"/>
    <xf numFmtId="0" fontId="15" fillId="0" borderId="0"/>
    <xf numFmtId="0" fontId="15" fillId="0" borderId="0"/>
    <xf numFmtId="0" fontId="62" fillId="0" borderId="0"/>
    <xf numFmtId="0" fontId="15" fillId="0" borderId="0"/>
    <xf numFmtId="0" fontId="16" fillId="19" borderId="0"/>
    <xf numFmtId="0" fontId="15" fillId="4" borderId="7" applyNumberFormat="0" applyAlignment="0" applyProtection="0"/>
    <xf numFmtId="0" fontId="51" fillId="17" borderId="8" applyNumberFormat="0" applyAlignment="0" applyProtection="0"/>
    <xf numFmtId="9" fontId="18" fillId="0" borderId="0" applyFont="0" applyFill="0" applyBorder="0" applyAlignment="0" applyProtection="0"/>
    <xf numFmtId="9" fontId="15"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14"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31" fillId="0" borderId="0" applyFont="0" applyFill="0" applyBorder="0" applyAlignment="0" applyProtection="0"/>
    <xf numFmtId="9" fontId="14" fillId="0" borderId="0" applyFont="0" applyFill="0" applyBorder="0" applyAlignment="0" applyProtection="0"/>
    <xf numFmtId="9" fontId="31" fillId="0" borderId="0" applyFont="0" applyFill="0" applyBorder="0" applyAlignment="0" applyProtection="0"/>
    <xf numFmtId="9" fontId="14" fillId="0" borderId="0" applyFont="0" applyFill="0" applyBorder="0" applyAlignment="0" applyProtection="0"/>
    <xf numFmtId="0" fontId="57" fillId="0" borderId="0" applyNumberFormat="0" applyFill="0" applyBorder="0" applyAlignment="0" applyProtection="0"/>
    <xf numFmtId="0" fontId="52" fillId="0" borderId="9" applyNumberFormat="0" applyFill="0" applyAlignment="0" applyProtection="0"/>
    <xf numFmtId="0" fontId="53" fillId="0" borderId="0" applyNumberFormat="0" applyFill="0" applyBorder="0" applyAlignment="0" applyProtection="0"/>
    <xf numFmtId="166" fontId="38" fillId="0" borderId="0" applyFont="0" applyFill="0" applyBorder="0" applyAlignment="0" applyProtection="0"/>
    <xf numFmtId="167" fontId="38" fillId="0" borderId="0" applyFont="0" applyFill="0" applyBorder="0" applyAlignment="0" applyProtection="0"/>
    <xf numFmtId="168" fontId="38" fillId="0" borderId="0" applyFont="0" applyFill="0" applyBorder="0" applyAlignment="0" applyProtection="0"/>
    <xf numFmtId="169" fontId="38" fillId="0" borderId="0" applyFont="0" applyFill="0" applyBorder="0" applyAlignment="0" applyProtection="0"/>
    <xf numFmtId="0" fontId="38" fillId="0" borderId="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0" fontId="14" fillId="0" borderId="0"/>
    <xf numFmtId="0" fontId="14" fillId="0" borderId="0"/>
    <xf numFmtId="0" fontId="13" fillId="0" borderId="0"/>
    <xf numFmtId="0" fontId="13" fillId="0" borderId="0"/>
    <xf numFmtId="0" fontId="13" fillId="0" borderId="0"/>
    <xf numFmtId="0" fontId="13" fillId="0" borderId="0"/>
    <xf numFmtId="0" fontId="15" fillId="0" borderId="0"/>
    <xf numFmtId="0" fontId="15" fillId="0" borderId="0"/>
    <xf numFmtId="0" fontId="13" fillId="0" borderId="0"/>
    <xf numFmtId="0" fontId="13" fillId="0" borderId="0"/>
    <xf numFmtId="0" fontId="15" fillId="0" borderId="0"/>
    <xf numFmtId="0" fontId="15" fillId="0" borderId="0"/>
    <xf numFmtId="0" fontId="15" fillId="0" borderId="0"/>
    <xf numFmtId="0" fontId="15" fillId="0" borderId="0"/>
    <xf numFmtId="0" fontId="15" fillId="0" borderId="0"/>
    <xf numFmtId="0" fontId="1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5" fillId="0" borderId="0"/>
    <xf numFmtId="0" fontId="15" fillId="0" borderId="0"/>
    <xf numFmtId="0" fontId="15" fillId="0" borderId="0"/>
    <xf numFmtId="0" fontId="15" fillId="0" borderId="0"/>
    <xf numFmtId="0" fontId="13" fillId="0" borderId="0"/>
    <xf numFmtId="0" fontId="13" fillId="0" borderId="0"/>
    <xf numFmtId="0" fontId="15" fillId="0" borderId="0"/>
    <xf numFmtId="0" fontId="15" fillId="0" borderId="0"/>
    <xf numFmtId="0" fontId="13" fillId="0" borderId="0"/>
    <xf numFmtId="0" fontId="13" fillId="0" borderId="0"/>
    <xf numFmtId="0" fontId="15" fillId="0" borderId="0"/>
    <xf numFmtId="0" fontId="15" fillId="0" borderId="0"/>
    <xf numFmtId="0" fontId="15" fillId="4" borderId="7" applyNumberFormat="0" applyAlignment="0" applyProtection="0"/>
    <xf numFmtId="0" fontId="15" fillId="4" borderId="7" applyNumberFormat="0" applyAlignment="0" applyProtection="0"/>
    <xf numFmtId="9" fontId="14" fillId="0" borderId="0" applyFont="0" applyFill="0" applyBorder="0" applyAlignment="0" applyProtection="0"/>
    <xf numFmtId="9" fontId="14"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5" fillId="0" borderId="0"/>
    <xf numFmtId="0" fontId="12" fillId="0" borderId="0"/>
    <xf numFmtId="0" fontId="12" fillId="0" borderId="0"/>
    <xf numFmtId="0" fontId="64" fillId="0" borderId="0"/>
    <xf numFmtId="0" fontId="12" fillId="0" borderId="0"/>
    <xf numFmtId="0" fontId="90" fillId="0" borderId="0" applyNumberFormat="0" applyFill="0" applyBorder="0" applyAlignment="0" applyProtection="0">
      <alignment vertical="top"/>
      <protection locked="0"/>
    </xf>
    <xf numFmtId="0" fontId="92" fillId="0" borderId="0">
      <alignment vertical="center"/>
    </xf>
    <xf numFmtId="0" fontId="11" fillId="0" borderId="0"/>
    <xf numFmtId="44" fontId="11" fillId="0" borderId="0" applyFont="0" applyFill="0" applyBorder="0" applyAlignment="0" applyProtection="0"/>
    <xf numFmtId="9" fontId="11" fillId="0" borderId="0" applyFont="0" applyFill="0" applyBorder="0" applyAlignment="0" applyProtection="0"/>
    <xf numFmtId="0" fontId="11" fillId="0" borderId="0"/>
    <xf numFmtId="0" fontId="9" fillId="0" borderId="0"/>
    <xf numFmtId="0" fontId="9" fillId="0" borderId="0"/>
    <xf numFmtId="0" fontId="9" fillId="0" borderId="0"/>
    <xf numFmtId="0" fontId="4" fillId="0" borderId="0"/>
    <xf numFmtId="165" fontId="4" fillId="0" borderId="0" applyFont="0" applyFill="0" applyBorder="0" applyAlignment="0" applyProtection="0"/>
    <xf numFmtId="0" fontId="3" fillId="0" borderId="0"/>
    <xf numFmtId="0" fontId="3" fillId="0" borderId="0"/>
  </cellStyleXfs>
  <cellXfs count="1155">
    <xf numFmtId="0" fontId="0" fillId="0" borderId="0" xfId="0"/>
    <xf numFmtId="0" fontId="66" fillId="0" borderId="0" xfId="0" applyFont="1" applyAlignment="1">
      <alignment vertical="top"/>
    </xf>
    <xf numFmtId="0" fontId="65" fillId="0" borderId="0" xfId="0" applyFont="1" applyAlignment="1">
      <alignment horizontal="left" vertical="top"/>
    </xf>
    <xf numFmtId="0" fontId="66" fillId="0" borderId="0" xfId="0" applyFont="1" applyAlignment="1">
      <alignment horizontal="left" vertical="top" wrapText="1"/>
    </xf>
    <xf numFmtId="0" fontId="40" fillId="0" borderId="0" xfId="164" applyNumberFormat="1" applyFont="1" applyFill="1" applyBorder="1" applyAlignment="1">
      <alignment vertical="top"/>
    </xf>
    <xf numFmtId="0" fontId="24" fillId="0" borderId="0" xfId="164" applyNumberFormat="1" applyFont="1" applyFill="1" applyBorder="1" applyAlignment="1">
      <alignment vertical="top" wrapText="1"/>
    </xf>
    <xf numFmtId="39" fontId="25" fillId="0" borderId="0" xfId="0" applyNumberFormat="1" applyFont="1" applyFill="1" applyAlignment="1">
      <alignment vertical="top" wrapText="1"/>
    </xf>
    <xf numFmtId="39" fontId="25" fillId="0" borderId="0" xfId="0" applyNumberFormat="1" applyFont="1" applyFill="1" applyAlignment="1">
      <alignment vertical="top"/>
    </xf>
    <xf numFmtId="0" fontId="28" fillId="0" borderId="0" xfId="164" applyNumberFormat="1" applyFont="1" applyFill="1" applyBorder="1" applyAlignment="1">
      <alignment vertical="top"/>
    </xf>
    <xf numFmtId="39" fontId="25" fillId="0" borderId="0" xfId="0" applyNumberFormat="1" applyFont="1" applyFill="1" applyBorder="1" applyAlignment="1">
      <alignment vertical="top" wrapText="1"/>
    </xf>
    <xf numFmtId="39" fontId="21" fillId="0" borderId="0" xfId="0" applyNumberFormat="1" applyFont="1" applyFill="1" applyAlignment="1">
      <alignment vertical="top"/>
    </xf>
    <xf numFmtId="39" fontId="21" fillId="0" borderId="0" xfId="0" applyNumberFormat="1" applyFont="1" applyFill="1" applyAlignment="1">
      <alignment vertical="top" wrapText="1"/>
    </xf>
    <xf numFmtId="39" fontId="26" fillId="20" borderId="11" xfId="0" applyNumberFormat="1" applyFont="1" applyFill="1" applyBorder="1" applyAlignment="1">
      <alignment horizontal="center" vertical="top"/>
    </xf>
    <xf numFmtId="39" fontId="26" fillId="20" borderId="12" xfId="0" applyNumberFormat="1" applyFont="1" applyFill="1" applyBorder="1" applyAlignment="1">
      <alignment horizontal="center" vertical="top" wrapText="1"/>
    </xf>
    <xf numFmtId="0" fontId="20" fillId="0" borderId="13" xfId="0" applyFont="1" applyFill="1" applyBorder="1" applyAlignment="1" applyProtection="1">
      <alignment horizontal="center" vertical="top"/>
    </xf>
    <xf numFmtId="0" fontId="20" fillId="0" borderId="14" xfId="0" applyFont="1" applyFill="1" applyBorder="1" applyAlignment="1" applyProtection="1">
      <alignment horizontal="center" vertical="top"/>
    </xf>
    <xf numFmtId="0" fontId="20" fillId="0" borderId="15" xfId="0" applyFont="1" applyFill="1" applyBorder="1" applyAlignment="1" applyProtection="1">
      <alignment horizontal="center" vertical="top"/>
    </xf>
    <xf numFmtId="3" fontId="25" fillId="0" borderId="0" xfId="0" applyNumberFormat="1" applyFont="1" applyFill="1" applyAlignment="1">
      <alignment vertical="top"/>
    </xf>
    <xf numFmtId="0" fontId="21" fillId="0" borderId="0" xfId="164" applyNumberFormat="1" applyFont="1" applyFill="1" applyBorder="1" applyAlignment="1">
      <alignment vertical="top"/>
    </xf>
    <xf numFmtId="0" fontId="15" fillId="0" borderId="0" xfId="0" applyFont="1"/>
    <xf numFmtId="3" fontId="26" fillId="24" borderId="18" xfId="0" applyNumberFormat="1" applyFont="1" applyFill="1" applyBorder="1" applyAlignment="1">
      <alignment horizontal="center" vertical="top" wrapText="1"/>
    </xf>
    <xf numFmtId="3" fontId="21" fillId="0" borderId="15" xfId="0" applyNumberFormat="1" applyFont="1" applyFill="1" applyBorder="1" applyAlignment="1">
      <alignment vertical="top" wrapText="1"/>
    </xf>
    <xf numFmtId="3" fontId="20" fillId="0" borderId="15" xfId="0" applyNumberFormat="1" applyFont="1" applyFill="1" applyBorder="1" applyAlignment="1" applyProtection="1">
      <alignment vertical="top" wrapText="1"/>
    </xf>
    <xf numFmtId="3" fontId="20" fillId="0" borderId="15" xfId="0" applyNumberFormat="1" applyFont="1" applyFill="1" applyBorder="1" applyAlignment="1" applyProtection="1">
      <alignment horizontal="left" vertical="top" wrapText="1"/>
    </xf>
    <xf numFmtId="3" fontId="30" fillId="0" borderId="15" xfId="0" applyNumberFormat="1" applyFont="1" applyFill="1" applyBorder="1" applyAlignment="1" applyProtection="1">
      <alignment vertical="top" wrapText="1"/>
    </xf>
    <xf numFmtId="3" fontId="21" fillId="0" borderId="0" xfId="0" applyNumberFormat="1" applyFont="1" applyFill="1" applyAlignment="1">
      <alignment vertical="top" wrapText="1"/>
    </xf>
    <xf numFmtId="3" fontId="21" fillId="0" borderId="0" xfId="0" applyNumberFormat="1" applyFont="1" applyFill="1" applyAlignment="1">
      <alignment vertical="top"/>
    </xf>
    <xf numFmtId="3" fontId="25" fillId="0" borderId="0" xfId="0" applyNumberFormat="1" applyFont="1" applyFill="1" applyAlignment="1">
      <alignment vertical="top" wrapText="1"/>
    </xf>
    <xf numFmtId="3" fontId="21" fillId="0" borderId="0" xfId="0" applyNumberFormat="1" applyFont="1" applyFill="1" applyAlignment="1" applyProtection="1">
      <alignment vertical="top" wrapText="1"/>
      <protection locked="0"/>
    </xf>
    <xf numFmtId="3" fontId="21" fillId="0" borderId="15" xfId="0" applyNumberFormat="1" applyFont="1" applyBorder="1" applyAlignment="1">
      <alignment horizontal="left" vertical="top" wrapText="1"/>
    </xf>
    <xf numFmtId="3" fontId="21" fillId="0" borderId="15" xfId="0" applyNumberFormat="1" applyFont="1" applyFill="1" applyBorder="1" applyAlignment="1">
      <alignment horizontal="left" vertical="top" wrapText="1"/>
    </xf>
    <xf numFmtId="3" fontId="27" fillId="0" borderId="14" xfId="0" applyNumberFormat="1" applyFont="1" applyFill="1" applyBorder="1" applyAlignment="1" applyProtection="1">
      <alignment vertical="top" wrapText="1"/>
    </xf>
    <xf numFmtId="3" fontId="26" fillId="27" borderId="18" xfId="0" applyNumberFormat="1" applyFont="1" applyFill="1" applyBorder="1" applyAlignment="1">
      <alignment horizontal="center" vertical="top" wrapText="1"/>
    </xf>
    <xf numFmtId="3" fontId="21" fillId="27" borderId="14" xfId="0" applyNumberFormat="1" applyFont="1" applyFill="1" applyBorder="1" applyAlignment="1" applyProtection="1">
      <alignment horizontal="center" vertical="top"/>
    </xf>
    <xf numFmtId="3" fontId="21" fillId="27" borderId="13" xfId="0" applyNumberFormat="1" applyFont="1" applyFill="1" applyBorder="1" applyAlignment="1" applyProtection="1">
      <alignment horizontal="center" vertical="top" wrapText="1"/>
    </xf>
    <xf numFmtId="3" fontId="21" fillId="27" borderId="15" xfId="0" applyNumberFormat="1" applyFont="1" applyFill="1" applyBorder="1" applyAlignment="1">
      <alignment horizontal="center" vertical="top" wrapText="1"/>
    </xf>
    <xf numFmtId="39" fontId="26" fillId="20" borderId="12" xfId="0" applyNumberFormat="1" applyFont="1" applyFill="1" applyBorder="1" applyAlignment="1">
      <alignment horizontal="center" vertical="center" wrapText="1"/>
    </xf>
    <xf numFmtId="0" fontId="30" fillId="0" borderId="0" xfId="164" applyNumberFormat="1" applyFont="1" applyFill="1" applyBorder="1" applyAlignment="1">
      <alignment vertical="top" wrapText="1"/>
    </xf>
    <xf numFmtId="0" fontId="61" fillId="0" borderId="0" xfId="126" applyFont="1"/>
    <xf numFmtId="0" fontId="61" fillId="0" borderId="0" xfId="126" applyFont="1" applyAlignment="1">
      <alignment vertical="center" wrapText="1"/>
    </xf>
    <xf numFmtId="10" fontId="68" fillId="0" borderId="21" xfId="0" applyNumberFormat="1" applyFont="1" applyFill="1" applyBorder="1" applyAlignment="1">
      <alignment horizontal="center" vertical="top" wrapText="1"/>
    </xf>
    <xf numFmtId="0" fontId="16" fillId="0" borderId="0" xfId="126" applyFont="1"/>
    <xf numFmtId="0" fontId="65" fillId="0" borderId="0" xfId="126" applyFont="1" applyAlignment="1">
      <alignment vertical="center" wrapText="1"/>
    </xf>
    <xf numFmtId="0" fontId="66" fillId="0" borderId="10" xfId="126" applyFont="1" applyFill="1" applyBorder="1" applyAlignment="1">
      <alignment horizontal="left" vertical="center"/>
    </xf>
    <xf numFmtId="0" fontId="66" fillId="0" borderId="10" xfId="126" applyFont="1" applyFill="1" applyBorder="1" applyAlignment="1">
      <alignment horizontal="left" vertical="center" wrapText="1"/>
    </xf>
    <xf numFmtId="170" fontId="66" fillId="0" borderId="10" xfId="126" applyNumberFormat="1" applyFont="1" applyBorder="1" applyAlignment="1">
      <alignment horizontal="center" vertical="center" wrapText="1"/>
    </xf>
    <xf numFmtId="0" fontId="65" fillId="29" borderId="10" xfId="126" applyFont="1" applyFill="1" applyBorder="1" applyAlignment="1">
      <alignment horizontal="left" vertical="top"/>
    </xf>
    <xf numFmtId="3" fontId="65" fillId="29" borderId="10" xfId="126" applyNumberFormat="1" applyFont="1" applyFill="1" applyBorder="1" applyAlignment="1">
      <alignment horizontal="center" vertical="top" wrapText="1"/>
    </xf>
    <xf numFmtId="0" fontId="65" fillId="29" borderId="10" xfId="126" applyFont="1" applyFill="1" applyBorder="1" applyAlignment="1">
      <alignment horizontal="center" vertical="top" wrapText="1"/>
    </xf>
    <xf numFmtId="0" fontId="16" fillId="0" borderId="0" xfId="0" applyFont="1"/>
    <xf numFmtId="0" fontId="60" fillId="0" borderId="0" xfId="164" applyNumberFormat="1" applyFont="1" applyFill="1" applyBorder="1" applyAlignment="1">
      <alignment vertical="top"/>
    </xf>
    <xf numFmtId="0" fontId="66" fillId="0" borderId="10" xfId="126" applyFont="1" applyFill="1" applyBorder="1" applyAlignment="1">
      <alignment horizontal="left" vertical="center"/>
    </xf>
    <xf numFmtId="0" fontId="66" fillId="0" borderId="10" xfId="126" applyFont="1" applyFill="1" applyBorder="1" applyAlignment="1">
      <alignment horizontal="left" vertical="center" wrapText="1"/>
    </xf>
    <xf numFmtId="170" fontId="66" fillId="0" borderId="10" xfId="126" applyNumberFormat="1" applyFont="1" applyBorder="1" applyAlignment="1">
      <alignment horizontal="center" vertical="center" wrapText="1"/>
    </xf>
    <xf numFmtId="0" fontId="41" fillId="0" borderId="0" xfId="126" applyFont="1" applyAlignment="1">
      <alignment wrapText="1"/>
    </xf>
    <xf numFmtId="0" fontId="66" fillId="0" borderId="10" xfId="126" applyFont="1" applyFill="1" applyBorder="1" applyAlignment="1">
      <alignment horizontal="left" vertical="center"/>
    </xf>
    <xf numFmtId="0" fontId="66" fillId="0" borderId="10" xfId="126" applyFont="1" applyFill="1" applyBorder="1" applyAlignment="1">
      <alignment horizontal="left" vertical="center" wrapText="1"/>
    </xf>
    <xf numFmtId="170" fontId="66" fillId="0" borderId="10" xfId="126" applyNumberFormat="1" applyFont="1" applyBorder="1" applyAlignment="1">
      <alignment horizontal="center" vertical="center" wrapText="1"/>
    </xf>
    <xf numFmtId="3" fontId="26" fillId="24" borderId="23" xfId="0" applyNumberFormat="1" applyFont="1" applyFill="1" applyBorder="1" applyAlignment="1">
      <alignment horizontal="center" vertical="top" wrapText="1"/>
    </xf>
    <xf numFmtId="4" fontId="21" fillId="0" borderId="0" xfId="0" applyNumberFormat="1" applyFont="1" applyFill="1" applyAlignment="1">
      <alignment vertical="top" wrapText="1"/>
    </xf>
    <xf numFmtId="4" fontId="21" fillId="0" borderId="0" xfId="0" applyNumberFormat="1" applyFont="1" applyFill="1" applyAlignment="1" applyProtection="1">
      <alignment vertical="top" wrapText="1"/>
      <protection locked="0"/>
    </xf>
    <xf numFmtId="4" fontId="21" fillId="0" borderId="0" xfId="164" applyNumberFormat="1" applyFont="1" applyFill="1" applyBorder="1" applyAlignment="1">
      <alignment vertical="top"/>
    </xf>
    <xf numFmtId="4" fontId="26" fillId="24" borderId="18" xfId="0" applyNumberFormat="1" applyFont="1" applyFill="1" applyBorder="1" applyAlignment="1">
      <alignment horizontal="center" vertical="top" wrapText="1"/>
    </xf>
    <xf numFmtId="4" fontId="21" fillId="0" borderId="0" xfId="0" applyNumberFormat="1" applyFont="1" applyFill="1" applyAlignment="1">
      <alignment vertical="top"/>
    </xf>
    <xf numFmtId="3" fontId="71" fillId="0" borderId="0" xfId="0" applyNumberFormat="1" applyFont="1" applyFill="1" applyBorder="1" applyAlignment="1">
      <alignment horizontal="center" vertical="top" wrapText="1"/>
    </xf>
    <xf numFmtId="3" fontId="21" fillId="22" borderId="27" xfId="0" applyNumberFormat="1" applyFont="1" applyFill="1" applyBorder="1" applyAlignment="1" applyProtection="1">
      <alignment horizontal="right" vertical="top"/>
      <protection locked="0"/>
    </xf>
    <xf numFmtId="3" fontId="21" fillId="22" borderId="27" xfId="0" applyNumberFormat="1" applyFont="1" applyFill="1" applyBorder="1" applyAlignment="1" applyProtection="1">
      <alignment horizontal="right" vertical="top" wrapText="1"/>
      <protection locked="0"/>
    </xf>
    <xf numFmtId="4" fontId="21" fillId="22" borderId="10" xfId="0" applyNumberFormat="1" applyFont="1" applyFill="1" applyBorder="1" applyAlignment="1" applyProtection="1">
      <alignment horizontal="right" vertical="top" wrapText="1"/>
      <protection locked="0"/>
    </xf>
    <xf numFmtId="3" fontId="21" fillId="22" borderId="19" xfId="0" applyNumberFormat="1" applyFont="1" applyFill="1" applyBorder="1" applyAlignment="1" applyProtection="1">
      <alignment horizontal="right" vertical="top"/>
      <protection locked="0"/>
    </xf>
    <xf numFmtId="3" fontId="21" fillId="22" borderId="19" xfId="0" applyNumberFormat="1" applyFont="1" applyFill="1" applyBorder="1" applyAlignment="1" applyProtection="1">
      <alignment horizontal="right" vertical="top" wrapText="1"/>
      <protection locked="0"/>
    </xf>
    <xf numFmtId="4" fontId="21" fillId="22" borderId="19" xfId="0" applyNumberFormat="1" applyFont="1" applyFill="1" applyBorder="1" applyAlignment="1" applyProtection="1">
      <alignment horizontal="right" vertical="top" wrapText="1"/>
      <protection locked="0"/>
    </xf>
    <xf numFmtId="4" fontId="21" fillId="22" borderId="19" xfId="0" applyNumberFormat="1" applyFont="1" applyFill="1" applyBorder="1" applyAlignment="1" applyProtection="1">
      <alignment horizontal="right" vertical="top"/>
      <protection locked="0"/>
    </xf>
    <xf numFmtId="0" fontId="72" fillId="0" borderId="0" xfId="152" applyFont="1" applyBorder="1" applyAlignment="1" applyProtection="1">
      <alignment horizontal="center"/>
      <protection locked="0"/>
    </xf>
    <xf numFmtId="0" fontId="72" fillId="0" borderId="0" xfId="152" applyFont="1" applyFill="1" applyAlignment="1" applyProtection="1">
      <alignment horizontal="center"/>
    </xf>
    <xf numFmtId="0" fontId="72" fillId="0" borderId="0" xfId="152" applyFont="1" applyFill="1" applyAlignment="1" applyProtection="1">
      <alignment horizontal="center"/>
      <protection locked="0"/>
    </xf>
    <xf numFmtId="173" fontId="73" fillId="0" borderId="0" xfId="152" applyNumberFormat="1" applyFont="1" applyFill="1" applyAlignment="1" applyProtection="1">
      <alignment horizontal="center"/>
      <protection locked="0"/>
    </xf>
    <xf numFmtId="173" fontId="72" fillId="0" borderId="0" xfId="152" applyNumberFormat="1" applyFont="1" applyProtection="1">
      <protection locked="0"/>
    </xf>
    <xf numFmtId="0" fontId="72" fillId="0" borderId="0" xfId="0" applyFont="1" applyProtection="1">
      <protection locked="0"/>
    </xf>
    <xf numFmtId="0" fontId="74" fillId="0" borderId="0" xfId="152" applyFont="1" applyBorder="1" applyAlignment="1" applyProtection="1">
      <alignment horizontal="left"/>
      <protection locked="0"/>
    </xf>
    <xf numFmtId="4" fontId="76" fillId="0" borderId="0" xfId="0" applyNumberFormat="1" applyFont="1" applyFill="1" applyBorder="1" applyAlignment="1" applyProtection="1">
      <alignment horizontal="left" vertical="center"/>
    </xf>
    <xf numFmtId="174" fontId="73" fillId="0" borderId="36" xfId="152" applyNumberFormat="1" applyFont="1" applyFill="1" applyBorder="1" applyAlignment="1" applyProtection="1">
      <alignment horizontal="center"/>
    </xf>
    <xf numFmtId="174" fontId="73" fillId="0" borderId="36" xfId="152" applyNumberFormat="1" applyFont="1" applyFill="1" applyBorder="1" applyAlignment="1" applyProtection="1">
      <alignment horizontal="center"/>
      <protection locked="0"/>
    </xf>
    <xf numFmtId="173" fontId="72" fillId="0" borderId="36" xfId="152" applyNumberFormat="1" applyFont="1" applyFill="1" applyBorder="1" applyAlignment="1" applyProtection="1">
      <alignment horizontal="center"/>
      <protection locked="0"/>
    </xf>
    <xf numFmtId="0" fontId="72" fillId="0" borderId="37" xfId="152" applyFont="1" applyBorder="1" applyProtection="1">
      <protection locked="0"/>
    </xf>
    <xf numFmtId="171" fontId="72" fillId="0" borderId="24" xfId="77" applyNumberFormat="1" applyFont="1" applyFill="1" applyBorder="1" applyAlignment="1" applyProtection="1">
      <alignment horizontal="center"/>
    </xf>
    <xf numFmtId="171" fontId="72" fillId="0" borderId="24" xfId="77" applyNumberFormat="1" applyFont="1" applyFill="1" applyBorder="1" applyAlignment="1" applyProtection="1">
      <alignment horizontal="center"/>
      <protection locked="0"/>
    </xf>
    <xf numFmtId="0" fontId="72" fillId="0" borderId="37" xfId="152" applyFont="1" applyFill="1" applyBorder="1" applyProtection="1">
      <protection locked="0"/>
    </xf>
    <xf numFmtId="0" fontId="72" fillId="0" borderId="24" xfId="152" applyFont="1" applyFill="1" applyBorder="1" applyAlignment="1" applyProtection="1">
      <alignment horizontal="center"/>
    </xf>
    <xf numFmtId="0" fontId="72" fillId="0" borderId="24" xfId="152" applyFont="1" applyFill="1" applyBorder="1" applyAlignment="1" applyProtection="1">
      <alignment horizontal="center"/>
      <protection locked="0"/>
    </xf>
    <xf numFmtId="0" fontId="72" fillId="0" borderId="24" xfId="153" applyFont="1" applyFill="1" applyBorder="1" applyAlignment="1" applyProtection="1">
      <alignment horizontal="center"/>
    </xf>
    <xf numFmtId="0" fontId="72" fillId="0" borderId="24" xfId="153" applyFont="1" applyFill="1" applyBorder="1" applyAlignment="1" applyProtection="1">
      <alignment horizontal="center"/>
      <protection locked="0"/>
    </xf>
    <xf numFmtId="171" fontId="72" fillId="0" borderId="24" xfId="78" applyNumberFormat="1" applyFont="1" applyFill="1" applyBorder="1" applyAlignment="1" applyProtection="1">
      <alignment horizontal="center"/>
    </xf>
    <xf numFmtId="171" fontId="72" fillId="0" borderId="24" xfId="78" applyNumberFormat="1" applyFont="1" applyFill="1" applyBorder="1" applyAlignment="1" applyProtection="1">
      <alignment horizontal="center"/>
      <protection locked="0"/>
    </xf>
    <xf numFmtId="0" fontId="72" fillId="0" borderId="38" xfId="153" applyFont="1" applyFill="1" applyBorder="1" applyAlignment="1" applyProtection="1">
      <alignment horizontal="center"/>
      <protection locked="0"/>
    </xf>
    <xf numFmtId="0" fontId="72" fillId="0" borderId="24" xfId="0" applyFont="1" applyFill="1" applyBorder="1" applyAlignment="1" applyProtection="1">
      <alignment horizontal="center"/>
    </xf>
    <xf numFmtId="0" fontId="72" fillId="0" borderId="24" xfId="0" applyFont="1" applyFill="1" applyBorder="1" applyAlignment="1" applyProtection="1">
      <alignment horizontal="center"/>
      <protection locked="0"/>
    </xf>
    <xf numFmtId="0" fontId="72" fillId="0" borderId="37" xfId="152" applyFont="1" applyFill="1" applyBorder="1" applyAlignment="1" applyProtection="1">
      <alignment vertical="center" wrapText="1"/>
      <protection locked="0"/>
    </xf>
    <xf numFmtId="43" fontId="72" fillId="0" borderId="24" xfId="78" applyFont="1" applyFill="1" applyBorder="1" applyAlignment="1" applyProtection="1">
      <alignment horizontal="center"/>
      <protection locked="0"/>
    </xf>
    <xf numFmtId="0" fontId="72" fillId="0" borderId="24" xfId="153" applyFont="1" applyFill="1" applyBorder="1" applyAlignment="1" applyProtection="1">
      <alignment horizontal="center" vertical="center" wrapText="1"/>
      <protection locked="0"/>
    </xf>
    <xf numFmtId="0" fontId="72" fillId="0" borderId="24" xfId="153" applyFont="1" applyFill="1" applyBorder="1" applyAlignment="1" applyProtection="1">
      <alignment horizontal="center" vertical="center" wrapText="1"/>
    </xf>
    <xf numFmtId="0" fontId="73" fillId="0" borderId="37" xfId="152" applyFont="1" applyFill="1" applyBorder="1" applyAlignment="1" applyProtection="1">
      <alignment horizontal="right"/>
      <protection locked="0"/>
    </xf>
    <xf numFmtId="0" fontId="72" fillId="0" borderId="37" xfId="0" applyFont="1" applyFill="1" applyBorder="1" applyAlignment="1" applyProtection="1">
      <protection locked="0"/>
    </xf>
    <xf numFmtId="0" fontId="73" fillId="0" borderId="37" xfId="0" applyFont="1" applyFill="1" applyBorder="1" applyAlignment="1" applyProtection="1">
      <alignment horizontal="right"/>
      <protection locked="0"/>
    </xf>
    <xf numFmtId="0" fontId="74" fillId="0" borderId="37" xfId="152" applyFont="1" applyFill="1" applyBorder="1" applyProtection="1">
      <protection locked="0"/>
    </xf>
    <xf numFmtId="172" fontId="72" fillId="0" borderId="24" xfId="78" applyNumberFormat="1" applyFont="1" applyFill="1" applyBorder="1" applyAlignment="1" applyProtection="1">
      <alignment horizontal="center" vertical="center" wrapText="1"/>
    </xf>
    <xf numFmtId="172" fontId="72" fillId="0" borderId="24" xfId="78" applyNumberFormat="1" applyFont="1" applyFill="1" applyBorder="1" applyAlignment="1" applyProtection="1">
      <alignment horizontal="center" vertical="center" wrapText="1"/>
      <protection locked="0"/>
    </xf>
    <xf numFmtId="0" fontId="72" fillId="0" borderId="40" xfId="152" applyFont="1" applyBorder="1" applyProtection="1">
      <protection locked="0"/>
    </xf>
    <xf numFmtId="171" fontId="72" fillId="0" borderId="41" xfId="77" applyNumberFormat="1" applyFont="1" applyFill="1" applyBorder="1" applyAlignment="1" applyProtection="1">
      <alignment horizontal="center"/>
    </xf>
    <xf numFmtId="171" fontId="72" fillId="0" borderId="41" xfId="77" applyNumberFormat="1" applyFont="1" applyFill="1" applyBorder="1" applyAlignment="1" applyProtection="1">
      <alignment horizontal="center"/>
      <protection locked="0"/>
    </xf>
    <xf numFmtId="1" fontId="72" fillId="0" borderId="0" xfId="152" applyNumberFormat="1" applyFont="1" applyProtection="1">
      <protection locked="0"/>
    </xf>
    <xf numFmtId="1" fontId="72" fillId="0" borderId="0" xfId="152" applyNumberFormat="1" applyFont="1" applyFill="1" applyBorder="1" applyAlignment="1" applyProtection="1">
      <alignment horizontal="center"/>
    </xf>
    <xf numFmtId="1" fontId="72" fillId="0" borderId="0" xfId="152" applyNumberFormat="1" applyFont="1" applyFill="1" applyBorder="1" applyAlignment="1" applyProtection="1">
      <alignment horizontal="center"/>
      <protection locked="0"/>
    </xf>
    <xf numFmtId="1" fontId="72" fillId="0" borderId="0" xfId="152" applyNumberFormat="1" applyFont="1" applyFill="1" applyBorder="1" applyProtection="1">
      <protection locked="0"/>
    </xf>
    <xf numFmtId="1" fontId="72" fillId="0" borderId="0" xfId="0" applyNumberFormat="1" applyFont="1" applyProtection="1">
      <protection locked="0"/>
    </xf>
    <xf numFmtId="1" fontId="72" fillId="0" borderId="0" xfId="152" applyNumberFormat="1" applyFont="1" applyAlignment="1" applyProtection="1">
      <alignment horizontal="center"/>
    </xf>
    <xf numFmtId="1" fontId="72" fillId="0" borderId="0" xfId="152" applyNumberFormat="1" applyFont="1" applyAlignment="1" applyProtection="1">
      <alignment horizontal="center"/>
      <protection locked="0"/>
    </xf>
    <xf numFmtId="1" fontId="72" fillId="0" borderId="0" xfId="152" applyNumberFormat="1" applyFont="1" applyProtection="1"/>
    <xf numFmtId="0" fontId="72" fillId="0" borderId="0" xfId="152" applyFont="1" applyProtection="1">
      <protection locked="0"/>
    </xf>
    <xf numFmtId="0" fontId="72" fillId="0" borderId="0" xfId="152" applyFont="1" applyAlignment="1" applyProtection="1">
      <alignment horizontal="center"/>
    </xf>
    <xf numFmtId="0" fontId="72" fillId="0" borderId="0" xfId="152" applyFont="1" applyAlignment="1" applyProtection="1">
      <alignment horizontal="center"/>
      <protection locked="0"/>
    </xf>
    <xf numFmtId="3" fontId="26" fillId="24" borderId="18" xfId="0" applyNumberFormat="1" applyFont="1" applyFill="1" applyBorder="1" applyAlignment="1">
      <alignment horizontal="center" vertical="top" wrapText="1"/>
    </xf>
    <xf numFmtId="3" fontId="22" fillId="0" borderId="14" xfId="0" applyNumberFormat="1" applyFont="1" applyFill="1" applyBorder="1" applyAlignment="1" applyProtection="1">
      <alignment vertical="top" wrapText="1"/>
    </xf>
    <xf numFmtId="39" fontId="21" fillId="0" borderId="0" xfId="0" applyNumberFormat="1" applyFont="1" applyFill="1" applyBorder="1" applyAlignment="1">
      <alignment vertical="top" wrapText="1"/>
    </xf>
    <xf numFmtId="0" fontId="20" fillId="0" borderId="0" xfId="164" applyNumberFormat="1" applyFont="1" applyFill="1" applyBorder="1" applyAlignment="1">
      <alignment vertical="top" wrapText="1"/>
    </xf>
    <xf numFmtId="0" fontId="15" fillId="0" borderId="0" xfId="0" applyFont="1" applyAlignment="1">
      <alignment vertical="center"/>
    </xf>
    <xf numFmtId="0" fontId="0" fillId="0" borderId="0" xfId="0" applyAlignment="1">
      <alignment vertical="center"/>
    </xf>
    <xf numFmtId="0" fontId="65" fillId="25" borderId="0" xfId="126" applyFont="1" applyFill="1" applyAlignment="1">
      <alignment vertical="center" wrapText="1"/>
    </xf>
    <xf numFmtId="10" fontId="66" fillId="31" borderId="10" xfId="0" applyNumberFormat="1" applyFont="1" applyFill="1" applyBorder="1" applyAlignment="1" applyProtection="1">
      <alignment horizontal="right" vertical="top" wrapText="1"/>
      <protection locked="0"/>
    </xf>
    <xf numFmtId="3" fontId="71" fillId="31" borderId="25" xfId="0" applyNumberFormat="1" applyFont="1" applyFill="1" applyBorder="1" applyAlignment="1">
      <alignment horizontal="center" vertical="top" wrapText="1"/>
    </xf>
    <xf numFmtId="0" fontId="16" fillId="0" borderId="0" xfId="0" applyFont="1" applyAlignment="1">
      <alignment vertical="center"/>
    </xf>
    <xf numFmtId="0" fontId="16" fillId="0" borderId="0" xfId="0" applyFont="1" applyAlignment="1">
      <alignment horizontal="left" vertical="center"/>
    </xf>
    <xf numFmtId="0" fontId="65" fillId="29" borderId="10" xfId="126" applyFont="1" applyFill="1" applyBorder="1" applyAlignment="1">
      <alignment horizontal="left" vertical="center"/>
    </xf>
    <xf numFmtId="0" fontId="65" fillId="29" borderId="10" xfId="126" applyFont="1" applyFill="1" applyBorder="1" applyAlignment="1">
      <alignment horizontal="center" vertical="center" wrapText="1"/>
    </xf>
    <xf numFmtId="3" fontId="65" fillId="29" borderId="10" xfId="126" applyNumberFormat="1" applyFont="1" applyFill="1" applyBorder="1" applyAlignment="1">
      <alignment horizontal="center" vertical="center" wrapText="1"/>
    </xf>
    <xf numFmtId="3" fontId="65" fillId="31" borderId="25" xfId="0" applyNumberFormat="1" applyFont="1" applyFill="1" applyBorder="1" applyAlignment="1">
      <alignment horizontal="center" vertical="center" wrapText="1"/>
    </xf>
    <xf numFmtId="0" fontId="16" fillId="0" borderId="0" xfId="0" quotePrefix="1" applyFont="1"/>
    <xf numFmtId="173" fontId="79" fillId="31" borderId="38" xfId="77" applyNumberFormat="1" applyFont="1" applyFill="1" applyBorder="1" applyAlignment="1" applyProtection="1">
      <alignment horizontal="center" wrapText="1"/>
      <protection locked="0"/>
    </xf>
    <xf numFmtId="0" fontId="72" fillId="31" borderId="38" xfId="0" applyFont="1" applyFill="1" applyBorder="1" applyAlignment="1" applyProtection="1">
      <alignment horizontal="center" wrapText="1"/>
      <protection locked="0"/>
    </xf>
    <xf numFmtId="173" fontId="72" fillId="31" borderId="38" xfId="77" applyNumberFormat="1" applyFont="1" applyFill="1" applyBorder="1" applyAlignment="1" applyProtection="1">
      <alignment horizontal="right"/>
      <protection locked="0"/>
    </xf>
    <xf numFmtId="173" fontId="72" fillId="31" borderId="38" xfId="152" applyNumberFormat="1" applyFont="1" applyFill="1" applyBorder="1" applyAlignment="1" applyProtection="1">
      <alignment horizontal="center"/>
      <protection locked="0"/>
    </xf>
    <xf numFmtId="173" fontId="72" fillId="31" borderId="38" xfId="78" applyNumberFormat="1" applyFont="1" applyFill="1" applyBorder="1" applyAlignment="1" applyProtection="1">
      <alignment horizontal="center"/>
      <protection locked="0"/>
    </xf>
    <xf numFmtId="173" fontId="72" fillId="31" borderId="38" xfId="153" applyNumberFormat="1" applyFont="1" applyFill="1" applyBorder="1" applyAlignment="1" applyProtection="1">
      <alignment horizontal="center"/>
      <protection locked="0"/>
    </xf>
    <xf numFmtId="173" fontId="72" fillId="31" borderId="42" xfId="77" applyNumberFormat="1" applyFont="1" applyFill="1" applyBorder="1" applyAlignment="1" applyProtection="1">
      <alignment horizontal="right"/>
      <protection locked="0"/>
    </xf>
    <xf numFmtId="173" fontId="72" fillId="31" borderId="0" xfId="77" applyNumberFormat="1" applyFont="1" applyFill="1" applyBorder="1" applyAlignment="1" applyProtection="1">
      <alignment horizontal="right"/>
      <protection locked="0"/>
    </xf>
    <xf numFmtId="0" fontId="72" fillId="0" borderId="0" xfId="0" applyFont="1" applyAlignment="1" applyProtection="1">
      <alignment vertical="center"/>
      <protection locked="0"/>
    </xf>
    <xf numFmtId="0" fontId="72" fillId="0" borderId="24" xfId="153" applyFont="1" applyFill="1" applyBorder="1" applyAlignment="1" applyProtection="1">
      <alignment horizontal="center" vertical="center"/>
    </xf>
    <xf numFmtId="0" fontId="72" fillId="0" borderId="24" xfId="153" applyFont="1" applyFill="1" applyBorder="1" applyAlignment="1" applyProtection="1">
      <alignment horizontal="center" vertical="center"/>
      <protection locked="0"/>
    </xf>
    <xf numFmtId="3" fontId="26" fillId="31" borderId="18" xfId="0" applyNumberFormat="1" applyFont="1" applyFill="1" applyBorder="1" applyAlignment="1">
      <alignment horizontal="center" vertical="top" wrapText="1"/>
    </xf>
    <xf numFmtId="3" fontId="21" fillId="31" borderId="19" xfId="0" applyNumberFormat="1" applyFont="1" applyFill="1" applyBorder="1" applyAlignment="1" applyProtection="1">
      <alignment horizontal="right" vertical="top"/>
      <protection locked="0"/>
    </xf>
    <xf numFmtId="3" fontId="21" fillId="31" borderId="19" xfId="0" applyNumberFormat="1" applyFont="1" applyFill="1" applyBorder="1" applyAlignment="1" applyProtection="1">
      <alignment horizontal="right" vertical="top" wrapText="1"/>
      <protection locked="0"/>
    </xf>
    <xf numFmtId="4" fontId="21" fillId="31" borderId="19" xfId="0" applyNumberFormat="1" applyFont="1" applyFill="1" applyBorder="1" applyAlignment="1" applyProtection="1">
      <alignment horizontal="right" vertical="top" wrapText="1"/>
      <protection locked="0"/>
    </xf>
    <xf numFmtId="3" fontId="21" fillId="0" borderId="15" xfId="0" applyNumberFormat="1" applyFont="1" applyFill="1" applyBorder="1" applyAlignment="1">
      <alignment horizontal="left" vertical="center" wrapText="1"/>
    </xf>
    <xf numFmtId="3" fontId="21" fillId="27" borderId="15" xfId="0" applyNumberFormat="1" applyFont="1" applyFill="1" applyBorder="1" applyAlignment="1">
      <alignment horizontal="center" vertical="center" wrapText="1"/>
    </xf>
    <xf numFmtId="3" fontId="21" fillId="31" borderId="19" xfId="0" applyNumberFormat="1" applyFont="1" applyFill="1" applyBorder="1" applyAlignment="1" applyProtection="1">
      <alignment horizontal="right" vertical="center" wrapText="1"/>
      <protection locked="0"/>
    </xf>
    <xf numFmtId="3" fontId="25" fillId="0" borderId="0" xfId="0" applyNumberFormat="1" applyFont="1" applyFill="1" applyAlignment="1">
      <alignment vertical="center" wrapText="1"/>
    </xf>
    <xf numFmtId="3" fontId="25" fillId="0" borderId="0" xfId="0" applyNumberFormat="1" applyFont="1" applyFill="1" applyAlignment="1">
      <alignment vertical="center"/>
    </xf>
    <xf numFmtId="39" fontId="25" fillId="0" borderId="0" xfId="0" applyNumberFormat="1" applyFont="1" applyFill="1" applyAlignment="1">
      <alignment vertical="center"/>
    </xf>
    <xf numFmtId="3" fontId="80" fillId="0" borderId="15" xfId="0" applyNumberFormat="1" applyFont="1" applyFill="1" applyBorder="1" applyAlignment="1" applyProtection="1">
      <alignment vertical="top" wrapText="1"/>
    </xf>
    <xf numFmtId="3" fontId="21" fillId="31" borderId="28" xfId="0" applyNumberFormat="1" applyFont="1" applyFill="1" applyBorder="1" applyAlignment="1" applyProtection="1">
      <alignment horizontal="right" vertical="top"/>
      <protection locked="0"/>
    </xf>
    <xf numFmtId="39" fontId="21" fillId="0" borderId="0" xfId="126" applyNumberFormat="1" applyFont="1" applyFill="1" applyAlignment="1">
      <alignment vertical="top"/>
    </xf>
    <xf numFmtId="0" fontId="81" fillId="0" borderId="0" xfId="164" applyNumberFormat="1" applyFont="1" applyFill="1" applyBorder="1" applyAlignment="1">
      <alignment vertical="top"/>
    </xf>
    <xf numFmtId="39" fontId="21" fillId="0" borderId="0" xfId="126" applyNumberFormat="1" applyFont="1" applyFill="1" applyBorder="1" applyAlignment="1">
      <alignment vertical="top" wrapText="1"/>
    </xf>
    <xf numFmtId="3" fontId="21" fillId="0" borderId="0" xfId="126" applyNumberFormat="1" applyFont="1" applyFill="1" applyAlignment="1">
      <alignment vertical="top"/>
    </xf>
    <xf numFmtId="39" fontId="26" fillId="20" borderId="12" xfId="126" applyNumberFormat="1" applyFont="1" applyFill="1" applyBorder="1" applyAlignment="1">
      <alignment horizontal="center" vertical="center" wrapText="1"/>
    </xf>
    <xf numFmtId="0" fontId="20" fillId="0" borderId="14" xfId="126" applyFont="1" applyFill="1" applyBorder="1" applyAlignment="1" applyProtection="1">
      <alignment horizontal="center" vertical="top"/>
    </xf>
    <xf numFmtId="3" fontId="22" fillId="0" borderId="14" xfId="126" applyNumberFormat="1" applyFont="1" applyFill="1" applyBorder="1" applyAlignment="1" applyProtection="1">
      <alignment vertical="top" wrapText="1"/>
    </xf>
    <xf numFmtId="3" fontId="21" fillId="27" borderId="14" xfId="126" applyNumberFormat="1" applyFont="1" applyFill="1" applyBorder="1" applyAlignment="1" applyProtection="1">
      <alignment horizontal="center" vertical="top"/>
    </xf>
    <xf numFmtId="3" fontId="21" fillId="31" borderId="19" xfId="126" applyNumberFormat="1" applyFont="1" applyFill="1" applyBorder="1" applyAlignment="1" applyProtection="1">
      <alignment horizontal="right" vertical="top"/>
      <protection locked="0"/>
    </xf>
    <xf numFmtId="3" fontId="66" fillId="24" borderId="10" xfId="126" applyNumberFormat="1" applyFont="1" applyFill="1" applyBorder="1" applyAlignment="1" applyProtection="1">
      <alignment horizontal="right" vertical="top"/>
      <protection locked="0"/>
    </xf>
    <xf numFmtId="3" fontId="21" fillId="0" borderId="0" xfId="126" applyNumberFormat="1" applyFont="1" applyFill="1" applyAlignment="1">
      <alignment vertical="top" wrapText="1"/>
    </xf>
    <xf numFmtId="0" fontId="20" fillId="0" borderId="13" xfId="126" applyFont="1" applyFill="1" applyBorder="1" applyAlignment="1" applyProtection="1">
      <alignment horizontal="center" vertical="top"/>
    </xf>
    <xf numFmtId="3" fontId="80" fillId="0" borderId="15" xfId="126" applyNumberFormat="1" applyFont="1" applyFill="1" applyBorder="1" applyAlignment="1" applyProtection="1">
      <alignment vertical="top" wrapText="1"/>
    </xf>
    <xf numFmtId="3" fontId="21" fillId="27" borderId="13" xfId="126" applyNumberFormat="1" applyFont="1" applyFill="1" applyBorder="1" applyAlignment="1" applyProtection="1">
      <alignment horizontal="center" vertical="top" wrapText="1"/>
    </xf>
    <xf numFmtId="3" fontId="21" fillId="31" borderId="19" xfId="126" applyNumberFormat="1" applyFont="1" applyFill="1" applyBorder="1" applyAlignment="1" applyProtection="1">
      <alignment horizontal="right" vertical="top" wrapText="1"/>
      <protection locked="0"/>
    </xf>
    <xf numFmtId="3" fontId="66" fillId="24" borderId="10" xfId="126" applyNumberFormat="1" applyFont="1" applyFill="1" applyBorder="1" applyAlignment="1" applyProtection="1">
      <alignment horizontal="right" vertical="top" wrapText="1"/>
      <protection locked="0"/>
    </xf>
    <xf numFmtId="3" fontId="30" fillId="0" borderId="15" xfId="126" applyNumberFormat="1" applyFont="1" applyFill="1" applyBorder="1" applyAlignment="1" applyProtection="1">
      <alignment vertical="top" wrapText="1"/>
    </xf>
    <xf numFmtId="0" fontId="20" fillId="0" borderId="15" xfId="126" applyFont="1" applyFill="1" applyBorder="1" applyAlignment="1" applyProtection="1">
      <alignment horizontal="center" vertical="top"/>
    </xf>
    <xf numFmtId="3" fontId="21" fillId="0" borderId="15" xfId="126" applyNumberFormat="1" applyFont="1" applyFill="1" applyBorder="1" applyAlignment="1">
      <alignment horizontal="left" vertical="top" wrapText="1"/>
    </xf>
    <xf numFmtId="3" fontId="21" fillId="27" borderId="15" xfId="126" applyNumberFormat="1" applyFont="1" applyFill="1" applyBorder="1" applyAlignment="1">
      <alignment horizontal="center" vertical="top" wrapText="1"/>
    </xf>
    <xf numFmtId="3" fontId="60" fillId="0" borderId="15" xfId="126" applyNumberFormat="1" applyFont="1" applyFill="1" applyBorder="1" applyAlignment="1">
      <alignment horizontal="left" vertical="top" wrapText="1"/>
    </xf>
    <xf numFmtId="3" fontId="20" fillId="0" borderId="15" xfId="126" applyNumberFormat="1" applyFont="1" applyFill="1" applyBorder="1" applyAlignment="1" applyProtection="1">
      <alignment vertical="top" wrapText="1"/>
    </xf>
    <xf numFmtId="3" fontId="21" fillId="0" borderId="0" xfId="126" applyNumberFormat="1" applyFont="1" applyFill="1" applyAlignment="1" applyProtection="1">
      <alignment vertical="top" wrapText="1"/>
      <protection locked="0"/>
    </xf>
    <xf numFmtId="39" fontId="21" fillId="0" borderId="0" xfId="126" applyNumberFormat="1" applyFont="1" applyFill="1" applyAlignment="1">
      <alignment vertical="top" wrapText="1"/>
    </xf>
    <xf numFmtId="39" fontId="26" fillId="20" borderId="11" xfId="126" applyNumberFormat="1" applyFont="1" applyFill="1" applyBorder="1" applyAlignment="1">
      <alignment horizontal="center" vertical="center"/>
    </xf>
    <xf numFmtId="3" fontId="26" fillId="27" borderId="18" xfId="126" applyNumberFormat="1" applyFont="1" applyFill="1" applyBorder="1" applyAlignment="1">
      <alignment horizontal="center" vertical="center" wrapText="1"/>
    </xf>
    <xf numFmtId="3" fontId="26" fillId="31" borderId="18" xfId="126" applyNumberFormat="1" applyFont="1" applyFill="1" applyBorder="1" applyAlignment="1">
      <alignment horizontal="center" vertical="center" wrapText="1"/>
    </xf>
    <xf numFmtId="3" fontId="26" fillId="24" borderId="18" xfId="126" applyNumberFormat="1" applyFont="1" applyFill="1" applyBorder="1" applyAlignment="1">
      <alignment horizontal="center" vertical="center" wrapText="1"/>
    </xf>
    <xf numFmtId="3" fontId="21" fillId="0" borderId="0" xfId="126" applyNumberFormat="1" applyFont="1" applyFill="1" applyAlignment="1">
      <alignment vertical="center"/>
    </xf>
    <xf numFmtId="39" fontId="21" fillId="0" borderId="0" xfId="126" applyNumberFormat="1" applyFont="1" applyFill="1" applyAlignment="1">
      <alignment vertical="center"/>
    </xf>
    <xf numFmtId="4" fontId="21" fillId="31" borderId="28" xfId="0" applyNumberFormat="1" applyFont="1" applyFill="1" applyBorder="1" applyAlignment="1" applyProtection="1">
      <alignment horizontal="right" vertical="top" wrapText="1"/>
      <protection locked="0"/>
    </xf>
    <xf numFmtId="4" fontId="21" fillId="31" borderId="10" xfId="0" applyNumberFormat="1" applyFont="1" applyFill="1" applyBorder="1" applyAlignment="1" applyProtection="1">
      <alignment horizontal="right" vertical="top" wrapText="1"/>
      <protection locked="0"/>
    </xf>
    <xf numFmtId="4" fontId="40" fillId="0" borderId="0" xfId="164" applyNumberFormat="1" applyFont="1" applyFill="1" applyBorder="1" applyAlignment="1">
      <alignment vertical="top"/>
    </xf>
    <xf numFmtId="4" fontId="30" fillId="0" borderId="0" xfId="164" applyNumberFormat="1" applyFont="1" applyFill="1" applyBorder="1" applyAlignment="1">
      <alignment vertical="top" wrapText="1"/>
    </xf>
    <xf numFmtId="4" fontId="20" fillId="0" borderId="0" xfId="164" applyNumberFormat="1" applyFont="1" applyFill="1" applyBorder="1" applyAlignment="1">
      <alignment vertical="top" wrapText="1"/>
    </xf>
    <xf numFmtId="4" fontId="28" fillId="0" borderId="0" xfId="164" applyNumberFormat="1" applyFont="1" applyFill="1" applyBorder="1" applyAlignment="1">
      <alignment vertical="top"/>
    </xf>
    <xf numFmtId="4" fontId="21" fillId="0" borderId="0" xfId="126" applyNumberFormat="1" applyFont="1" applyFill="1" applyBorder="1" applyAlignment="1">
      <alignment vertical="top" wrapText="1"/>
    </xf>
    <xf numFmtId="4" fontId="26" fillId="20" borderId="11" xfId="126" applyNumberFormat="1" applyFont="1" applyFill="1" applyBorder="1" applyAlignment="1">
      <alignment horizontal="center" vertical="top"/>
    </xf>
    <xf numFmtId="4" fontId="26" fillId="20" borderId="12" xfId="126" applyNumberFormat="1" applyFont="1" applyFill="1" applyBorder="1" applyAlignment="1">
      <alignment horizontal="center" vertical="top" wrapText="1"/>
    </xf>
    <xf numFmtId="4" fontId="20" fillId="0" borderId="14" xfId="126" applyNumberFormat="1" applyFont="1" applyFill="1" applyBorder="1" applyAlignment="1" applyProtection="1">
      <alignment horizontal="center" vertical="top"/>
    </xf>
    <xf numFmtId="4" fontId="22" fillId="0" borderId="14" xfId="126" applyNumberFormat="1" applyFont="1" applyFill="1" applyBorder="1" applyAlignment="1" applyProtection="1">
      <alignment vertical="top" wrapText="1"/>
    </xf>
    <xf numFmtId="3" fontId="21" fillId="31" borderId="28" xfId="126" applyNumberFormat="1" applyFont="1" applyFill="1" applyBorder="1" applyAlignment="1" applyProtection="1">
      <alignment horizontal="right" vertical="top"/>
      <protection locked="0"/>
    </xf>
    <xf numFmtId="4" fontId="20" fillId="0" borderId="15" xfId="126" applyNumberFormat="1" applyFont="1" applyFill="1" applyBorder="1" applyAlignment="1" applyProtection="1">
      <alignment vertical="top" wrapText="1"/>
    </xf>
    <xf numFmtId="4" fontId="20" fillId="0" borderId="15" xfId="126" applyNumberFormat="1" applyFont="1" applyFill="1" applyBorder="1" applyAlignment="1" applyProtection="1">
      <alignment horizontal="center" vertical="top"/>
    </xf>
    <xf numFmtId="4" fontId="26" fillId="31" borderId="18" xfId="0" applyNumberFormat="1" applyFont="1" applyFill="1" applyBorder="1" applyAlignment="1">
      <alignment horizontal="center" vertical="top" wrapText="1"/>
    </xf>
    <xf numFmtId="4" fontId="21" fillId="31" borderId="19" xfId="0" applyNumberFormat="1" applyFont="1" applyFill="1" applyBorder="1" applyAlignment="1" applyProtection="1">
      <alignment horizontal="right" vertical="top"/>
      <protection locked="0"/>
    </xf>
    <xf numFmtId="4" fontId="21" fillId="22" borderId="10" xfId="0" applyNumberFormat="1" applyFont="1" applyFill="1" applyBorder="1" applyAlignment="1" applyProtection="1">
      <alignment horizontal="right" vertical="center" wrapText="1"/>
      <protection locked="0"/>
    </xf>
    <xf numFmtId="4" fontId="21" fillId="31" borderId="19" xfId="0" applyNumberFormat="1" applyFont="1" applyFill="1" applyBorder="1" applyAlignment="1" applyProtection="1">
      <alignment horizontal="right" vertical="center" wrapText="1"/>
      <protection locked="0"/>
    </xf>
    <xf numFmtId="4" fontId="21" fillId="22" borderId="19" xfId="0" applyNumberFormat="1" applyFont="1" applyFill="1" applyBorder="1" applyAlignment="1" applyProtection="1">
      <alignment horizontal="right" vertical="center" wrapText="1"/>
      <protection locked="0"/>
    </xf>
    <xf numFmtId="4" fontId="66" fillId="31" borderId="10" xfId="0" applyNumberFormat="1" applyFont="1" applyFill="1" applyBorder="1" applyAlignment="1" applyProtection="1">
      <alignment horizontal="right" vertical="top" wrapText="1"/>
      <protection locked="0"/>
    </xf>
    <xf numFmtId="4" fontId="66" fillId="31" borderId="10" xfId="0" applyNumberFormat="1" applyFont="1" applyFill="1" applyBorder="1" applyAlignment="1" applyProtection="1">
      <alignment horizontal="right" vertical="center" wrapText="1"/>
      <protection locked="0"/>
    </xf>
    <xf numFmtId="39" fontId="21" fillId="0" borderId="0" xfId="0" applyNumberFormat="1" applyFont="1" applyFill="1" applyAlignment="1">
      <alignment vertical="center"/>
    </xf>
    <xf numFmtId="3" fontId="21" fillId="31" borderId="10" xfId="0" applyNumberFormat="1" applyFont="1" applyFill="1" applyBorder="1" applyAlignment="1" applyProtection="1">
      <alignment horizontal="right" vertical="center" wrapText="1"/>
      <protection locked="0"/>
    </xf>
    <xf numFmtId="3" fontId="21" fillId="0" borderId="15" xfId="0" applyNumberFormat="1" applyFont="1" applyBorder="1" applyAlignment="1">
      <alignment horizontal="left" vertical="center" wrapText="1"/>
    </xf>
    <xf numFmtId="3" fontId="20" fillId="0" borderId="15" xfId="0" applyNumberFormat="1" applyFont="1" applyFill="1" applyBorder="1" applyAlignment="1" applyProtection="1">
      <alignment vertical="center" wrapText="1"/>
    </xf>
    <xf numFmtId="4" fontId="21" fillId="30" borderId="26" xfId="0" applyNumberFormat="1" applyFont="1" applyFill="1" applyBorder="1" applyAlignment="1" applyProtection="1">
      <alignment horizontal="right" vertical="center" wrapText="1"/>
      <protection locked="0"/>
    </xf>
    <xf numFmtId="4" fontId="21" fillId="22" borderId="27" xfId="0" applyNumberFormat="1" applyFont="1" applyFill="1" applyBorder="1" applyAlignment="1" applyProtection="1">
      <alignment horizontal="right" vertical="center" wrapText="1"/>
      <protection locked="0"/>
    </xf>
    <xf numFmtId="4" fontId="21" fillId="31" borderId="10" xfId="0" applyNumberFormat="1" applyFont="1" applyFill="1" applyBorder="1" applyAlignment="1" applyProtection="1">
      <alignment horizontal="right" vertical="center" wrapText="1"/>
      <protection locked="0"/>
    </xf>
    <xf numFmtId="0" fontId="15" fillId="0" borderId="0" xfId="126"/>
    <xf numFmtId="0" fontId="15" fillId="30" borderId="12" xfId="244" applyFill="1" applyBorder="1" applyProtection="1"/>
    <xf numFmtId="0" fontId="15" fillId="30" borderId="44" xfId="244" applyFill="1" applyBorder="1" applyProtection="1"/>
    <xf numFmtId="0" fontId="15" fillId="0" borderId="0" xfId="126" applyProtection="1"/>
    <xf numFmtId="0" fontId="15" fillId="30" borderId="45" xfId="244" applyFill="1" applyBorder="1" applyProtection="1"/>
    <xf numFmtId="0" fontId="15" fillId="30" borderId="0" xfId="244" applyFill="1" applyBorder="1" applyProtection="1"/>
    <xf numFmtId="0" fontId="15" fillId="30" borderId="46" xfId="244" applyFill="1" applyBorder="1" applyProtection="1"/>
    <xf numFmtId="0" fontId="15" fillId="0" borderId="45" xfId="244" applyFont="1" applyBorder="1" applyProtection="1"/>
    <xf numFmtId="0" fontId="15" fillId="0" borderId="0" xfId="244" applyBorder="1" applyProtection="1"/>
    <xf numFmtId="0" fontId="15" fillId="0" borderId="47" xfId="244" applyBorder="1" applyProtection="1"/>
    <xf numFmtId="0" fontId="15" fillId="0" borderId="36" xfId="244" applyBorder="1" applyProtection="1"/>
    <xf numFmtId="49" fontId="15" fillId="0" borderId="45" xfId="244" applyNumberFormat="1" applyFont="1" applyBorder="1" applyAlignment="1" applyProtection="1">
      <alignment vertical="center"/>
    </xf>
    <xf numFmtId="0" fontId="15" fillId="0" borderId="0" xfId="244" applyFont="1" applyBorder="1" applyAlignment="1" applyProtection="1">
      <alignment vertical="center"/>
    </xf>
    <xf numFmtId="49" fontId="15" fillId="0" borderId="45" xfId="244" applyNumberFormat="1" applyFont="1" applyBorder="1" applyProtection="1"/>
    <xf numFmtId="0" fontId="84" fillId="30" borderId="11" xfId="244" applyFont="1" applyFill="1" applyBorder="1" applyAlignment="1" applyProtection="1">
      <alignment horizontal="left" vertical="top"/>
    </xf>
    <xf numFmtId="0" fontId="15" fillId="30" borderId="12" xfId="244" applyFill="1" applyBorder="1" applyAlignment="1" applyProtection="1">
      <alignment vertical="top"/>
    </xf>
    <xf numFmtId="0" fontId="15" fillId="28" borderId="48" xfId="244" applyFill="1" applyBorder="1" applyAlignment="1" applyProtection="1">
      <alignment horizontal="center"/>
    </xf>
    <xf numFmtId="0" fontId="15" fillId="28" borderId="44" xfId="244" applyFill="1" applyBorder="1" applyAlignment="1" applyProtection="1">
      <alignment horizontal="center"/>
    </xf>
    <xf numFmtId="0" fontId="15" fillId="30" borderId="0" xfId="244" applyFont="1" applyFill="1" applyBorder="1" applyProtection="1"/>
    <xf numFmtId="0" fontId="15" fillId="28" borderId="49" xfId="244" applyFont="1" applyFill="1" applyBorder="1" applyAlignment="1" applyProtection="1">
      <alignment horizontal="center"/>
    </xf>
    <xf numFmtId="0" fontId="15" fillId="28" borderId="46" xfId="244" applyFont="1" applyFill="1" applyBorder="1" applyAlignment="1" applyProtection="1">
      <alignment horizontal="center"/>
    </xf>
    <xf numFmtId="0" fontId="15" fillId="28" borderId="50" xfId="244" applyFill="1" applyBorder="1" applyAlignment="1" applyProtection="1">
      <alignment horizontal="center"/>
    </xf>
    <xf numFmtId="0" fontId="15" fillId="28" borderId="51" xfId="244" applyFill="1" applyBorder="1" applyAlignment="1" applyProtection="1">
      <alignment horizontal="center"/>
    </xf>
    <xf numFmtId="0" fontId="65" fillId="0" borderId="0" xfId="126" applyFont="1" applyAlignment="1">
      <alignment horizontal="center"/>
    </xf>
    <xf numFmtId="0" fontId="85" fillId="0" borderId="0" xfId="126" applyFont="1"/>
    <xf numFmtId="0" fontId="70" fillId="0" borderId="0" xfId="126" applyFont="1"/>
    <xf numFmtId="0" fontId="86" fillId="0" borderId="0" xfId="126" applyFont="1" applyAlignment="1">
      <alignment horizontal="center"/>
    </xf>
    <xf numFmtId="0" fontId="66" fillId="0" borderId="0" xfId="126" applyFont="1" applyAlignment="1">
      <alignment horizontal="left"/>
    </xf>
    <xf numFmtId="0" fontId="85" fillId="0" borderId="21" xfId="126" applyFont="1" applyFill="1" applyBorder="1" applyProtection="1">
      <protection locked="0"/>
    </xf>
    <xf numFmtId="0" fontId="85" fillId="0" borderId="0" xfId="126" applyFont="1" applyBorder="1"/>
    <xf numFmtId="0" fontId="66" fillId="0" borderId="0" xfId="126" applyFont="1"/>
    <xf numFmtId="173" fontId="87" fillId="0" borderId="21" xfId="126" applyNumberFormat="1" applyFont="1" applyFill="1" applyBorder="1" applyAlignment="1" applyProtection="1">
      <alignment horizontal="left"/>
      <protection locked="0"/>
    </xf>
    <xf numFmtId="0" fontId="70" fillId="0" borderId="0" xfId="132" applyFont="1"/>
    <xf numFmtId="0" fontId="85" fillId="0" borderId="0" xfId="126" applyFont="1" applyFill="1"/>
    <xf numFmtId="0" fontId="85" fillId="0" borderId="0" xfId="126" applyFont="1" applyFill="1" applyAlignment="1">
      <alignment horizontal="center"/>
    </xf>
    <xf numFmtId="0" fontId="12" fillId="0" borderId="0" xfId="248" applyFont="1"/>
    <xf numFmtId="0" fontId="88" fillId="0" borderId="0" xfId="126" applyFont="1" applyFill="1" applyAlignment="1">
      <alignment horizontal="center"/>
    </xf>
    <xf numFmtId="0" fontId="70" fillId="0" borderId="0" xfId="126" applyFont="1" applyAlignment="1">
      <alignment horizontal="center"/>
    </xf>
    <xf numFmtId="0" fontId="89" fillId="0" borderId="0" xfId="126" applyFont="1" applyFill="1" applyAlignment="1">
      <alignment horizontal="center"/>
    </xf>
    <xf numFmtId="0" fontId="66" fillId="0" borderId="0" xfId="126" applyFont="1" applyAlignment="1">
      <alignment horizontal="center"/>
    </xf>
    <xf numFmtId="0" fontId="66" fillId="0" borderId="0" xfId="126" applyFont="1" applyFill="1" applyAlignment="1">
      <alignment horizontal="center"/>
    </xf>
    <xf numFmtId="0" fontId="85" fillId="0" borderId="0" xfId="126" applyFont="1" applyFill="1" applyAlignment="1"/>
    <xf numFmtId="17" fontId="70" fillId="0" borderId="0" xfId="126" applyNumberFormat="1" applyFont="1" applyAlignment="1">
      <alignment horizontal="left"/>
    </xf>
    <xf numFmtId="0" fontId="70" fillId="0" borderId="0" xfId="126" applyFont="1" applyAlignment="1">
      <alignment horizontal="right"/>
    </xf>
    <xf numFmtId="0" fontId="91" fillId="0" borderId="0" xfId="249" applyFont="1" applyAlignment="1" applyProtection="1"/>
    <xf numFmtId="0" fontId="89" fillId="0" borderId="0" xfId="126" quotePrefix="1" applyFont="1" applyAlignment="1">
      <alignment horizontal="center"/>
    </xf>
    <xf numFmtId="0" fontId="89" fillId="0" borderId="0" xfId="126" applyFont="1" applyAlignment="1">
      <alignment horizontal="center"/>
    </xf>
    <xf numFmtId="3" fontId="87" fillId="23" borderId="21" xfId="126" applyNumberFormat="1" applyFont="1" applyFill="1" applyBorder="1" applyAlignment="1" applyProtection="1">
      <alignment horizontal="left"/>
      <protection locked="0"/>
    </xf>
    <xf numFmtId="10" fontId="72" fillId="0" borderId="0" xfId="0" applyNumberFormat="1" applyFont="1" applyProtection="1">
      <protection locked="0"/>
    </xf>
    <xf numFmtId="3" fontId="21" fillId="31" borderId="19" xfId="126" applyNumberFormat="1" applyFont="1" applyFill="1" applyBorder="1" applyAlignment="1" applyProtection="1">
      <alignment horizontal="right" vertical="top" wrapText="1" indent="2"/>
      <protection locked="0"/>
    </xf>
    <xf numFmtId="4" fontId="21" fillId="31" borderId="19" xfId="126" applyNumberFormat="1" applyFont="1" applyFill="1" applyBorder="1" applyAlignment="1" applyProtection="1">
      <alignment horizontal="right" vertical="top" wrapText="1" indent="2"/>
      <protection locked="0"/>
    </xf>
    <xf numFmtId="4" fontId="21" fillId="31" borderId="28" xfId="126" applyNumberFormat="1" applyFont="1" applyFill="1" applyBorder="1" applyAlignment="1" applyProtection="1">
      <alignment horizontal="right" vertical="top"/>
      <protection locked="0"/>
    </xf>
    <xf numFmtId="4" fontId="21" fillId="31" borderId="28" xfId="0" applyNumberFormat="1" applyFont="1" applyFill="1" applyBorder="1" applyAlignment="1" applyProtection="1">
      <alignment horizontal="right" vertical="top"/>
      <protection locked="0"/>
    </xf>
    <xf numFmtId="0" fontId="67" fillId="0" borderId="0" xfId="126" applyFont="1" applyAlignment="1">
      <alignment horizontal="center"/>
    </xf>
    <xf numFmtId="10" fontId="72" fillId="0" borderId="0" xfId="0" applyNumberFormat="1" applyFont="1" applyAlignment="1" applyProtection="1">
      <alignment vertical="center"/>
      <protection locked="0"/>
    </xf>
    <xf numFmtId="10" fontId="66" fillId="26" borderId="10" xfId="0" applyNumberFormat="1" applyFont="1" applyFill="1" applyBorder="1" applyAlignment="1" applyProtection="1">
      <alignment vertical="center" wrapText="1"/>
      <protection locked="0"/>
    </xf>
    <xf numFmtId="0" fontId="40" fillId="0" borderId="0" xfId="164" applyNumberFormat="1" applyFont="1" applyFill="1" applyBorder="1" applyAlignment="1">
      <alignment vertical="center"/>
    </xf>
    <xf numFmtId="0" fontId="24" fillId="0" borderId="0" xfId="164" applyNumberFormat="1" applyFont="1" applyFill="1" applyBorder="1" applyAlignment="1">
      <alignment vertical="center" wrapText="1"/>
    </xf>
    <xf numFmtId="0" fontId="21" fillId="0" borderId="0" xfId="164" applyNumberFormat="1" applyFont="1" applyFill="1" applyBorder="1" applyAlignment="1">
      <alignment vertical="center"/>
    </xf>
    <xf numFmtId="0" fontId="28" fillId="0" borderId="0" xfId="164" applyNumberFormat="1" applyFont="1" applyFill="1" applyBorder="1" applyAlignment="1">
      <alignment vertical="center"/>
    </xf>
    <xf numFmtId="39" fontId="25" fillId="0" borderId="0" xfId="0" applyNumberFormat="1" applyFont="1" applyFill="1" applyBorder="1" applyAlignment="1">
      <alignment vertical="center" wrapText="1"/>
    </xf>
    <xf numFmtId="39" fontId="26" fillId="20" borderId="11" xfId="0" applyNumberFormat="1" applyFont="1" applyFill="1" applyBorder="1" applyAlignment="1">
      <alignment horizontal="center" vertical="center"/>
    </xf>
    <xf numFmtId="3" fontId="26" fillId="27" borderId="18" xfId="0" applyNumberFormat="1" applyFont="1" applyFill="1" applyBorder="1" applyAlignment="1">
      <alignment horizontal="center" vertical="center" wrapText="1"/>
    </xf>
    <xf numFmtId="3" fontId="26" fillId="24" borderId="22" xfId="0" applyNumberFormat="1" applyFont="1" applyFill="1" applyBorder="1" applyAlignment="1">
      <alignment horizontal="center" vertical="center" wrapText="1"/>
    </xf>
    <xf numFmtId="3" fontId="26" fillId="24" borderId="18" xfId="0" applyNumberFormat="1" applyFont="1" applyFill="1" applyBorder="1" applyAlignment="1">
      <alignment horizontal="center" vertical="center" wrapText="1"/>
    </xf>
    <xf numFmtId="3" fontId="26" fillId="24" borderId="23" xfId="0" applyNumberFormat="1" applyFont="1" applyFill="1" applyBorder="1" applyAlignment="1">
      <alignment horizontal="center" vertical="center" wrapText="1"/>
    </xf>
    <xf numFmtId="0" fontId="20" fillId="0" borderId="14" xfId="0" applyFont="1" applyFill="1" applyBorder="1" applyAlignment="1" applyProtection="1">
      <alignment horizontal="center" vertical="center"/>
    </xf>
    <xf numFmtId="3" fontId="27" fillId="0" borderId="14" xfId="0" applyNumberFormat="1" applyFont="1" applyFill="1" applyBorder="1" applyAlignment="1" applyProtection="1">
      <alignment vertical="center" wrapText="1"/>
    </xf>
    <xf numFmtId="3" fontId="21" fillId="27" borderId="14" xfId="0" applyNumberFormat="1" applyFont="1" applyFill="1" applyBorder="1" applyAlignment="1" applyProtection="1">
      <alignment horizontal="center" vertical="center"/>
    </xf>
    <xf numFmtId="3" fontId="21" fillId="22" borderId="26" xfId="0" applyNumberFormat="1" applyFont="1" applyFill="1" applyBorder="1" applyAlignment="1" applyProtection="1">
      <alignment horizontal="right" vertical="center"/>
      <protection locked="0"/>
    </xf>
    <xf numFmtId="3" fontId="21" fillId="22" borderId="10" xfId="0" applyNumberFormat="1" applyFont="1" applyFill="1" applyBorder="1" applyAlignment="1" applyProtection="1">
      <alignment horizontal="right" vertical="center"/>
      <protection locked="0"/>
    </xf>
    <xf numFmtId="3" fontId="21" fillId="31" borderId="19" xfId="0" applyNumberFormat="1" applyFont="1" applyFill="1" applyBorder="1" applyAlignment="1" applyProtection="1">
      <alignment horizontal="right" vertical="center"/>
      <protection locked="0"/>
    </xf>
    <xf numFmtId="3" fontId="21" fillId="22" borderId="27" xfId="0" applyNumberFormat="1" applyFont="1" applyFill="1" applyBorder="1" applyAlignment="1" applyProtection="1">
      <alignment horizontal="right" vertical="center"/>
      <protection locked="0"/>
    </xf>
    <xf numFmtId="0" fontId="20" fillId="0" borderId="13" xfId="0" applyFont="1" applyFill="1" applyBorder="1" applyAlignment="1" applyProtection="1">
      <alignment horizontal="center" vertical="center"/>
    </xf>
    <xf numFmtId="4" fontId="21" fillId="22" borderId="26" xfId="0" applyNumberFormat="1" applyFont="1" applyFill="1" applyBorder="1" applyAlignment="1" applyProtection="1">
      <alignment horizontal="right" vertical="center" wrapText="1"/>
      <protection locked="0"/>
    </xf>
    <xf numFmtId="0" fontId="20" fillId="0" borderId="15" xfId="0" applyFont="1" applyFill="1" applyBorder="1" applyAlignment="1" applyProtection="1">
      <alignment horizontal="center" vertical="center"/>
    </xf>
    <xf numFmtId="0" fontId="72" fillId="0" borderId="0" xfId="0" applyFont="1" applyFill="1" applyProtection="1">
      <protection locked="0"/>
    </xf>
    <xf numFmtId="0" fontId="74" fillId="0" borderId="37" xfId="152" applyFont="1" applyFill="1" applyBorder="1" applyAlignment="1" applyProtection="1">
      <alignment wrapText="1"/>
      <protection locked="0"/>
    </xf>
    <xf numFmtId="0" fontId="72" fillId="0" borderId="37" xfId="152" quotePrefix="1" applyFont="1" applyFill="1" applyBorder="1" applyProtection="1">
      <protection locked="0"/>
    </xf>
    <xf numFmtId="0" fontId="73" fillId="0" borderId="37" xfId="152" applyFont="1" applyFill="1" applyBorder="1" applyAlignment="1" applyProtection="1">
      <alignment horizontal="left"/>
      <protection locked="0"/>
    </xf>
    <xf numFmtId="0" fontId="78" fillId="0" borderId="37" xfId="152" applyFont="1" applyFill="1" applyBorder="1" applyProtection="1">
      <protection locked="0"/>
    </xf>
    <xf numFmtId="0" fontId="77" fillId="0" borderId="37" xfId="152" applyFont="1" applyFill="1" applyBorder="1" applyAlignment="1" applyProtection="1">
      <alignment vertical="center" wrapText="1"/>
      <protection locked="0"/>
    </xf>
    <xf numFmtId="0" fontId="72" fillId="0" borderId="37" xfId="0" applyFont="1" applyFill="1" applyBorder="1" applyAlignment="1" applyProtection="1">
      <alignment vertical="center"/>
      <protection locked="0"/>
    </xf>
    <xf numFmtId="0" fontId="73" fillId="0" borderId="37" xfId="152" applyFont="1" applyFill="1" applyBorder="1" applyAlignment="1" applyProtection="1">
      <alignment horizontal="right" vertical="center" wrapText="1"/>
      <protection locked="0"/>
    </xf>
    <xf numFmtId="0" fontId="77" fillId="0" borderId="37" xfId="152" applyFont="1" applyFill="1" applyBorder="1" applyProtection="1">
      <protection locked="0"/>
    </xf>
    <xf numFmtId="0" fontId="72" fillId="0" borderId="0" xfId="0" applyFont="1" applyFill="1" applyAlignment="1" applyProtection="1">
      <alignment vertical="center"/>
      <protection locked="0"/>
    </xf>
    <xf numFmtId="0" fontId="72" fillId="0" borderId="37" xfId="0" applyFont="1" applyFill="1" applyBorder="1" applyAlignment="1" applyProtection="1">
      <alignment wrapText="1"/>
      <protection locked="0"/>
    </xf>
    <xf numFmtId="0" fontId="72" fillId="0" borderId="37" xfId="152" applyFont="1" applyFill="1" applyBorder="1" applyAlignment="1" applyProtection="1">
      <alignment vertical="center"/>
      <protection locked="0"/>
    </xf>
    <xf numFmtId="3" fontId="23" fillId="22" borderId="27" xfId="0" applyNumberFormat="1" applyFont="1" applyFill="1" applyBorder="1" applyAlignment="1" applyProtection="1">
      <alignment horizontal="right" vertical="top" wrapText="1"/>
      <protection locked="0"/>
    </xf>
    <xf numFmtId="39" fontId="25" fillId="25" borderId="0" xfId="0" applyNumberFormat="1" applyFont="1" applyFill="1" applyAlignment="1">
      <alignment vertical="top"/>
    </xf>
    <xf numFmtId="10" fontId="72" fillId="25" borderId="0" xfId="0" applyNumberFormat="1" applyFont="1" applyFill="1" applyProtection="1">
      <protection locked="0"/>
    </xf>
    <xf numFmtId="4" fontId="26" fillId="24" borderId="18" xfId="126" applyNumberFormat="1" applyFont="1" applyFill="1" applyBorder="1" applyAlignment="1">
      <alignment horizontal="center" vertical="top" wrapText="1"/>
    </xf>
    <xf numFmtId="4" fontId="26" fillId="31" borderId="18" xfId="126" applyNumberFormat="1" applyFont="1" applyFill="1" applyBorder="1" applyAlignment="1">
      <alignment horizontal="center" vertical="top" wrapText="1"/>
    </xf>
    <xf numFmtId="4" fontId="21" fillId="31" borderId="14" xfId="86" applyNumberFormat="1" applyFont="1" applyFill="1" applyBorder="1" applyAlignment="1" applyProtection="1">
      <alignment horizontal="right" vertical="top"/>
      <protection locked="0"/>
    </xf>
    <xf numFmtId="0" fontId="20" fillId="0" borderId="20" xfId="0" applyFont="1" applyFill="1" applyBorder="1" applyAlignment="1" applyProtection="1">
      <alignment horizontal="center" vertical="top"/>
    </xf>
    <xf numFmtId="3" fontId="22" fillId="0" borderId="20" xfId="0" applyNumberFormat="1" applyFont="1" applyFill="1" applyBorder="1" applyAlignment="1" applyProtection="1">
      <alignment vertical="center" wrapText="1"/>
    </xf>
    <xf numFmtId="3" fontId="21" fillId="27" borderId="20" xfId="0" applyNumberFormat="1" applyFont="1" applyFill="1" applyBorder="1" applyAlignment="1" applyProtection="1">
      <alignment horizontal="center" vertical="top"/>
    </xf>
    <xf numFmtId="4" fontId="21" fillId="31" borderId="43" xfId="0" applyNumberFormat="1" applyFont="1" applyFill="1" applyBorder="1" applyAlignment="1" applyProtection="1">
      <alignment horizontal="right" vertical="top"/>
      <protection locked="0"/>
    </xf>
    <xf numFmtId="4" fontId="21" fillId="22" borderId="43" xfId="0" applyNumberFormat="1" applyFont="1" applyFill="1" applyBorder="1" applyAlignment="1" applyProtection="1">
      <alignment horizontal="right" vertical="top"/>
      <protection locked="0"/>
    </xf>
    <xf numFmtId="0" fontId="20" fillId="0" borderId="10" xfId="0" applyFont="1" applyFill="1" applyBorder="1" applyAlignment="1" applyProtection="1">
      <alignment horizontal="center" vertical="top"/>
    </xf>
    <xf numFmtId="3" fontId="20" fillId="0" borderId="10" xfId="0" applyNumberFormat="1" applyFont="1" applyFill="1" applyBorder="1" applyAlignment="1" applyProtection="1">
      <alignment vertical="top" wrapText="1"/>
    </xf>
    <xf numFmtId="3" fontId="21" fillId="0" borderId="10" xfId="0" applyNumberFormat="1" applyFont="1" applyFill="1" applyBorder="1" applyAlignment="1">
      <alignment horizontal="left" vertical="top" wrapText="1"/>
    </xf>
    <xf numFmtId="3" fontId="21" fillId="27" borderId="10" xfId="0" applyNumberFormat="1" applyFont="1" applyFill="1" applyBorder="1" applyAlignment="1">
      <alignment horizontal="center" vertical="top" wrapText="1"/>
    </xf>
    <xf numFmtId="0" fontId="20" fillId="0" borderId="10" xfId="0" applyFont="1" applyFill="1" applyBorder="1" applyAlignment="1" applyProtection="1">
      <alignment horizontal="center" vertical="center"/>
    </xf>
    <xf numFmtId="3" fontId="21" fillId="0" borderId="10" xfId="0" applyNumberFormat="1" applyFont="1" applyFill="1" applyBorder="1" applyAlignment="1">
      <alignment horizontal="left" vertical="center" wrapText="1"/>
    </xf>
    <xf numFmtId="3" fontId="21" fillId="27" borderId="10" xfId="0" applyNumberFormat="1" applyFont="1" applyFill="1" applyBorder="1" applyAlignment="1">
      <alignment horizontal="center" vertical="center" wrapText="1"/>
    </xf>
    <xf numFmtId="0" fontId="21" fillId="0" borderId="10" xfId="126" applyFont="1" applyFill="1" applyBorder="1" applyAlignment="1" applyProtection="1">
      <alignment vertical="center"/>
      <protection locked="0"/>
    </xf>
    <xf numFmtId="0" fontId="20" fillId="0" borderId="10" xfId="126" applyFont="1" applyFill="1" applyBorder="1" applyAlignment="1" applyProtection="1">
      <alignment vertical="center" wrapText="1"/>
      <protection locked="0"/>
    </xf>
    <xf numFmtId="3" fontId="20" fillId="0" borderId="10" xfId="0" applyNumberFormat="1" applyFont="1" applyFill="1" applyBorder="1" applyAlignment="1" applyProtection="1">
      <alignment vertical="center" wrapText="1"/>
    </xf>
    <xf numFmtId="3" fontId="20" fillId="0" borderId="10" xfId="0" applyNumberFormat="1" applyFont="1" applyFill="1" applyBorder="1" applyAlignment="1" applyProtection="1">
      <alignment horizontal="left" vertical="top" wrapText="1"/>
    </xf>
    <xf numFmtId="3" fontId="21" fillId="0" borderId="10" xfId="0" applyNumberFormat="1" applyFont="1" applyFill="1" applyBorder="1" applyAlignment="1">
      <alignment vertical="top" wrapText="1"/>
    </xf>
    <xf numFmtId="3" fontId="23" fillId="0" borderId="10" xfId="0" applyNumberFormat="1" applyFont="1" applyFill="1" applyBorder="1" applyAlignment="1">
      <alignment vertical="center" wrapText="1"/>
    </xf>
    <xf numFmtId="3" fontId="23" fillId="0" borderId="10" xfId="0" applyNumberFormat="1" applyFont="1" applyFill="1" applyBorder="1" applyAlignment="1">
      <alignment horizontal="left" vertical="center" wrapText="1"/>
    </xf>
    <xf numFmtId="3" fontId="21" fillId="0" borderId="10" xfId="0" applyNumberFormat="1" applyFont="1" applyFill="1" applyBorder="1" applyAlignment="1">
      <alignment vertical="center" wrapText="1"/>
    </xf>
    <xf numFmtId="39" fontId="21" fillId="25" borderId="0" xfId="0" applyNumberFormat="1" applyFont="1" applyFill="1" applyAlignment="1">
      <alignment vertical="top"/>
    </xf>
    <xf numFmtId="39" fontId="26" fillId="0" borderId="11" xfId="0" applyNumberFormat="1" applyFont="1" applyFill="1" applyBorder="1" applyAlignment="1">
      <alignment horizontal="center" vertical="top"/>
    </xf>
    <xf numFmtId="39" fontId="26" fillId="0" borderId="12" xfId="0" applyNumberFormat="1" applyFont="1" applyFill="1" applyBorder="1" applyAlignment="1">
      <alignment horizontal="center" vertical="top" wrapText="1"/>
    </xf>
    <xf numFmtId="175" fontId="66" fillId="0" borderId="26" xfId="0" applyNumberFormat="1" applyFont="1" applyBorder="1" applyAlignment="1">
      <alignment horizontal="center" vertical="top"/>
    </xf>
    <xf numFmtId="0" fontId="66" fillId="0" borderId="28" xfId="0" applyFont="1" applyBorder="1" applyAlignment="1">
      <alignment vertical="top" wrapText="1"/>
    </xf>
    <xf numFmtId="0" fontId="92" fillId="0" borderId="0" xfId="250" applyAlignment="1"/>
    <xf numFmtId="165" fontId="92" fillId="0" borderId="0" xfId="250" applyNumberFormat="1" applyFill="1" applyBorder="1" applyAlignment="1"/>
    <xf numFmtId="0" fontId="92" fillId="0" borderId="0" xfId="250" applyFill="1" applyBorder="1" applyAlignment="1"/>
    <xf numFmtId="0" fontId="92" fillId="0" borderId="0" xfId="250" applyFill="1" applyAlignment="1"/>
    <xf numFmtId="0" fontId="93" fillId="28" borderId="16" xfId="250" applyFont="1" applyFill="1" applyBorder="1" applyAlignment="1">
      <alignment horizontal="center" vertical="center"/>
    </xf>
    <xf numFmtId="0" fontId="92" fillId="0" borderId="10" xfId="250" applyBorder="1" applyAlignment="1"/>
    <xf numFmtId="0" fontId="92" fillId="0" borderId="52" xfId="250" applyBorder="1" applyAlignment="1">
      <alignment horizontal="center"/>
    </xf>
    <xf numFmtId="0" fontId="92" fillId="33" borderId="54" xfId="250" applyFont="1" applyFill="1" applyBorder="1" applyAlignment="1">
      <alignment horizontal="center"/>
    </xf>
    <xf numFmtId="165" fontId="92" fillId="28" borderId="54" xfId="250" applyNumberFormat="1" applyFill="1" applyBorder="1" applyAlignment="1">
      <alignment horizontal="center"/>
    </xf>
    <xf numFmtId="0" fontId="92" fillId="0" borderId="56" xfId="250" applyBorder="1" applyAlignment="1">
      <alignment horizontal="center"/>
    </xf>
    <xf numFmtId="0" fontId="92" fillId="33" borderId="10" xfId="250" applyFont="1" applyFill="1" applyBorder="1" applyAlignment="1">
      <alignment horizontal="center"/>
    </xf>
    <xf numFmtId="165" fontId="92" fillId="28" borderId="10" xfId="250" applyNumberFormat="1" applyFill="1" applyBorder="1" applyAlignment="1">
      <alignment horizontal="center"/>
    </xf>
    <xf numFmtId="0" fontId="52" fillId="0" borderId="0" xfId="250" applyFont="1" applyAlignment="1"/>
    <xf numFmtId="0" fontId="92" fillId="0" borderId="0" xfId="250" applyAlignment="1">
      <alignment horizontal="center"/>
    </xf>
    <xf numFmtId="0" fontId="52" fillId="0" borderId="0" xfId="250" applyFont="1" applyAlignment="1">
      <alignment horizontal="left"/>
    </xf>
    <xf numFmtId="0" fontId="92" fillId="0" borderId="0" xfId="250" applyBorder="1" applyAlignment="1"/>
    <xf numFmtId="0" fontId="94" fillId="25" borderId="10" xfId="250" applyFont="1" applyFill="1" applyBorder="1" applyAlignment="1">
      <alignment horizontal="center"/>
    </xf>
    <xf numFmtId="0" fontId="93" fillId="33" borderId="25" xfId="250" applyFont="1" applyFill="1" applyBorder="1" applyAlignment="1">
      <alignment horizontal="center" vertical="center" wrapText="1"/>
    </xf>
    <xf numFmtId="0" fontId="52" fillId="28" borderId="16" xfId="250" applyFont="1" applyFill="1" applyBorder="1" applyAlignment="1">
      <alignment horizontal="center" vertical="center" wrapText="1"/>
    </xf>
    <xf numFmtId="0" fontId="52" fillId="0" borderId="10" xfId="250" applyFont="1" applyFill="1" applyBorder="1" applyAlignment="1">
      <alignment horizontal="center" wrapText="1"/>
    </xf>
    <xf numFmtId="0" fontId="92" fillId="0" borderId="0" xfId="250" applyAlignment="1">
      <alignment wrapText="1"/>
    </xf>
    <xf numFmtId="0" fontId="92" fillId="32" borderId="54" xfId="250" applyFont="1" applyFill="1" applyBorder="1" applyAlignment="1">
      <alignment horizontal="center"/>
    </xf>
    <xf numFmtId="165" fontId="92" fillId="0" borderId="10" xfId="250" applyNumberFormat="1" applyFill="1" applyBorder="1" applyAlignment="1"/>
    <xf numFmtId="0" fontId="92" fillId="0" borderId="56" xfId="250" applyBorder="1" applyAlignment="1"/>
    <xf numFmtId="0" fontId="92" fillId="32" borderId="10" xfId="250" applyFill="1" applyBorder="1" applyAlignment="1">
      <alignment horizontal="center"/>
    </xf>
    <xf numFmtId="0" fontId="92" fillId="0" borderId="10" xfId="250" applyFill="1" applyBorder="1" applyAlignment="1"/>
    <xf numFmtId="0" fontId="92" fillId="32" borderId="10" xfId="250" applyFont="1" applyFill="1" applyBorder="1" applyAlignment="1">
      <alignment horizontal="center"/>
    </xf>
    <xf numFmtId="0" fontId="92" fillId="32" borderId="10" xfId="250" applyNumberFormat="1" applyFont="1" applyFill="1" applyBorder="1" applyAlignment="1">
      <alignment horizontal="center"/>
    </xf>
    <xf numFmtId="0" fontId="92" fillId="0" borderId="56" xfId="250" applyBorder="1" applyAlignment="1">
      <alignment horizontal="center" vertical="center"/>
    </xf>
    <xf numFmtId="0" fontId="92" fillId="32" borderId="10" xfId="250" applyNumberFormat="1" applyFont="1" applyFill="1" applyBorder="1" applyAlignment="1">
      <alignment horizontal="center" vertical="center"/>
    </xf>
    <xf numFmtId="165" fontId="92" fillId="28" borderId="10" xfId="250" applyNumberFormat="1" applyFill="1" applyBorder="1" applyAlignment="1">
      <alignment horizontal="center" vertical="center"/>
    </xf>
    <xf numFmtId="165" fontId="92" fillId="0" borderId="10" xfId="250" applyNumberFormat="1" applyFill="1" applyBorder="1" applyAlignment="1">
      <alignment vertical="center" wrapText="1"/>
    </xf>
    <xf numFmtId="0" fontId="92" fillId="0" borderId="0" xfId="250" applyAlignment="1">
      <alignment vertical="center"/>
    </xf>
    <xf numFmtId="0" fontId="92" fillId="0" borderId="59" xfId="250" applyBorder="1" applyAlignment="1">
      <alignment horizontal="center"/>
    </xf>
    <xf numFmtId="0" fontId="15" fillId="0" borderId="60" xfId="250" applyFont="1" applyBorder="1" applyAlignment="1">
      <alignment horizontal="left"/>
    </xf>
    <xf numFmtId="0" fontId="92" fillId="32" borderId="39" xfId="250" applyNumberFormat="1" applyFont="1" applyFill="1" applyBorder="1" applyAlignment="1">
      <alignment horizontal="center"/>
    </xf>
    <xf numFmtId="165" fontId="92" fillId="28" borderId="39" xfId="250" applyNumberFormat="1" applyFill="1" applyBorder="1" applyAlignment="1">
      <alignment horizontal="center"/>
    </xf>
    <xf numFmtId="0" fontId="99" fillId="32" borderId="10" xfId="250" applyFont="1" applyFill="1" applyBorder="1" applyAlignment="1"/>
    <xf numFmtId="0" fontId="92" fillId="32" borderId="10" xfId="250" applyFill="1" applyBorder="1" applyAlignment="1"/>
    <xf numFmtId="0" fontId="93" fillId="0" borderId="10" xfId="250" applyFont="1" applyBorder="1" applyAlignment="1"/>
    <xf numFmtId="0" fontId="93" fillId="0" borderId="10" xfId="250" applyFont="1" applyFill="1" applyBorder="1" applyAlignment="1"/>
    <xf numFmtId="0" fontId="93" fillId="33" borderId="25" xfId="250" applyFont="1" applyFill="1" applyBorder="1" applyAlignment="1">
      <alignment horizontal="center" vertical="center"/>
    </xf>
    <xf numFmtId="0" fontId="93" fillId="0" borderId="10" xfId="250" applyFont="1" applyFill="1" applyBorder="1" applyAlignment="1">
      <alignment horizontal="center" vertical="center"/>
    </xf>
    <xf numFmtId="165" fontId="92" fillId="0" borderId="10" xfId="250" applyNumberFormat="1" applyFill="1" applyBorder="1" applyAlignment="1">
      <alignment wrapText="1"/>
    </xf>
    <xf numFmtId="0" fontId="92" fillId="32" borderId="10" xfId="250" applyFont="1" applyFill="1" applyBorder="1" applyAlignment="1">
      <alignment horizontal="center" vertical="center"/>
    </xf>
    <xf numFmtId="0" fontId="92" fillId="0" borderId="0" xfId="250" applyBorder="1" applyAlignment="1">
      <alignment vertical="center"/>
    </xf>
    <xf numFmtId="0" fontId="92" fillId="0" borderId="63" xfId="250" applyBorder="1" applyAlignment="1">
      <alignment vertical="center"/>
    </xf>
    <xf numFmtId="0" fontId="92" fillId="0" borderId="10" xfId="250" applyFill="1" applyBorder="1" applyAlignment="1">
      <alignment wrapText="1"/>
    </xf>
    <xf numFmtId="165" fontId="92" fillId="28" borderId="10" xfId="250" applyNumberFormat="1" applyFont="1" applyFill="1" applyBorder="1" applyAlignment="1">
      <alignment horizontal="center"/>
    </xf>
    <xf numFmtId="0" fontId="92" fillId="0" borderId="10" xfId="250" applyBorder="1" applyAlignment="1">
      <alignment wrapText="1"/>
    </xf>
    <xf numFmtId="0" fontId="92" fillId="0" borderId="63" xfId="250" applyBorder="1" applyAlignment="1"/>
    <xf numFmtId="0" fontId="92" fillId="0" borderId="0" xfId="250" applyBorder="1" applyAlignment="1">
      <alignment horizontal="center"/>
    </xf>
    <xf numFmtId="0" fontId="41" fillId="0" borderId="0" xfId="250" applyFont="1" applyBorder="1" applyAlignment="1">
      <alignment horizontal="center"/>
    </xf>
    <xf numFmtId="0" fontId="92" fillId="0" borderId="0" xfId="250" applyNumberFormat="1" applyBorder="1" applyAlignment="1">
      <alignment horizontal="center"/>
    </xf>
    <xf numFmtId="0" fontId="92" fillId="0" borderId="0" xfId="250" applyNumberFormat="1" applyFont="1" applyBorder="1" applyAlignment="1">
      <alignment horizontal="center"/>
    </xf>
    <xf numFmtId="0" fontId="92" fillId="0" borderId="64" xfId="250" applyBorder="1" applyAlignment="1"/>
    <xf numFmtId="0" fontId="92" fillId="0" borderId="0" xfId="250" applyAlignment="1">
      <alignment horizontal="right" vertical="center"/>
    </xf>
    <xf numFmtId="0" fontId="93" fillId="0" borderId="0" xfId="250" applyFont="1" applyBorder="1" applyAlignment="1"/>
    <xf numFmtId="0" fontId="93" fillId="0" borderId="0" xfId="250" applyFont="1" applyBorder="1" applyAlignment="1">
      <alignment horizontal="center"/>
    </xf>
    <xf numFmtId="0" fontId="94" fillId="25" borderId="28" xfId="250" applyFont="1" applyFill="1" applyBorder="1" applyAlignment="1">
      <alignment horizontal="center"/>
    </xf>
    <xf numFmtId="0" fontId="93" fillId="32" borderId="29" xfId="250" applyFont="1" applyFill="1" applyBorder="1" applyAlignment="1">
      <alignment horizontal="center" vertical="center" wrapText="1"/>
    </xf>
    <xf numFmtId="0" fontId="100" fillId="33" borderId="16" xfId="250" applyFont="1" applyFill="1" applyBorder="1" applyAlignment="1">
      <alignment horizontal="center" vertical="center" wrapText="1"/>
    </xf>
    <xf numFmtId="0" fontId="100" fillId="28" borderId="16" xfId="250" applyFont="1" applyFill="1" applyBorder="1" applyAlignment="1">
      <alignment horizontal="center" vertical="center" wrapText="1"/>
    </xf>
    <xf numFmtId="0" fontId="100" fillId="0" borderId="28" xfId="250" applyFont="1" applyFill="1" applyBorder="1" applyAlignment="1">
      <alignment horizontal="center" vertical="center" wrapText="1"/>
    </xf>
    <xf numFmtId="0" fontId="92" fillId="0" borderId="0" xfId="250" applyAlignment="1">
      <alignment horizontal="center" vertical="center" wrapText="1"/>
    </xf>
    <xf numFmtId="0" fontId="92" fillId="0" borderId="58" xfId="250" applyBorder="1" applyAlignment="1">
      <alignment horizontal="center"/>
    </xf>
    <xf numFmtId="0" fontId="101" fillId="33" borderId="54" xfId="250" applyFont="1" applyFill="1" applyBorder="1" applyAlignment="1">
      <alignment horizontal="center"/>
    </xf>
    <xf numFmtId="165" fontId="101" fillId="28" borderId="54" xfId="250" applyNumberFormat="1" applyFont="1" applyFill="1" applyBorder="1" applyAlignment="1">
      <alignment horizontal="center"/>
    </xf>
    <xf numFmtId="165" fontId="92" fillId="0" borderId="28" xfId="250" applyNumberFormat="1" applyFill="1" applyBorder="1" applyAlignment="1"/>
    <xf numFmtId="0" fontId="92" fillId="0" borderId="26" xfId="250" applyBorder="1" applyAlignment="1">
      <alignment horizontal="center"/>
    </xf>
    <xf numFmtId="0" fontId="92" fillId="33" borderId="10" xfId="250" applyNumberFormat="1" applyFont="1" applyFill="1" applyBorder="1" applyAlignment="1">
      <alignment horizontal="center"/>
    </xf>
    <xf numFmtId="0" fontId="41" fillId="0" borderId="0" xfId="250" applyFont="1" applyBorder="1" applyAlignment="1">
      <alignment horizontal="left"/>
    </xf>
    <xf numFmtId="0" fontId="41" fillId="0" borderId="0" xfId="250" applyFont="1" applyBorder="1" applyAlignment="1"/>
    <xf numFmtId="0" fontId="100" fillId="33" borderId="16" xfId="250" applyFont="1" applyFill="1" applyBorder="1" applyAlignment="1">
      <alignment horizontal="center" vertical="center"/>
    </xf>
    <xf numFmtId="0" fontId="100" fillId="28" borderId="16" xfId="250" applyFont="1" applyFill="1" applyBorder="1" applyAlignment="1">
      <alignment horizontal="center" vertical="center"/>
    </xf>
    <xf numFmtId="0" fontId="52" fillId="25" borderId="39" xfId="250" applyFont="1" applyFill="1" applyBorder="1" applyAlignment="1">
      <alignment horizontal="center"/>
    </xf>
    <xf numFmtId="0" fontId="52" fillId="0" borderId="0" xfId="250" applyFont="1" applyFill="1" applyAlignment="1">
      <alignment horizontal="center"/>
    </xf>
    <xf numFmtId="0" fontId="93" fillId="32" borderId="22" xfId="250" applyFont="1" applyFill="1" applyBorder="1" applyAlignment="1">
      <alignment horizontal="center" vertical="center"/>
    </xf>
    <xf numFmtId="0" fontId="92" fillId="0" borderId="25" xfId="250" applyBorder="1" applyAlignment="1"/>
    <xf numFmtId="0" fontId="92" fillId="0" borderId="53" xfId="250" applyBorder="1" applyAlignment="1">
      <alignment horizontal="center"/>
    </xf>
    <xf numFmtId="0" fontId="92" fillId="0" borderId="54" xfId="250" applyFill="1" applyBorder="1" applyAlignment="1"/>
    <xf numFmtId="0" fontId="92" fillId="0" borderId="54" xfId="250" applyBorder="1" applyAlignment="1"/>
    <xf numFmtId="0" fontId="92" fillId="0" borderId="57" xfId="250" applyBorder="1" applyAlignment="1">
      <alignment horizontal="center" vertical="center"/>
    </xf>
    <xf numFmtId="0" fontId="92" fillId="33" borderId="10" xfId="250" applyFont="1" applyFill="1" applyBorder="1" applyAlignment="1">
      <alignment horizontal="center" vertical="center"/>
    </xf>
    <xf numFmtId="0" fontId="92" fillId="0" borderId="10" xfId="250" applyBorder="1" applyAlignment="1">
      <alignment vertical="center" wrapText="1"/>
    </xf>
    <xf numFmtId="3" fontId="26" fillId="0" borderId="36" xfId="0" applyNumberFormat="1" applyFont="1" applyFill="1" applyBorder="1" applyAlignment="1">
      <alignment horizontal="center" vertical="top"/>
    </xf>
    <xf numFmtId="3" fontId="23" fillId="0" borderId="36" xfId="126" applyNumberFormat="1" applyFont="1" applyFill="1" applyBorder="1" applyAlignment="1">
      <alignment horizontal="center" vertical="top"/>
    </xf>
    <xf numFmtId="4" fontId="26" fillId="0" borderId="36" xfId="126" applyNumberFormat="1" applyFont="1" applyFill="1" applyBorder="1" applyAlignment="1">
      <alignment horizontal="center" vertical="top"/>
    </xf>
    <xf numFmtId="3" fontId="26" fillId="0" borderId="36" xfId="0" applyNumberFormat="1" applyFont="1" applyFill="1" applyBorder="1" applyAlignment="1">
      <alignment horizontal="center" vertical="center"/>
    </xf>
    <xf numFmtId="0" fontId="69" fillId="34" borderId="74" xfId="251" applyFont="1" applyFill="1" applyBorder="1" applyAlignment="1">
      <alignment horizontal="left" vertical="top"/>
    </xf>
    <xf numFmtId="0" fontId="106" fillId="34" borderId="75" xfId="251" applyFont="1" applyFill="1" applyBorder="1" applyAlignment="1">
      <alignment vertical="top"/>
    </xf>
    <xf numFmtId="1" fontId="82" fillId="34" borderId="75" xfId="251" applyNumberFormat="1" applyFont="1" applyFill="1" applyBorder="1" applyAlignment="1">
      <alignment horizontal="center" wrapText="1"/>
    </xf>
    <xf numFmtId="0" fontId="82" fillId="34" borderId="75" xfId="251" applyFont="1" applyFill="1" applyBorder="1" applyAlignment="1">
      <alignment horizontal="left" wrapText="1"/>
    </xf>
    <xf numFmtId="176" fontId="82" fillId="34" borderId="75" xfId="252" applyNumberFormat="1" applyFont="1" applyFill="1" applyBorder="1" applyAlignment="1">
      <alignment horizontal="center" wrapText="1"/>
    </xf>
    <xf numFmtId="176" fontId="107" fillId="34" borderId="75" xfId="252" applyNumberFormat="1" applyFont="1" applyFill="1" applyBorder="1" applyAlignment="1">
      <alignment horizontal="center"/>
    </xf>
    <xf numFmtId="0" fontId="104" fillId="34" borderId="76" xfId="251" applyFont="1" applyFill="1" applyBorder="1" applyAlignment="1">
      <alignment horizontal="center" vertical="top"/>
    </xf>
    <xf numFmtId="0" fontId="11" fillId="35" borderId="0" xfId="251" applyFill="1" applyAlignment="1">
      <alignment vertical="top"/>
    </xf>
    <xf numFmtId="0" fontId="108" fillId="0" borderId="45" xfId="251" applyFont="1" applyBorder="1" applyAlignment="1">
      <alignment horizontal="left" vertical="top"/>
    </xf>
    <xf numFmtId="0" fontId="11" fillId="0" borderId="70" xfId="251" applyBorder="1" applyAlignment="1">
      <alignment vertical="top"/>
    </xf>
    <xf numFmtId="1" fontId="11" fillId="0" borderId="54" xfId="251" applyNumberFormat="1" applyBorder="1" applyAlignment="1"/>
    <xf numFmtId="0" fontId="11" fillId="0" borderId="54" xfId="251" applyBorder="1" applyAlignment="1">
      <alignment horizontal="left"/>
    </xf>
    <xf numFmtId="176" fontId="108" fillId="0" borderId="54" xfId="252" applyNumberFormat="1" applyFont="1" applyBorder="1" applyAlignment="1"/>
    <xf numFmtId="0" fontId="11" fillId="0" borderId="68" xfId="251" applyBorder="1" applyAlignment="1">
      <alignment vertical="top"/>
    </xf>
    <xf numFmtId="175" fontId="108" fillId="36" borderId="57" xfId="251" applyNumberFormat="1" applyFont="1" applyFill="1" applyBorder="1" applyAlignment="1">
      <alignment horizontal="left" vertical="top"/>
    </xf>
    <xf numFmtId="0" fontId="109" fillId="36" borderId="17" xfId="251" applyFont="1" applyFill="1" applyBorder="1" applyAlignment="1">
      <alignment vertical="top"/>
    </xf>
    <xf numFmtId="1" fontId="11" fillId="36" borderId="17" xfId="251" applyNumberFormat="1" applyFill="1" applyBorder="1" applyAlignment="1"/>
    <xf numFmtId="0" fontId="11" fillId="36" borderId="17" xfId="251" applyFill="1" applyBorder="1" applyAlignment="1">
      <alignment horizontal="left"/>
    </xf>
    <xf numFmtId="176" fontId="108" fillId="36" borderId="17" xfId="252" applyNumberFormat="1" applyFont="1" applyFill="1" applyBorder="1" applyAlignment="1"/>
    <xf numFmtId="175" fontId="104" fillId="36" borderId="62" xfId="251" applyNumberFormat="1" applyFont="1" applyFill="1" applyBorder="1" applyAlignment="1">
      <alignment vertical="top"/>
    </xf>
    <xf numFmtId="175" fontId="108" fillId="0" borderId="58" xfId="251" applyNumberFormat="1" applyFont="1" applyBorder="1" applyAlignment="1">
      <alignment horizontal="left" vertical="top"/>
    </xf>
    <xf numFmtId="0" fontId="104" fillId="0" borderId="70" xfId="251" applyFont="1" applyBorder="1" applyAlignment="1">
      <alignment vertical="top" wrapText="1"/>
    </xf>
    <xf numFmtId="175" fontId="11" fillId="0" borderId="54" xfId="251" applyNumberFormat="1" applyBorder="1" applyAlignment="1">
      <alignment horizontal="left"/>
    </xf>
    <xf numFmtId="0" fontId="11" fillId="0" borderId="70" xfId="251" applyBorder="1" applyAlignment="1">
      <alignment vertical="top" wrapText="1"/>
    </xf>
    <xf numFmtId="176" fontId="108" fillId="23" borderId="54" xfId="252" applyNumberFormat="1" applyFont="1" applyFill="1" applyBorder="1" applyAlignment="1"/>
    <xf numFmtId="0" fontId="11" fillId="0" borderId="27" xfId="251" applyBorder="1" applyAlignment="1">
      <alignment vertical="top" wrapText="1"/>
    </xf>
    <xf numFmtId="175" fontId="108" fillId="0" borderId="26" xfId="251" applyNumberFormat="1" applyFont="1" applyBorder="1" applyAlignment="1">
      <alignment horizontal="left" vertical="top"/>
    </xf>
    <xf numFmtId="0" fontId="104" fillId="0" borderId="28" xfId="251" applyFont="1" applyBorder="1" applyAlignment="1">
      <alignment vertical="top" wrapText="1"/>
    </xf>
    <xf numFmtId="1" fontId="11" fillId="0" borderId="10" xfId="251" applyNumberFormat="1" applyBorder="1" applyAlignment="1"/>
    <xf numFmtId="175" fontId="11" fillId="0" borderId="10" xfId="251" applyNumberFormat="1" applyBorder="1" applyAlignment="1">
      <alignment horizontal="left"/>
    </xf>
    <xf numFmtId="176" fontId="108" fillId="0" borderId="10" xfId="252" applyNumberFormat="1" applyFont="1" applyBorder="1" applyAlignment="1"/>
    <xf numFmtId="0" fontId="11" fillId="0" borderId="27" xfId="251" applyBorder="1" applyAlignment="1">
      <alignment vertical="top"/>
    </xf>
    <xf numFmtId="0" fontId="11" fillId="0" borderId="28" xfId="251" applyBorder="1" applyAlignment="1">
      <alignment vertical="top" wrapText="1"/>
    </xf>
    <xf numFmtId="176" fontId="108" fillId="23" borderId="10" xfId="252" applyNumberFormat="1" applyFont="1" applyFill="1" applyBorder="1" applyAlignment="1"/>
    <xf numFmtId="0" fontId="11" fillId="0" borderId="28" xfId="251" applyFont="1" applyBorder="1" applyAlignment="1">
      <alignment vertical="top" wrapText="1"/>
    </xf>
    <xf numFmtId="1" fontId="11" fillId="0" borderId="10" xfId="251" applyNumberFormat="1" applyFont="1" applyBorder="1" applyAlignment="1"/>
    <xf numFmtId="175" fontId="11" fillId="0" borderId="10" xfId="251" applyNumberFormat="1" applyFont="1" applyBorder="1" applyAlignment="1">
      <alignment horizontal="left"/>
    </xf>
    <xf numFmtId="175" fontId="108" fillId="0" borderId="61" xfId="251" applyNumberFormat="1" applyFont="1" applyBorder="1" applyAlignment="1">
      <alignment horizontal="left" vertical="top"/>
    </xf>
    <xf numFmtId="0" fontId="11" fillId="0" borderId="72" xfId="251" applyFont="1" applyBorder="1" applyAlignment="1">
      <alignment vertical="top" wrapText="1"/>
    </xf>
    <xf numFmtId="0" fontId="11" fillId="0" borderId="69" xfId="251" applyBorder="1" applyAlignment="1">
      <alignment vertical="top"/>
    </xf>
    <xf numFmtId="1" fontId="11" fillId="0" borderId="39" xfId="251" applyNumberFormat="1" applyFont="1" applyBorder="1" applyAlignment="1"/>
    <xf numFmtId="175" fontId="11" fillId="0" borderId="39" xfId="251" applyNumberFormat="1" applyFont="1" applyBorder="1" applyAlignment="1">
      <alignment horizontal="left"/>
    </xf>
    <xf numFmtId="176" fontId="108" fillId="23" borderId="39" xfId="252" applyNumberFormat="1" applyFont="1" applyFill="1" applyBorder="1" applyAlignment="1"/>
    <xf numFmtId="1" fontId="11" fillId="0" borderId="39" xfId="251" applyNumberFormat="1" applyBorder="1" applyAlignment="1"/>
    <xf numFmtId="176" fontId="108" fillId="0" borderId="39" xfId="252" applyNumberFormat="1" applyFont="1" applyBorder="1" applyAlignment="1"/>
    <xf numFmtId="0" fontId="104" fillId="0" borderId="72" xfId="251" applyFont="1" applyBorder="1" applyAlignment="1">
      <alignment horizontal="right" vertical="top"/>
    </xf>
    <xf numFmtId="1" fontId="104" fillId="0" borderId="39" xfId="251" applyNumberFormat="1" applyFont="1" applyBorder="1" applyAlignment="1"/>
    <xf numFmtId="175" fontId="104" fillId="0" borderId="39" xfId="251" applyNumberFormat="1" applyFont="1" applyBorder="1" applyAlignment="1">
      <alignment horizontal="left"/>
    </xf>
    <xf numFmtId="176" fontId="107" fillId="0" borderId="39" xfId="252" applyNumberFormat="1" applyFont="1" applyBorder="1" applyAlignment="1"/>
    <xf numFmtId="175" fontId="11" fillId="36" borderId="17" xfId="251" applyNumberFormat="1" applyFill="1" applyBorder="1" applyAlignment="1">
      <alignment horizontal="left"/>
    </xf>
    <xf numFmtId="0" fontId="11" fillId="36" borderId="62" xfId="251" applyFill="1" applyBorder="1" applyAlignment="1">
      <alignment vertical="top"/>
    </xf>
    <xf numFmtId="0" fontId="110" fillId="33" borderId="70" xfId="251" applyFont="1" applyFill="1" applyBorder="1" applyAlignment="1">
      <alignment vertical="top" wrapText="1"/>
    </xf>
    <xf numFmtId="0" fontId="108" fillId="0" borderId="28" xfId="251" applyFont="1" applyBorder="1" applyAlignment="1">
      <alignment vertical="top" wrapText="1"/>
    </xf>
    <xf numFmtId="1" fontId="11" fillId="0" borderId="10" xfId="251" applyNumberFormat="1" applyBorder="1" applyAlignment="1">
      <alignment horizontal="right"/>
    </xf>
    <xf numFmtId="2" fontId="11" fillId="0" borderId="10" xfId="251" applyNumberFormat="1" applyBorder="1" applyAlignment="1">
      <alignment horizontal="left"/>
    </xf>
    <xf numFmtId="176" fontId="108" fillId="0" borderId="10" xfId="252" applyNumberFormat="1" applyFont="1" applyBorder="1" applyAlignment="1">
      <alignment horizontal="right"/>
    </xf>
    <xf numFmtId="0" fontId="111" fillId="0" borderId="28" xfId="251" applyFont="1" applyBorder="1" applyAlignment="1">
      <alignment vertical="top" wrapText="1"/>
    </xf>
    <xf numFmtId="0" fontId="103" fillId="0" borderId="27" xfId="251" applyFont="1" applyBorder="1" applyAlignment="1">
      <alignment vertical="top"/>
    </xf>
    <xf numFmtId="0" fontId="108" fillId="0" borderId="70" xfId="251" applyFont="1" applyBorder="1" applyAlignment="1">
      <alignment vertical="top" wrapText="1"/>
    </xf>
    <xf numFmtId="1" fontId="11" fillId="0" borderId="54" xfId="251" applyNumberFormat="1" applyBorder="1" applyAlignment="1">
      <alignment horizontal="right"/>
    </xf>
    <xf numFmtId="2" fontId="11" fillId="0" borderId="54" xfId="251" applyNumberFormat="1" applyBorder="1" applyAlignment="1">
      <alignment horizontal="left"/>
    </xf>
    <xf numFmtId="176" fontId="108" fillId="23" borderId="54" xfId="252" applyNumberFormat="1" applyFont="1" applyFill="1" applyBorder="1" applyAlignment="1">
      <alignment horizontal="right"/>
    </xf>
    <xf numFmtId="0" fontId="11" fillId="0" borderId="68" xfId="251" applyBorder="1" applyAlignment="1">
      <alignment vertical="top" wrapText="1"/>
    </xf>
    <xf numFmtId="0" fontId="11" fillId="0" borderId="72" xfId="251" applyBorder="1" applyAlignment="1">
      <alignment vertical="top" wrapText="1"/>
    </xf>
    <xf numFmtId="175" fontId="112" fillId="0" borderId="26" xfId="251" applyNumberFormat="1" applyFont="1" applyFill="1" applyBorder="1" applyAlignment="1">
      <alignment horizontal="left" vertical="top"/>
    </xf>
    <xf numFmtId="0" fontId="110" fillId="33" borderId="28" xfId="251" applyFont="1" applyFill="1" applyBorder="1" applyAlignment="1">
      <alignment vertical="top" wrapText="1"/>
    </xf>
    <xf numFmtId="1" fontId="113" fillId="0" borderId="17" xfId="251" applyNumberFormat="1" applyFont="1" applyFill="1" applyBorder="1" applyAlignment="1"/>
    <xf numFmtId="2" fontId="113" fillId="0" borderId="17" xfId="251" applyNumberFormat="1" applyFont="1" applyFill="1" applyBorder="1" applyAlignment="1">
      <alignment horizontal="left"/>
    </xf>
    <xf numFmtId="176" fontId="112" fillId="0" borderId="17" xfId="252" applyNumberFormat="1" applyFont="1" applyFill="1" applyBorder="1" applyAlignment="1"/>
    <xf numFmtId="0" fontId="114" fillId="33" borderId="28" xfId="251" applyFont="1" applyFill="1" applyBorder="1" applyAlignment="1">
      <alignment vertical="top" wrapText="1"/>
    </xf>
    <xf numFmtId="175" fontId="108" fillId="0" borderId="57" xfId="251" applyNumberFormat="1" applyFont="1" applyBorder="1" applyAlignment="1">
      <alignment horizontal="left" vertical="top"/>
    </xf>
    <xf numFmtId="0" fontId="104" fillId="0" borderId="10" xfId="251" applyFont="1" applyBorder="1" applyAlignment="1">
      <alignment vertical="top" wrapText="1"/>
    </xf>
    <xf numFmtId="0" fontId="11" fillId="0" borderId="10" xfId="251" applyBorder="1" applyAlignment="1">
      <alignment vertical="top" wrapText="1"/>
    </xf>
    <xf numFmtId="0" fontId="11" fillId="0" borderId="10" xfId="251" applyFont="1" applyBorder="1" applyAlignment="1">
      <alignment vertical="top" wrapText="1"/>
    </xf>
    <xf numFmtId="0" fontId="110" fillId="33" borderId="10" xfId="251" applyFont="1" applyFill="1" applyBorder="1" applyAlignment="1">
      <alignment vertical="top" wrapText="1"/>
    </xf>
    <xf numFmtId="0" fontId="104" fillId="0" borderId="28" xfId="251" applyFont="1" applyBorder="1" applyAlignment="1">
      <alignment horizontal="right" vertical="top" wrapText="1"/>
    </xf>
    <xf numFmtId="1" fontId="104" fillId="0" borderId="10" xfId="251" applyNumberFormat="1" applyFont="1" applyBorder="1" applyAlignment="1"/>
    <xf numFmtId="175" fontId="104" fillId="0" borderId="10" xfId="251" applyNumberFormat="1" applyFont="1" applyBorder="1" applyAlignment="1">
      <alignment horizontal="left"/>
    </xf>
    <xf numFmtId="176" fontId="107" fillId="0" borderId="10" xfId="252" applyNumberFormat="1" applyFont="1" applyBorder="1" applyAlignment="1"/>
    <xf numFmtId="176" fontId="107" fillId="0" borderId="10" xfId="252" applyNumberFormat="1" applyFont="1" applyBorder="1" applyAlignment="1">
      <alignment horizontal="right"/>
    </xf>
    <xf numFmtId="176" fontId="108" fillId="36" borderId="21" xfId="252" applyNumberFormat="1" applyFont="1" applyFill="1" applyBorder="1" applyAlignment="1"/>
    <xf numFmtId="2" fontId="11" fillId="0" borderId="10" xfId="251" applyNumberFormat="1" applyFont="1" applyBorder="1" applyAlignment="1">
      <alignment horizontal="left"/>
    </xf>
    <xf numFmtId="1" fontId="104" fillId="0" borderId="10" xfId="251" applyNumberFormat="1" applyFont="1" applyBorder="1" applyAlignment="1">
      <alignment horizontal="right"/>
    </xf>
    <xf numFmtId="175" fontId="108" fillId="36" borderId="53" xfId="251" applyNumberFormat="1" applyFont="1" applyFill="1" applyBorder="1" applyAlignment="1">
      <alignment horizontal="left" vertical="top"/>
    </xf>
    <xf numFmtId="0" fontId="109" fillId="36" borderId="21" xfId="251" applyFont="1" applyFill="1" applyBorder="1" applyAlignment="1">
      <alignment vertical="top"/>
    </xf>
    <xf numFmtId="1" fontId="11" fillId="36" borderId="21" xfId="251" applyNumberFormat="1" applyFill="1" applyBorder="1" applyAlignment="1"/>
    <xf numFmtId="175" fontId="11" fillId="36" borderId="21" xfId="251" applyNumberFormat="1" applyFill="1" applyBorder="1" applyAlignment="1">
      <alignment horizontal="left"/>
    </xf>
    <xf numFmtId="0" fontId="11" fillId="36" borderId="77" xfId="251" applyFill="1" applyBorder="1" applyAlignment="1">
      <alignment vertical="top"/>
    </xf>
    <xf numFmtId="0" fontId="11" fillId="0" borderId="28" xfId="251" applyFont="1" applyBorder="1" applyAlignment="1">
      <alignment vertical="top"/>
    </xf>
    <xf numFmtId="0" fontId="104" fillId="0" borderId="28" xfId="251" applyFont="1" applyBorder="1" applyAlignment="1">
      <alignment vertical="top"/>
    </xf>
    <xf numFmtId="0" fontId="11" fillId="0" borderId="28" xfId="251" applyBorder="1" applyAlignment="1">
      <alignment vertical="top"/>
    </xf>
    <xf numFmtId="175" fontId="108" fillId="0" borderId="71" xfId="251" applyNumberFormat="1" applyFont="1" applyBorder="1" applyAlignment="1">
      <alignment horizontal="left" vertical="top"/>
    </xf>
    <xf numFmtId="0" fontId="11" fillId="0" borderId="10" xfId="251" applyBorder="1" applyAlignment="1">
      <alignment vertical="center" wrapText="1"/>
    </xf>
    <xf numFmtId="0" fontId="11" fillId="0" borderId="70" xfId="251" applyFont="1" applyBorder="1" applyAlignment="1">
      <alignment vertical="top" wrapText="1"/>
    </xf>
    <xf numFmtId="176" fontId="11" fillId="0" borderId="54" xfId="251" applyNumberFormat="1" applyBorder="1" applyAlignment="1"/>
    <xf numFmtId="176" fontId="11" fillId="0" borderId="10" xfId="251" applyNumberFormat="1" applyBorder="1" applyAlignment="1"/>
    <xf numFmtId="176" fontId="11" fillId="23" borderId="10" xfId="251" applyNumberFormat="1" applyFill="1" applyBorder="1" applyAlignment="1"/>
    <xf numFmtId="176" fontId="104" fillId="0" borderId="39" xfId="251" applyNumberFormat="1" applyFont="1" applyBorder="1" applyAlignment="1"/>
    <xf numFmtId="176" fontId="11" fillId="36" borderId="17" xfId="251" applyNumberFormat="1" applyFill="1" applyBorder="1" applyAlignment="1"/>
    <xf numFmtId="0" fontId="104" fillId="0" borderId="28" xfId="251" applyFont="1" applyBorder="1" applyAlignment="1">
      <alignment horizontal="right" vertical="top"/>
    </xf>
    <xf numFmtId="176" fontId="104" fillId="0" borderId="10" xfId="251" applyNumberFormat="1" applyFont="1" applyBorder="1" applyAlignment="1"/>
    <xf numFmtId="0" fontId="11" fillId="36" borderId="21" xfId="251" applyFill="1" applyBorder="1" applyAlignment="1">
      <alignment horizontal="left"/>
    </xf>
    <xf numFmtId="176" fontId="11" fillId="36" borderId="21" xfId="251" applyNumberFormat="1" applyFill="1" applyBorder="1" applyAlignment="1"/>
    <xf numFmtId="0" fontId="68" fillId="36" borderId="77" xfId="251" applyFont="1" applyFill="1" applyBorder="1" applyAlignment="1">
      <alignment vertical="top" wrapText="1"/>
    </xf>
    <xf numFmtId="176" fontId="11" fillId="23" borderId="54" xfId="251" applyNumberFormat="1" applyFill="1" applyBorder="1" applyAlignment="1"/>
    <xf numFmtId="0" fontId="11" fillId="0" borderId="10" xfId="251" applyBorder="1" applyAlignment="1">
      <alignment horizontal="left"/>
    </xf>
    <xf numFmtId="0" fontId="11" fillId="0" borderId="62" xfId="251" applyBorder="1" applyAlignment="1">
      <alignment vertical="top"/>
    </xf>
    <xf numFmtId="9" fontId="0" fillId="0" borderId="54" xfId="253" applyFont="1" applyBorder="1" applyAlignment="1">
      <alignment horizontal="left"/>
    </xf>
    <xf numFmtId="9" fontId="0" fillId="0" borderId="10" xfId="253" applyFont="1" applyBorder="1" applyAlignment="1"/>
    <xf numFmtId="175" fontId="108" fillId="0" borderId="33" xfId="251" applyNumberFormat="1" applyFont="1" applyBorder="1" applyAlignment="1">
      <alignment horizontal="left" vertical="top"/>
    </xf>
    <xf numFmtId="0" fontId="104" fillId="0" borderId="78" xfId="251" applyFont="1" applyBorder="1" applyAlignment="1">
      <alignment horizontal="right" vertical="top"/>
    </xf>
    <xf numFmtId="1" fontId="104" fillId="0" borderId="34" xfId="251" applyNumberFormat="1" applyFont="1" applyBorder="1" applyAlignment="1"/>
    <xf numFmtId="175" fontId="104" fillId="0" borderId="34" xfId="251" applyNumberFormat="1" applyFont="1" applyBorder="1" applyAlignment="1">
      <alignment horizontal="left"/>
    </xf>
    <xf numFmtId="176" fontId="107" fillId="0" borderId="34" xfId="252" applyNumberFormat="1" applyFont="1" applyBorder="1" applyAlignment="1"/>
    <xf numFmtId="176" fontId="104" fillId="0" borderId="34" xfId="251" applyNumberFormat="1" applyFont="1" applyBorder="1" applyAlignment="1"/>
    <xf numFmtId="0" fontId="11" fillId="0" borderId="35" xfId="251" applyBorder="1" applyAlignment="1">
      <alignment vertical="top"/>
    </xf>
    <xf numFmtId="0" fontId="108" fillId="0" borderId="0" xfId="251" applyFont="1" applyAlignment="1">
      <alignment horizontal="left" vertical="top"/>
    </xf>
    <xf numFmtId="0" fontId="115" fillId="34" borderId="70" xfId="251" applyFont="1" applyFill="1" applyBorder="1" applyAlignment="1">
      <alignment horizontal="right" vertical="top"/>
    </xf>
    <xf numFmtId="1" fontId="115" fillId="34" borderId="54" xfId="251" applyNumberFormat="1" applyFont="1" applyFill="1" applyBorder="1" applyAlignment="1">
      <alignment horizontal="right"/>
    </xf>
    <xf numFmtId="175" fontId="115" fillId="34" borderId="54" xfId="251" applyNumberFormat="1" applyFont="1" applyFill="1" applyBorder="1" applyAlignment="1">
      <alignment horizontal="left"/>
    </xf>
    <xf numFmtId="176" fontId="71" fillId="34" borderId="54" xfId="252" applyNumberFormat="1" applyFont="1" applyFill="1" applyBorder="1" applyAlignment="1">
      <alignment horizontal="right"/>
    </xf>
    <xf numFmtId="0" fontId="116" fillId="34" borderId="68" xfId="251" applyFont="1" applyFill="1" applyBorder="1" applyAlignment="1">
      <alignment horizontal="right" vertical="top"/>
    </xf>
    <xf numFmtId="0" fontId="11" fillId="0" borderId="0" xfId="251" applyBorder="1" applyAlignment="1">
      <alignment vertical="top"/>
    </xf>
    <xf numFmtId="1" fontId="11" fillId="0" borderId="0" xfId="251" applyNumberFormat="1" applyBorder="1" applyAlignment="1"/>
    <xf numFmtId="0" fontId="11" fillId="0" borderId="0" xfId="251" applyBorder="1" applyAlignment="1">
      <alignment horizontal="left"/>
    </xf>
    <xf numFmtId="176" fontId="108" fillId="0" borderId="0" xfId="252" applyNumberFormat="1" applyFont="1" applyBorder="1" applyAlignment="1"/>
    <xf numFmtId="0" fontId="11" fillId="0" borderId="46" xfId="251" applyBorder="1" applyAlignment="1">
      <alignment vertical="top"/>
    </xf>
    <xf numFmtId="1" fontId="104" fillId="0" borderId="0" xfId="251" applyNumberFormat="1" applyFont="1" applyBorder="1" applyAlignment="1">
      <alignment horizontal="right"/>
    </xf>
    <xf numFmtId="0" fontId="104" fillId="0" borderId="0" xfId="251" applyFont="1" applyBorder="1" applyAlignment="1">
      <alignment horizontal="left"/>
    </xf>
    <xf numFmtId="176" fontId="107" fillId="0" borderId="0" xfId="252" applyNumberFormat="1" applyFont="1" applyBorder="1" applyAlignment="1">
      <alignment horizontal="right"/>
    </xf>
    <xf numFmtId="0" fontId="93" fillId="32" borderId="16" xfId="250" applyFont="1" applyFill="1" applyBorder="1" applyAlignment="1">
      <alignment horizontal="center" vertical="center"/>
    </xf>
    <xf numFmtId="0" fontId="97" fillId="0" borderId="17" xfId="250" applyFont="1" applyBorder="1" applyAlignment="1">
      <alignment horizontal="left" vertical="center"/>
    </xf>
    <xf numFmtId="0" fontId="93" fillId="33" borderId="31" xfId="250" applyFont="1" applyFill="1" applyBorder="1" applyAlignment="1">
      <alignment horizontal="center" vertical="center"/>
    </xf>
    <xf numFmtId="0" fontId="93" fillId="33" borderId="16" xfId="250" applyFont="1" applyFill="1" applyBorder="1" applyAlignment="1">
      <alignment horizontal="center" vertical="center"/>
    </xf>
    <xf numFmtId="0" fontId="41" fillId="0" borderId="17" xfId="250" applyFont="1" applyBorder="1" applyAlignment="1">
      <alignment horizontal="left"/>
    </xf>
    <xf numFmtId="0" fontId="15" fillId="0" borderId="17" xfId="250" applyFont="1" applyBorder="1" applyAlignment="1">
      <alignment horizontal="left"/>
    </xf>
    <xf numFmtId="0" fontId="15" fillId="0" borderId="62" xfId="250" applyFont="1" applyBorder="1" applyAlignment="1">
      <alignment horizontal="left"/>
    </xf>
    <xf numFmtId="0" fontId="92" fillId="0" borderId="19" xfId="250" applyFont="1" applyBorder="1" applyAlignment="1">
      <alignment horizontal="left" vertical="center"/>
    </xf>
    <xf numFmtId="0" fontId="92" fillId="0" borderId="17" xfId="250" applyFont="1" applyBorder="1" applyAlignment="1">
      <alignment horizontal="left" vertical="center"/>
    </xf>
    <xf numFmtId="0" fontId="92" fillId="0" borderId="62" xfId="250" applyFont="1" applyBorder="1" applyAlignment="1">
      <alignment horizontal="left" vertical="center"/>
    </xf>
    <xf numFmtId="0" fontId="41" fillId="0" borderId="19" xfId="250" applyFont="1" applyBorder="1" applyAlignment="1">
      <alignment horizontal="left"/>
    </xf>
    <xf numFmtId="0" fontId="93" fillId="32" borderId="16" xfId="250" applyFont="1" applyFill="1" applyBorder="1" applyAlignment="1">
      <alignment horizontal="center" vertical="center" wrapText="1"/>
    </xf>
    <xf numFmtId="0" fontId="15" fillId="0" borderId="19" xfId="250" applyFont="1" applyBorder="1" applyAlignment="1">
      <alignment horizontal="left"/>
    </xf>
    <xf numFmtId="0" fontId="93" fillId="32" borderId="29" xfId="250" applyFont="1" applyFill="1" applyBorder="1" applyAlignment="1">
      <alignment horizontal="center" vertical="center"/>
    </xf>
    <xf numFmtId="0" fontId="92" fillId="0" borderId="57" xfId="250" applyFill="1" applyBorder="1" applyAlignment="1">
      <alignment horizontal="left"/>
    </xf>
    <xf numFmtId="0" fontId="92" fillId="0" borderId="17" xfId="250" applyFill="1" applyBorder="1" applyAlignment="1">
      <alignment horizontal="left"/>
    </xf>
    <xf numFmtId="0" fontId="92" fillId="0" borderId="62" xfId="250" applyFill="1" applyBorder="1" applyAlignment="1">
      <alignment horizontal="left"/>
    </xf>
    <xf numFmtId="0" fontId="92" fillId="0" borderId="57" xfId="250" applyBorder="1" applyAlignment="1">
      <alignment horizontal="center"/>
    </xf>
    <xf numFmtId="0" fontId="10" fillId="0" borderId="28" xfId="251" applyFont="1" applyBorder="1" applyAlignment="1">
      <alignment vertical="top" wrapText="1"/>
    </xf>
    <xf numFmtId="0" fontId="14" fillId="0" borderId="10" xfId="0" applyFont="1" applyFill="1" applyBorder="1" applyAlignment="1" applyProtection="1">
      <alignment horizontal="center" vertical="top"/>
    </xf>
    <xf numFmtId="3" fontId="118" fillId="0" borderId="10" xfId="0" applyNumberFormat="1" applyFont="1" applyFill="1" applyBorder="1" applyAlignment="1">
      <alignment vertical="top" wrapText="1"/>
    </xf>
    <xf numFmtId="0" fontId="108" fillId="0" borderId="10" xfId="0" applyFont="1" applyFill="1" applyBorder="1" applyAlignment="1" applyProtection="1">
      <alignment wrapText="1"/>
      <protection locked="0"/>
    </xf>
    <xf numFmtId="0" fontId="108" fillId="0" borderId="10" xfId="0" applyFont="1" applyFill="1" applyBorder="1" applyAlignment="1" applyProtection="1">
      <protection locked="0"/>
    </xf>
    <xf numFmtId="175" fontId="10" fillId="0" borderId="10" xfId="251" applyNumberFormat="1" applyFont="1" applyBorder="1" applyAlignment="1">
      <alignment horizontal="left"/>
    </xf>
    <xf numFmtId="176" fontId="10" fillId="23" borderId="10" xfId="251" applyNumberFormat="1" applyFont="1" applyFill="1" applyBorder="1" applyAlignment="1"/>
    <xf numFmtId="0" fontId="10" fillId="0" borderId="72" xfId="251" applyFont="1" applyBorder="1" applyAlignment="1">
      <alignment vertical="top" wrapText="1"/>
    </xf>
    <xf numFmtId="175" fontId="10" fillId="0" borderId="39" xfId="251" applyNumberFormat="1" applyFont="1" applyBorder="1" applyAlignment="1">
      <alignment horizontal="left"/>
    </xf>
    <xf numFmtId="176" fontId="11" fillId="23" borderId="39" xfId="251" applyNumberFormat="1" applyFill="1" applyBorder="1" applyAlignment="1"/>
    <xf numFmtId="4" fontId="66" fillId="31" borderId="19" xfId="0" applyNumberFormat="1" applyFont="1" applyFill="1" applyBorder="1" applyAlignment="1" applyProtection="1">
      <alignment horizontal="right" vertical="top" wrapText="1"/>
      <protection locked="0"/>
    </xf>
    <xf numFmtId="0" fontId="119" fillId="0" borderId="0" xfId="0" applyFont="1"/>
    <xf numFmtId="0" fontId="120" fillId="0" borderId="28" xfId="251" applyFont="1" applyBorder="1" applyAlignment="1">
      <alignment vertical="top" wrapText="1"/>
    </xf>
    <xf numFmtId="0" fontId="9" fillId="0" borderId="68" xfId="255" applyBorder="1" applyAlignment="1">
      <alignment vertical="top" wrapText="1"/>
    </xf>
    <xf numFmtId="0" fontId="108" fillId="34" borderId="0" xfId="251" applyFont="1" applyFill="1" applyAlignment="1">
      <alignment horizontal="left" vertical="top"/>
    </xf>
    <xf numFmtId="2" fontId="9" fillId="0" borderId="10" xfId="251" applyNumberFormat="1" applyFont="1" applyBorder="1" applyAlignment="1">
      <alignment horizontal="left"/>
    </xf>
    <xf numFmtId="0" fontId="52" fillId="28" borderId="32" xfId="250" applyFont="1" applyFill="1" applyBorder="1" applyAlignment="1">
      <alignment horizontal="center" wrapText="1"/>
    </xf>
    <xf numFmtId="0" fontId="92" fillId="32" borderId="58" xfId="250" applyFill="1" applyBorder="1" applyAlignment="1">
      <alignment horizontal="center"/>
    </xf>
    <xf numFmtId="165" fontId="92" fillId="28" borderId="55" xfId="250" applyNumberFormat="1" applyFill="1" applyBorder="1" applyAlignment="1"/>
    <xf numFmtId="0" fontId="92" fillId="32" borderId="26" xfId="250" applyFill="1" applyBorder="1" applyAlignment="1">
      <alignment horizontal="center"/>
    </xf>
    <xf numFmtId="0" fontId="92" fillId="28" borderId="19" xfId="250" applyFill="1" applyBorder="1" applyAlignment="1"/>
    <xf numFmtId="0" fontId="92" fillId="32" borderId="26" xfId="250" applyNumberFormat="1" applyFill="1" applyBorder="1" applyAlignment="1">
      <alignment horizontal="center"/>
    </xf>
    <xf numFmtId="0" fontId="92" fillId="32" borderId="26" xfId="250" applyNumberFormat="1" applyFill="1" applyBorder="1" applyAlignment="1">
      <alignment horizontal="center" vertical="center"/>
    </xf>
    <xf numFmtId="165" fontId="92" fillId="28" borderId="55" xfId="250" applyNumberFormat="1" applyFill="1" applyBorder="1" applyAlignment="1">
      <alignment vertical="center"/>
    </xf>
    <xf numFmtId="0" fontId="92" fillId="32" borderId="61" xfId="250" applyNumberFormat="1" applyFill="1" applyBorder="1" applyAlignment="1">
      <alignment horizontal="center"/>
    </xf>
    <xf numFmtId="165" fontId="92" fillId="28" borderId="38" xfId="250" applyNumberFormat="1" applyFill="1" applyBorder="1" applyAlignment="1"/>
    <xf numFmtId="0" fontId="92" fillId="28" borderId="39" xfId="250" applyNumberFormat="1" applyFill="1" applyBorder="1" applyAlignment="1">
      <alignment horizontal="center"/>
    </xf>
    <xf numFmtId="0" fontId="92" fillId="28" borderId="43" xfId="250" applyFill="1" applyBorder="1" applyAlignment="1"/>
    <xf numFmtId="0" fontId="92" fillId="0" borderId="25" xfId="250" applyBorder="1" applyAlignment="1">
      <alignment horizontal="center"/>
    </xf>
    <xf numFmtId="0" fontId="92" fillId="32" borderId="29" xfId="250" applyNumberFormat="1" applyFill="1" applyBorder="1" applyAlignment="1">
      <alignment horizontal="center"/>
    </xf>
    <xf numFmtId="0" fontId="92" fillId="32" borderId="16" xfId="250" applyNumberFormat="1" applyFont="1" applyFill="1" applyBorder="1" applyAlignment="1">
      <alignment horizontal="center"/>
    </xf>
    <xf numFmtId="0" fontId="92" fillId="28" borderId="16" xfId="250" applyNumberFormat="1" applyFill="1" applyBorder="1" applyAlignment="1">
      <alignment horizontal="center"/>
    </xf>
    <xf numFmtId="165" fontId="52" fillId="23" borderId="32" xfId="250" applyNumberFormat="1" applyFont="1" applyFill="1" applyBorder="1" applyAlignment="1"/>
    <xf numFmtId="165" fontId="52" fillId="0" borderId="10" xfId="250" applyNumberFormat="1" applyFont="1" applyFill="1" applyBorder="1" applyAlignment="1"/>
    <xf numFmtId="0" fontId="93" fillId="28" borderId="32" xfId="250" applyFont="1" applyFill="1" applyBorder="1" applyAlignment="1">
      <alignment horizontal="center" vertical="center"/>
    </xf>
    <xf numFmtId="0" fontId="92" fillId="32" borderId="26" xfId="250" applyFill="1" applyBorder="1" applyAlignment="1">
      <alignment horizontal="center" vertical="center"/>
    </xf>
    <xf numFmtId="0" fontId="92" fillId="32" borderId="61" xfId="250" applyFill="1" applyBorder="1" applyAlignment="1">
      <alignment horizontal="center"/>
    </xf>
    <xf numFmtId="0" fontId="92" fillId="32" borderId="39" xfId="250" applyFont="1" applyFill="1" applyBorder="1" applyAlignment="1">
      <alignment horizontal="center"/>
    </xf>
    <xf numFmtId="165" fontId="92" fillId="28" borderId="16" xfId="250" applyNumberFormat="1" applyFill="1" applyBorder="1" applyAlignment="1">
      <alignment horizontal="center"/>
    </xf>
    <xf numFmtId="0" fontId="99" fillId="0" borderId="0" xfId="250" applyFont="1" applyBorder="1" applyAlignment="1"/>
    <xf numFmtId="0" fontId="100" fillId="33" borderId="29" xfId="250" applyFont="1" applyFill="1" applyBorder="1" applyAlignment="1">
      <alignment horizontal="center" vertical="center" wrapText="1"/>
    </xf>
    <xf numFmtId="0" fontId="100" fillId="28" borderId="30" xfId="250" applyFont="1" applyFill="1" applyBorder="1" applyAlignment="1">
      <alignment horizontal="center" vertical="center" wrapText="1"/>
    </xf>
    <xf numFmtId="0" fontId="101" fillId="33" borderId="58" xfId="250" applyFont="1" applyFill="1" applyBorder="1" applyAlignment="1">
      <alignment horizontal="center"/>
    </xf>
    <xf numFmtId="165" fontId="92" fillId="28" borderId="68" xfId="250" applyNumberFormat="1" applyFill="1" applyBorder="1" applyAlignment="1"/>
    <xf numFmtId="0" fontId="92" fillId="33" borderId="26" xfId="250" applyNumberFormat="1" applyFill="1" applyBorder="1" applyAlignment="1">
      <alignment horizontal="center"/>
    </xf>
    <xf numFmtId="165" fontId="92" fillId="28" borderId="27" xfId="250" applyNumberFormat="1" applyFill="1" applyBorder="1" applyAlignment="1"/>
    <xf numFmtId="0" fontId="92" fillId="0" borderId="61" xfId="250" applyBorder="1" applyAlignment="1">
      <alignment horizontal="center"/>
    </xf>
    <xf numFmtId="0" fontId="92" fillId="33" borderId="61" xfId="250" applyNumberFormat="1" applyFill="1" applyBorder="1" applyAlignment="1">
      <alignment horizontal="center"/>
    </xf>
    <xf numFmtId="0" fontId="92" fillId="33" borderId="39" xfId="250" applyNumberFormat="1" applyFont="1" applyFill="1" applyBorder="1" applyAlignment="1">
      <alignment horizontal="center"/>
    </xf>
    <xf numFmtId="165" fontId="92" fillId="28" borderId="69" xfId="250" applyNumberFormat="1" applyFill="1" applyBorder="1" applyAlignment="1"/>
    <xf numFmtId="0" fontId="92" fillId="0" borderId="29" xfId="250" applyBorder="1" applyAlignment="1">
      <alignment horizontal="center"/>
    </xf>
    <xf numFmtId="0" fontId="92" fillId="33" borderId="29" xfId="250" applyNumberFormat="1" applyFill="1" applyBorder="1" applyAlignment="1">
      <alignment horizontal="center"/>
    </xf>
    <xf numFmtId="0" fontId="92" fillId="33" borderId="16" xfId="250" applyNumberFormat="1" applyFont="1" applyFill="1" applyBorder="1" applyAlignment="1">
      <alignment horizontal="center"/>
    </xf>
    <xf numFmtId="165" fontId="92" fillId="28" borderId="30" xfId="250" applyNumberFormat="1" applyFill="1" applyBorder="1" applyAlignment="1"/>
    <xf numFmtId="0" fontId="93" fillId="33" borderId="29" xfId="250" applyFont="1" applyFill="1" applyBorder="1" applyAlignment="1">
      <alignment horizontal="center" vertical="center"/>
    </xf>
    <xf numFmtId="0" fontId="52" fillId="28" borderId="30" xfId="250" applyFont="1" applyFill="1" applyBorder="1" applyAlignment="1">
      <alignment horizontal="center"/>
    </xf>
    <xf numFmtId="0" fontId="92" fillId="33" borderId="58" xfId="250" applyNumberFormat="1" applyFill="1" applyBorder="1" applyAlignment="1">
      <alignment horizontal="center"/>
    </xf>
    <xf numFmtId="0" fontId="93" fillId="0" borderId="29" xfId="250" applyFont="1" applyBorder="1" applyAlignment="1">
      <alignment horizontal="center"/>
    </xf>
    <xf numFmtId="0" fontId="92" fillId="0" borderId="45" xfId="250" applyNumberFormat="1" applyBorder="1" applyAlignment="1">
      <alignment horizontal="center"/>
    </xf>
    <xf numFmtId="0" fontId="92" fillId="0" borderId="46" xfId="250" applyBorder="1" applyAlignment="1"/>
    <xf numFmtId="0" fontId="100" fillId="33" borderId="29" xfId="250" applyFont="1" applyFill="1" applyBorder="1" applyAlignment="1">
      <alignment horizontal="center" vertical="center"/>
    </xf>
    <xf numFmtId="165" fontId="92" fillId="23" borderId="30" xfId="250" applyNumberFormat="1" applyFill="1" applyBorder="1" applyAlignment="1"/>
    <xf numFmtId="165" fontId="52" fillId="23" borderId="30" xfId="250" applyNumberFormat="1" applyFont="1" applyFill="1" applyBorder="1" applyAlignment="1"/>
    <xf numFmtId="0" fontId="92" fillId="33" borderId="70" xfId="250" applyNumberFormat="1" applyFill="1" applyBorder="1" applyAlignment="1">
      <alignment horizontal="center"/>
    </xf>
    <xf numFmtId="165" fontId="92" fillId="28" borderId="19" xfId="250" applyNumberFormat="1" applyFill="1" applyBorder="1" applyAlignment="1"/>
    <xf numFmtId="0" fontId="92" fillId="33" borderId="28" xfId="250" applyNumberFormat="1" applyFill="1" applyBorder="1" applyAlignment="1">
      <alignment horizontal="center"/>
    </xf>
    <xf numFmtId="0" fontId="92" fillId="0" borderId="71" xfId="250" applyBorder="1" applyAlignment="1">
      <alignment horizontal="center"/>
    </xf>
    <xf numFmtId="0" fontId="92" fillId="33" borderId="72" xfId="250" applyNumberFormat="1" applyFill="1" applyBorder="1" applyAlignment="1">
      <alignment horizontal="center"/>
    </xf>
    <xf numFmtId="0" fontId="92" fillId="33" borderId="39" xfId="250" applyFont="1" applyFill="1" applyBorder="1" applyAlignment="1">
      <alignment horizontal="center"/>
    </xf>
    <xf numFmtId="0" fontId="92" fillId="0" borderId="39" xfId="250" applyBorder="1" applyAlignment="1"/>
    <xf numFmtId="0" fontId="93" fillId="0" borderId="22" xfId="250" applyFont="1" applyBorder="1" applyAlignment="1">
      <alignment horizontal="center"/>
    </xf>
    <xf numFmtId="0" fontId="92" fillId="33" borderId="31" xfId="250" applyNumberFormat="1" applyFill="1" applyBorder="1" applyAlignment="1">
      <alignment horizontal="center"/>
    </xf>
    <xf numFmtId="165" fontId="92" fillId="28" borderId="32" xfId="250" applyNumberFormat="1" applyFill="1" applyBorder="1" applyAlignment="1"/>
    <xf numFmtId="0" fontId="52" fillId="28" borderId="32" xfId="250" applyFont="1" applyFill="1" applyBorder="1" applyAlignment="1">
      <alignment horizontal="center"/>
    </xf>
    <xf numFmtId="0" fontId="92" fillId="33" borderId="28" xfId="250" applyNumberFormat="1" applyFill="1" applyBorder="1" applyAlignment="1">
      <alignment horizontal="center" vertical="center"/>
    </xf>
    <xf numFmtId="165" fontId="92" fillId="28" borderId="19" xfId="250" applyNumberFormat="1" applyFill="1" applyBorder="1" applyAlignment="1">
      <alignment vertical="center"/>
    </xf>
    <xf numFmtId="0" fontId="92" fillId="33" borderId="16" xfId="250" applyNumberFormat="1" applyFill="1" applyBorder="1" applyAlignment="1">
      <alignment horizontal="center"/>
    </xf>
    <xf numFmtId="3" fontId="21" fillId="27" borderId="20" xfId="0" applyNumberFormat="1" applyFont="1" applyFill="1" applyBorder="1" applyAlignment="1" applyProtection="1">
      <alignment horizontal="center" vertical="center"/>
    </xf>
    <xf numFmtId="3" fontId="21" fillId="0" borderId="0" xfId="0" applyNumberFormat="1" applyFont="1" applyFill="1" applyAlignment="1">
      <alignment vertical="center" wrapText="1"/>
    </xf>
    <xf numFmtId="3" fontId="21" fillId="0" borderId="0" xfId="0" applyNumberFormat="1" applyFont="1" applyFill="1" applyAlignment="1">
      <alignment vertical="center"/>
    </xf>
    <xf numFmtId="39" fontId="21" fillId="0" borderId="0" xfId="0" applyNumberFormat="1" applyFont="1" applyFill="1" applyAlignment="1">
      <alignment vertical="center" wrapText="1"/>
    </xf>
    <xf numFmtId="0" fontId="22" fillId="0" borderId="10" xfId="126" applyFont="1" applyFill="1" applyBorder="1" applyAlignment="1" applyProtection="1">
      <alignment vertical="center" wrapText="1"/>
      <protection locked="0"/>
    </xf>
    <xf numFmtId="3" fontId="23" fillId="0" borderId="10" xfId="0" applyNumberFormat="1" applyFont="1" applyFill="1" applyBorder="1" applyAlignment="1">
      <alignment horizontal="left" vertical="top" wrapText="1"/>
    </xf>
    <xf numFmtId="0" fontId="8" fillId="0" borderId="28" xfId="251" applyFont="1" applyBorder="1" applyAlignment="1">
      <alignment vertical="top"/>
    </xf>
    <xf numFmtId="0" fontId="7" fillId="0" borderId="70" xfId="251" applyFont="1" applyBorder="1" applyAlignment="1">
      <alignment vertical="top" wrapText="1"/>
    </xf>
    <xf numFmtId="0" fontId="7" fillId="0" borderId="28" xfId="251" applyFont="1" applyBorder="1" applyAlignment="1">
      <alignment vertical="top" wrapText="1"/>
    </xf>
    <xf numFmtId="2" fontId="7" fillId="0" borderId="10" xfId="251" applyNumberFormat="1" applyFont="1" applyBorder="1" applyAlignment="1">
      <alignment horizontal="left"/>
    </xf>
    <xf numFmtId="0" fontId="7" fillId="0" borderId="10" xfId="251" applyFont="1" applyBorder="1" applyAlignment="1">
      <alignment vertical="top" wrapText="1"/>
    </xf>
    <xf numFmtId="0" fontId="7" fillId="0" borderId="28" xfId="251" applyFont="1" applyBorder="1" applyAlignment="1">
      <alignment vertical="top"/>
    </xf>
    <xf numFmtId="0" fontId="6" fillId="0" borderId="28" xfId="251" applyFont="1" applyBorder="1" applyAlignment="1">
      <alignment vertical="top"/>
    </xf>
    <xf numFmtId="0" fontId="6" fillId="0" borderId="27" xfId="251" applyFont="1" applyBorder="1" applyAlignment="1">
      <alignment vertical="top"/>
    </xf>
    <xf numFmtId="0" fontId="93" fillId="33" borderId="16" xfId="250" applyFont="1" applyFill="1" applyBorder="1" applyAlignment="1">
      <alignment horizontal="center" vertical="center"/>
    </xf>
    <xf numFmtId="0" fontId="92" fillId="33" borderId="22" xfId="250" applyNumberFormat="1" applyFill="1" applyBorder="1" applyAlignment="1">
      <alignment horizontal="center"/>
    </xf>
    <xf numFmtId="0" fontId="92" fillId="0" borderId="11" xfId="250" applyBorder="1" applyAlignment="1"/>
    <xf numFmtId="0" fontId="92" fillId="0" borderId="12" xfId="250" applyBorder="1" applyAlignment="1"/>
    <xf numFmtId="0" fontId="92" fillId="0" borderId="44" xfId="250" applyBorder="1" applyAlignment="1"/>
    <xf numFmtId="0" fontId="92" fillId="0" borderId="45" xfId="250" applyBorder="1" applyAlignment="1"/>
    <xf numFmtId="0" fontId="52" fillId="25" borderId="0" xfId="250" applyFont="1" applyFill="1" applyBorder="1" applyAlignment="1"/>
    <xf numFmtId="0" fontId="52" fillId="25" borderId="46" xfId="250" applyFont="1" applyFill="1" applyBorder="1" applyAlignment="1"/>
    <xf numFmtId="0" fontId="124" fillId="25" borderId="11" xfId="157" applyFont="1" applyFill="1" applyBorder="1"/>
    <xf numFmtId="0" fontId="124" fillId="25" borderId="12" xfId="157" applyFont="1" applyFill="1" applyBorder="1"/>
    <xf numFmtId="0" fontId="124" fillId="25" borderId="44" xfId="157" applyFont="1" applyFill="1" applyBorder="1"/>
    <xf numFmtId="0" fontId="15" fillId="0" borderId="0" xfId="157" applyFont="1"/>
    <xf numFmtId="0" fontId="15" fillId="0" borderId="45" xfId="157" applyFont="1" applyBorder="1"/>
    <xf numFmtId="0" fontId="15" fillId="0" borderId="0" xfId="157" applyFont="1" applyBorder="1"/>
    <xf numFmtId="0" fontId="15" fillId="0" borderId="46" xfId="157" applyFont="1" applyBorder="1"/>
    <xf numFmtId="0" fontId="126" fillId="23" borderId="45" xfId="157" applyFont="1" applyFill="1" applyBorder="1"/>
    <xf numFmtId="0" fontId="15" fillId="23" borderId="0" xfId="157" applyFont="1" applyFill="1" applyBorder="1"/>
    <xf numFmtId="0" fontId="41" fillId="0" borderId="0" xfId="157" applyFont="1" applyBorder="1"/>
    <xf numFmtId="0" fontId="15" fillId="23" borderId="21" xfId="157" applyFont="1" applyFill="1" applyBorder="1"/>
    <xf numFmtId="0" fontId="15" fillId="23" borderId="77" xfId="157" applyFont="1" applyFill="1" applyBorder="1"/>
    <xf numFmtId="0" fontId="127" fillId="0" borderId="45" xfId="157" applyFont="1" applyFill="1" applyBorder="1" applyAlignment="1">
      <alignment horizontal="left"/>
    </xf>
    <xf numFmtId="0" fontId="15" fillId="0" borderId="0" xfId="157" applyFont="1" applyFill="1" applyBorder="1"/>
    <xf numFmtId="0" fontId="41" fillId="0" borderId="45" xfId="157" applyFont="1" applyFill="1" applyBorder="1"/>
    <xf numFmtId="0" fontId="15" fillId="0" borderId="45" xfId="157" applyFont="1" applyBorder="1" applyAlignment="1">
      <alignment horizontal="justify" wrapText="1"/>
    </xf>
    <xf numFmtId="0" fontId="15" fillId="0" borderId="0" xfId="157" applyFont="1" applyBorder="1" applyAlignment="1">
      <alignment wrapText="1"/>
    </xf>
    <xf numFmtId="0" fontId="15" fillId="0" borderId="46" xfId="157" applyFont="1" applyBorder="1" applyAlignment="1">
      <alignment wrapText="1"/>
    </xf>
    <xf numFmtId="0" fontId="15" fillId="23" borderId="82" xfId="157" applyFont="1" applyFill="1" applyBorder="1"/>
    <xf numFmtId="177" fontId="41" fillId="0" borderId="45" xfId="157" applyNumberFormat="1" applyFont="1" applyBorder="1" applyAlignment="1">
      <alignment horizontal="left"/>
    </xf>
    <xf numFmtId="177" fontId="119" fillId="0" borderId="0" xfId="157" applyNumberFormat="1" applyFont="1" applyBorder="1" applyAlignment="1">
      <alignment horizontal="left"/>
    </xf>
    <xf numFmtId="0" fontId="15" fillId="0" borderId="45" xfId="157" applyFont="1" applyFill="1" applyBorder="1" applyAlignment="1">
      <alignment horizontal="left" vertical="top"/>
    </xf>
    <xf numFmtId="0" fontId="15" fillId="0" borderId="0" xfId="157" applyFont="1" applyBorder="1" applyAlignment="1"/>
    <xf numFmtId="0" fontId="15" fillId="0" borderId="46" xfId="157" applyFont="1" applyBorder="1" applyAlignment="1"/>
    <xf numFmtId="0" fontId="15" fillId="0" borderId="45" xfId="157" applyFont="1" applyBorder="1" applyAlignment="1">
      <alignment vertical="top"/>
    </xf>
    <xf numFmtId="177" fontId="15" fillId="0" borderId="0" xfId="157" applyNumberFormat="1" applyFont="1" applyBorder="1" applyAlignment="1"/>
    <xf numFmtId="177" fontId="15" fillId="0" borderId="46" xfId="157" applyNumberFormat="1" applyFont="1" applyBorder="1" applyAlignment="1"/>
    <xf numFmtId="0" fontId="15" fillId="0" borderId="45" xfId="157" applyFont="1" applyFill="1" applyBorder="1" applyAlignment="1"/>
    <xf numFmtId="0" fontId="15" fillId="0" borderId="0" xfId="157" applyFont="1" applyBorder="1" applyAlignment="1">
      <alignment horizontal="left" vertical="top" indent="1"/>
    </xf>
    <xf numFmtId="0" fontId="15" fillId="0" borderId="0" xfId="157" applyFont="1" applyAlignment="1">
      <alignment vertical="top" wrapText="1"/>
    </xf>
    <xf numFmtId="0" fontId="15" fillId="0" borderId="0" xfId="157" applyFont="1" applyBorder="1" applyAlignment="1">
      <alignment vertical="top" wrapText="1"/>
    </xf>
    <xf numFmtId="0" fontId="41" fillId="23" borderId="45" xfId="157" applyFont="1" applyFill="1" applyBorder="1"/>
    <xf numFmtId="0" fontId="5" fillId="0" borderId="28" xfId="251" applyFont="1" applyBorder="1" applyAlignment="1">
      <alignment vertical="top" wrapText="1"/>
    </xf>
    <xf numFmtId="0" fontId="80" fillId="0" borderId="0" xfId="250" applyFont="1" applyAlignment="1">
      <alignment horizontal="center"/>
    </xf>
    <xf numFmtId="0" fontId="92" fillId="25" borderId="10" xfId="250" applyFill="1" applyBorder="1" applyAlignment="1"/>
    <xf numFmtId="0" fontId="93" fillId="32" borderId="25" xfId="250" applyFont="1" applyFill="1" applyBorder="1" applyAlignment="1">
      <alignment horizontal="center" vertical="center"/>
    </xf>
    <xf numFmtId="0" fontId="93" fillId="33" borderId="22" xfId="250" applyFont="1" applyFill="1" applyBorder="1" applyAlignment="1">
      <alignment horizontal="center" vertical="center"/>
    </xf>
    <xf numFmtId="0" fontId="92" fillId="33" borderId="53" xfId="250" applyNumberFormat="1" applyFill="1" applyBorder="1" applyAlignment="1">
      <alignment horizontal="center"/>
    </xf>
    <xf numFmtId="0" fontId="92" fillId="33" borderId="57" xfId="250" applyNumberFormat="1" applyFill="1" applyBorder="1" applyAlignment="1">
      <alignment horizontal="center"/>
    </xf>
    <xf numFmtId="0" fontId="93" fillId="0" borderId="25" xfId="250" applyFont="1" applyBorder="1" applyAlignment="1">
      <alignment horizontal="center"/>
    </xf>
    <xf numFmtId="0" fontId="5" fillId="0" borderId="27" xfId="251" applyFont="1" applyBorder="1" applyAlignment="1">
      <alignment vertical="top"/>
    </xf>
    <xf numFmtId="0" fontId="5" fillId="0" borderId="27" xfId="251" applyFont="1" applyBorder="1" applyAlignment="1"/>
    <xf numFmtId="0" fontId="15" fillId="0" borderId="84" xfId="157" applyFont="1" applyBorder="1" applyAlignment="1">
      <alignment vertical="top"/>
    </xf>
    <xf numFmtId="0" fontId="15" fillId="0" borderId="0" xfId="157" applyFont="1" applyBorder="1" applyAlignment="1">
      <alignment vertical="top"/>
    </xf>
    <xf numFmtId="0" fontId="70" fillId="0" borderId="85" xfId="157" applyFont="1" applyBorder="1" applyAlignment="1">
      <alignment horizontal="center" vertical="top"/>
    </xf>
    <xf numFmtId="0" fontId="107" fillId="0" borderId="0" xfId="157" applyFont="1" applyBorder="1" applyAlignment="1">
      <alignment vertical="top"/>
    </xf>
    <xf numFmtId="0" fontId="70" fillId="0" borderId="0" xfId="157" applyFont="1" applyBorder="1" applyAlignment="1">
      <alignment vertical="top"/>
    </xf>
    <xf numFmtId="4" fontId="70" fillId="0" borderId="86" xfId="71" applyNumberFormat="1" applyFont="1" applyBorder="1" applyAlignment="1">
      <alignment horizontal="center"/>
    </xf>
    <xf numFmtId="0" fontId="70" fillId="0" borderId="0" xfId="157" applyFont="1" applyFill="1" applyBorder="1" applyAlignment="1">
      <alignment vertical="top"/>
    </xf>
    <xf numFmtId="0" fontId="107" fillId="0" borderId="0" xfId="157" applyFont="1" applyFill="1" applyBorder="1" applyAlignment="1">
      <alignment vertical="top"/>
    </xf>
    <xf numFmtId="0" fontId="107" fillId="0" borderId="0" xfId="157" applyFont="1" applyBorder="1" applyAlignment="1"/>
    <xf numFmtId="0" fontId="70" fillId="0" borderId="0" xfId="157" applyFont="1" applyBorder="1" applyAlignment="1">
      <alignment wrapText="1"/>
    </xf>
    <xf numFmtId="4" fontId="70" fillId="0" borderId="86" xfId="157" applyNumberFormat="1" applyFont="1" applyBorder="1" applyAlignment="1">
      <alignment vertical="top" wrapText="1"/>
    </xf>
    <xf numFmtId="0" fontId="107" fillId="0" borderId="0" xfId="157" applyFont="1"/>
    <xf numFmtId="0" fontId="70" fillId="0" borderId="0" xfId="157" applyFont="1"/>
    <xf numFmtId="0" fontId="130" fillId="0" borderId="88" xfId="157" applyFont="1" applyBorder="1" applyAlignment="1">
      <alignment wrapText="1"/>
    </xf>
    <xf numFmtId="4" fontId="130" fillId="0" borderId="89" xfId="157" applyNumberFormat="1" applyFont="1" applyBorder="1" applyAlignment="1">
      <alignment vertical="top" wrapText="1"/>
    </xf>
    <xf numFmtId="0" fontId="70" fillId="0" borderId="90" xfId="157" applyFont="1" applyBorder="1" applyAlignment="1">
      <alignment horizontal="center" vertical="top" wrapText="1"/>
    </xf>
    <xf numFmtId="0" fontId="131" fillId="25" borderId="83" xfId="157" applyFont="1" applyFill="1" applyBorder="1" applyAlignment="1">
      <alignment vertical="top"/>
    </xf>
    <xf numFmtId="0" fontId="131" fillId="25" borderId="0" xfId="157" applyFont="1" applyFill="1" applyBorder="1" applyAlignment="1">
      <alignment vertical="top" wrapText="1"/>
    </xf>
    <xf numFmtId="4" fontId="131" fillId="25" borderId="86" xfId="157" applyNumberFormat="1" applyFont="1" applyFill="1" applyBorder="1" applyAlignment="1">
      <alignment vertical="top" wrapText="1"/>
    </xf>
    <xf numFmtId="0" fontId="70" fillId="0" borderId="91" xfId="157" applyFont="1" applyBorder="1" applyAlignment="1">
      <alignment horizontal="center" vertical="top" wrapText="1"/>
    </xf>
    <xf numFmtId="0" fontId="132" fillId="25" borderId="85" xfId="157" applyFont="1" applyFill="1" applyBorder="1"/>
    <xf numFmtId="4" fontId="133" fillId="25" borderId="86" xfId="157" applyNumberFormat="1" applyFont="1" applyFill="1" applyBorder="1" applyAlignment="1">
      <alignment horizontal="center" vertical="top" wrapText="1"/>
    </xf>
    <xf numFmtId="0" fontId="70" fillId="0" borderId="85" xfId="157" applyFont="1" applyBorder="1"/>
    <xf numFmtId="0" fontId="130" fillId="0" borderId="0" xfId="157" applyFont="1" applyBorder="1"/>
    <xf numFmtId="0" fontId="130" fillId="0" borderId="0" xfId="157" applyFont="1" applyBorder="1" applyAlignment="1">
      <alignment vertical="top"/>
    </xf>
    <xf numFmtId="0" fontId="70" fillId="0" borderId="0" xfId="157" applyFont="1" applyAlignment="1">
      <alignment vertical="top"/>
    </xf>
    <xf numFmtId="0" fontId="70" fillId="0" borderId="86" xfId="157" applyFont="1" applyBorder="1" applyAlignment="1">
      <alignment vertical="top"/>
    </xf>
    <xf numFmtId="0" fontId="70" fillId="0" borderId="0" xfId="157" applyFont="1" applyFill="1" applyBorder="1" applyAlignment="1">
      <alignment horizontal="left" vertical="top" wrapText="1"/>
    </xf>
    <xf numFmtId="0" fontId="70" fillId="0" borderId="86" xfId="157" applyFont="1" applyFill="1" applyBorder="1" applyAlignment="1">
      <alignment horizontal="left" vertical="top" wrapText="1"/>
    </xf>
    <xf numFmtId="0" fontId="70" fillId="0" borderId="0" xfId="157" applyFont="1" applyFill="1" applyAlignment="1">
      <alignment wrapText="1"/>
    </xf>
    <xf numFmtId="0" fontId="70" fillId="0" borderId="86" xfId="157" applyFont="1" applyFill="1" applyBorder="1" applyAlignment="1">
      <alignment wrapText="1"/>
    </xf>
    <xf numFmtId="0" fontId="130" fillId="0" borderId="0" xfId="157" applyFont="1" applyFill="1" applyBorder="1" applyAlignment="1">
      <alignment horizontal="left" vertical="top"/>
    </xf>
    <xf numFmtId="0" fontId="70" fillId="0" borderId="0" xfId="157" applyFont="1" applyFill="1" applyBorder="1" applyAlignment="1">
      <alignment horizontal="left" vertical="top"/>
    </xf>
    <xf numFmtId="4" fontId="70" fillId="0" borderId="86" xfId="157" applyNumberFormat="1" applyFont="1" applyFill="1" applyBorder="1" applyAlignment="1">
      <alignment vertical="top"/>
    </xf>
    <xf numFmtId="0" fontId="130" fillId="0" borderId="0" xfId="157" applyFont="1" applyFill="1" applyBorder="1" applyAlignment="1">
      <alignment vertical="top"/>
    </xf>
    <xf numFmtId="0" fontId="130" fillId="0" borderId="0" xfId="157" applyFont="1" applyFill="1" applyBorder="1" applyAlignment="1">
      <alignment horizontal="left" vertical="top" wrapText="1"/>
    </xf>
    <xf numFmtId="0" fontId="119" fillId="0" borderId="0" xfId="157" applyFont="1" applyAlignment="1">
      <alignment horizontal="center" vertical="top"/>
    </xf>
    <xf numFmtId="0" fontId="119" fillId="0" borderId="0" xfId="157" applyFont="1" applyAlignment="1">
      <alignment vertical="top"/>
    </xf>
    <xf numFmtId="4" fontId="119" fillId="0" borderId="0" xfId="71" applyNumberFormat="1" applyFont="1" applyBorder="1" applyAlignment="1">
      <alignment horizontal="center"/>
    </xf>
    <xf numFmtId="0" fontId="119" fillId="0" borderId="0" xfId="157" applyFont="1"/>
    <xf numFmtId="0" fontId="15" fillId="0" borderId="84" xfId="157" applyFont="1" applyBorder="1" applyAlignment="1">
      <alignment horizontal="center" vertical="top"/>
    </xf>
    <xf numFmtId="4" fontId="15" fillId="0" borderId="84" xfId="71" applyNumberFormat="1" applyFont="1" applyBorder="1" applyAlignment="1">
      <alignment horizontal="center"/>
    </xf>
    <xf numFmtId="0" fontId="15" fillId="0" borderId="0" xfId="157" applyFont="1" applyBorder="1" applyAlignment="1">
      <alignment horizontal="center" vertical="top"/>
    </xf>
    <xf numFmtId="4" fontId="15" fillId="0" borderId="0" xfId="71" applyNumberFormat="1" applyFont="1" applyBorder="1" applyAlignment="1">
      <alignment horizontal="center"/>
    </xf>
    <xf numFmtId="0" fontId="70" fillId="0" borderId="0" xfId="157" applyFont="1" applyBorder="1" applyAlignment="1">
      <alignment horizontal="center" vertical="top"/>
    </xf>
    <xf numFmtId="4" fontId="70" fillId="0" borderId="0" xfId="71" applyNumberFormat="1" applyFont="1" applyBorder="1" applyAlignment="1">
      <alignment horizontal="center"/>
    </xf>
    <xf numFmtId="4" fontId="70" fillId="0" borderId="0" xfId="157" applyNumberFormat="1" applyFont="1" applyBorder="1" applyAlignment="1">
      <alignment vertical="top" wrapText="1"/>
    </xf>
    <xf numFmtId="0" fontId="15" fillId="0" borderId="36" xfId="157" applyFont="1" applyBorder="1"/>
    <xf numFmtId="165" fontId="105" fillId="25" borderId="12" xfId="259" applyFont="1" applyFill="1" applyBorder="1"/>
    <xf numFmtId="165" fontId="105" fillId="25" borderId="36" xfId="259" applyFont="1" applyFill="1" applyBorder="1"/>
    <xf numFmtId="0" fontId="117" fillId="0" borderId="0" xfId="0" applyFont="1" applyAlignment="1">
      <alignment horizontal="center"/>
    </xf>
    <xf numFmtId="0" fontId="134" fillId="25" borderId="11" xfId="0" applyFont="1" applyFill="1" applyBorder="1"/>
    <xf numFmtId="0" fontId="105" fillId="25" borderId="12" xfId="0" applyFont="1" applyFill="1" applyBorder="1"/>
    <xf numFmtId="0" fontId="105" fillId="25" borderId="0" xfId="0" applyFont="1" applyFill="1" applyBorder="1"/>
    <xf numFmtId="0" fontId="63" fillId="0" borderId="0" xfId="0" applyFont="1"/>
    <xf numFmtId="0" fontId="102" fillId="25" borderId="47" xfId="0" applyFont="1" applyFill="1" applyBorder="1"/>
    <xf numFmtId="0" fontId="105" fillId="25" borderId="36" xfId="0" applyFont="1" applyFill="1" applyBorder="1"/>
    <xf numFmtId="0" fontId="0" fillId="0" borderId="45" xfId="0" applyBorder="1"/>
    <xf numFmtId="0" fontId="0" fillId="0" borderId="0" xfId="0" applyAlignment="1">
      <alignment horizontal="center"/>
    </xf>
    <xf numFmtId="0" fontId="0" fillId="0" borderId="45" xfId="0" applyBorder="1" applyAlignment="1">
      <alignment horizontal="left" wrapText="1"/>
    </xf>
    <xf numFmtId="0" fontId="0" fillId="0" borderId="0" xfId="0" applyBorder="1" applyAlignment="1">
      <alignment horizontal="left" wrapText="1"/>
    </xf>
    <xf numFmtId="0" fontId="107" fillId="0" borderId="0" xfId="157" applyFont="1" applyFill="1" applyBorder="1" applyAlignment="1"/>
    <xf numFmtId="0" fontId="70" fillId="0" borderId="0" xfId="157" applyFont="1" applyFill="1" applyBorder="1" applyAlignment="1">
      <alignment wrapText="1"/>
    </xf>
    <xf numFmtId="0" fontId="135" fillId="25" borderId="83" xfId="157" applyFont="1" applyFill="1" applyBorder="1" applyAlignment="1">
      <alignment vertical="top"/>
    </xf>
    <xf numFmtId="0" fontId="135" fillId="25" borderId="0" xfId="157" applyFont="1" applyFill="1" applyBorder="1" applyAlignment="1">
      <alignment vertical="top" wrapText="1"/>
    </xf>
    <xf numFmtId="4" fontId="135" fillId="25" borderId="86" xfId="157" applyNumberFormat="1" applyFont="1" applyFill="1" applyBorder="1" applyAlignment="1">
      <alignment vertical="top" wrapText="1"/>
    </xf>
    <xf numFmtId="4" fontId="132" fillId="25" borderId="86" xfId="157" applyNumberFormat="1" applyFont="1" applyFill="1" applyBorder="1" applyAlignment="1">
      <alignment horizontal="center" vertical="top" wrapText="1"/>
    </xf>
    <xf numFmtId="0" fontId="70" fillId="0" borderId="0" xfId="157" applyFont="1" applyBorder="1" applyAlignment="1">
      <alignment horizontal="left" vertical="top" wrapText="1"/>
    </xf>
    <xf numFmtId="0" fontId="70" fillId="0" borderId="0" xfId="157" applyFont="1" applyFill="1" applyBorder="1" applyAlignment="1">
      <alignment horizontal="left" vertical="top" wrapText="1" indent="4"/>
    </xf>
    <xf numFmtId="4" fontId="70" fillId="0" borderId="86" xfId="157" applyNumberFormat="1" applyFont="1" applyFill="1" applyBorder="1" applyAlignment="1">
      <alignment vertical="top" wrapText="1"/>
    </xf>
    <xf numFmtId="0" fontId="70" fillId="0" borderId="0" xfId="157" applyFont="1" applyBorder="1" applyAlignment="1">
      <alignment horizontal="left" vertical="top" wrapText="1" indent="4"/>
    </xf>
    <xf numFmtId="0" fontId="130" fillId="0" borderId="0" xfId="157" applyFont="1" applyBorder="1" applyAlignment="1">
      <alignment horizontal="left" vertical="top"/>
    </xf>
    <xf numFmtId="177" fontId="70" fillId="0" borderId="0" xfId="157" applyNumberFormat="1" applyFont="1" applyBorder="1" applyAlignment="1">
      <alignment horizontal="left" vertical="top"/>
    </xf>
    <xf numFmtId="177" fontId="70" fillId="0" borderId="0" xfId="157" applyNumberFormat="1" applyFont="1" applyBorder="1" applyAlignment="1">
      <alignment horizontal="left" vertical="top" wrapText="1"/>
    </xf>
    <xf numFmtId="177" fontId="70" fillId="0" borderId="86" xfId="157" applyNumberFormat="1" applyFont="1" applyBorder="1" applyAlignment="1">
      <alignment horizontal="left" vertical="top" wrapText="1"/>
    </xf>
    <xf numFmtId="0" fontId="70" fillId="0" borderId="0" xfId="157" applyFont="1" applyBorder="1" applyAlignment="1">
      <alignment horizontal="left" vertical="top"/>
    </xf>
    <xf numFmtId="178" fontId="70" fillId="0" borderId="0" xfId="157" applyNumberFormat="1" applyFont="1" applyFill="1" applyBorder="1" applyAlignment="1">
      <alignment horizontal="left" vertical="top" wrapText="1"/>
    </xf>
    <xf numFmtId="178" fontId="70" fillId="0" borderId="0" xfId="157" applyNumberFormat="1" applyFont="1" applyFill="1" applyBorder="1" applyAlignment="1">
      <alignment horizontal="left" vertical="top" wrapText="1"/>
    </xf>
    <xf numFmtId="178" fontId="70" fillId="0" borderId="86" xfId="157" applyNumberFormat="1" applyFont="1" applyFill="1" applyBorder="1" applyAlignment="1">
      <alignment horizontal="left" vertical="top" wrapText="1"/>
    </xf>
    <xf numFmtId="178" fontId="70" fillId="0" borderId="0" xfId="157" applyNumberFormat="1" applyFont="1" applyFill="1" applyBorder="1" applyAlignment="1">
      <alignment horizontal="left" vertical="top"/>
    </xf>
    <xf numFmtId="178" fontId="70" fillId="0" borderId="0" xfId="157" applyNumberFormat="1" applyFont="1" applyBorder="1" applyAlignment="1">
      <alignment horizontal="left" vertical="top" wrapText="1"/>
    </xf>
    <xf numFmtId="0" fontId="15" fillId="0" borderId="0" xfId="157" applyFont="1" applyAlignment="1">
      <alignment horizontal="center" vertical="top"/>
    </xf>
    <xf numFmtId="0" fontId="15" fillId="0" borderId="0" xfId="157" applyFont="1" applyAlignment="1">
      <alignment vertical="top"/>
    </xf>
    <xf numFmtId="0" fontId="70" fillId="0" borderId="0" xfId="157" applyFont="1" applyAlignment="1">
      <alignment wrapText="1"/>
    </xf>
    <xf numFmtId="0" fontId="70" fillId="0" borderId="86" xfId="157" applyFont="1" applyBorder="1" applyAlignment="1">
      <alignment wrapText="1"/>
    </xf>
    <xf numFmtId="0" fontId="70" fillId="0" borderId="0" xfId="157" applyFont="1" applyFill="1" applyBorder="1" applyAlignment="1">
      <alignment horizontal="left" vertical="top" wrapText="1"/>
    </xf>
    <xf numFmtId="0" fontId="70" fillId="0" borderId="86" xfId="157" applyFont="1" applyFill="1" applyBorder="1" applyAlignment="1">
      <alignment horizontal="left" vertical="top" wrapText="1"/>
    </xf>
    <xf numFmtId="0" fontId="74" fillId="0" borderId="37" xfId="152" applyFont="1" applyBorder="1" applyProtection="1">
      <protection locked="0"/>
    </xf>
    <xf numFmtId="0" fontId="74" fillId="0" borderId="24" xfId="152" applyFont="1" applyFill="1" applyBorder="1" applyAlignment="1" applyProtection="1">
      <alignment horizontal="center" vertical="top" wrapText="1"/>
    </xf>
    <xf numFmtId="0" fontId="74" fillId="0" borderId="24" xfId="152" applyFont="1" applyFill="1" applyBorder="1" applyAlignment="1" applyProtection="1">
      <alignment horizontal="center" vertical="top"/>
      <protection locked="0"/>
    </xf>
    <xf numFmtId="173" fontId="74" fillId="31" borderId="38" xfId="152" applyNumberFormat="1" applyFont="1" applyFill="1" applyBorder="1" applyAlignment="1" applyProtection="1">
      <alignment horizontal="center" vertical="top"/>
      <protection locked="0"/>
    </xf>
    <xf numFmtId="0" fontId="72" fillId="0" borderId="11" xfId="152" applyFont="1" applyBorder="1" applyAlignment="1" applyProtection="1">
      <alignment horizontal="center"/>
      <protection locked="0"/>
    </xf>
    <xf numFmtId="0" fontId="72" fillId="0" borderId="12" xfId="0" applyFont="1" applyBorder="1" applyProtection="1">
      <protection locked="0"/>
    </xf>
    <xf numFmtId="0" fontId="72" fillId="0" borderId="12" xfId="152" applyFont="1" applyFill="1" applyBorder="1" applyAlignment="1" applyProtection="1">
      <alignment horizontal="center"/>
    </xf>
    <xf numFmtId="0" fontId="72" fillId="0" borderId="12" xfId="152" applyFont="1" applyFill="1" applyBorder="1" applyAlignment="1" applyProtection="1">
      <alignment horizontal="center"/>
      <protection locked="0"/>
    </xf>
    <xf numFmtId="173" fontId="73" fillId="0" borderId="12" xfId="152" applyNumberFormat="1" applyFont="1" applyFill="1" applyBorder="1" applyAlignment="1" applyProtection="1">
      <alignment horizontal="center"/>
      <protection locked="0"/>
    </xf>
    <xf numFmtId="0" fontId="72" fillId="0" borderId="44" xfId="0" applyFont="1" applyBorder="1" applyProtection="1">
      <protection locked="0"/>
    </xf>
    <xf numFmtId="0" fontId="75" fillId="0" borderId="45" xfId="0" applyFont="1" applyFill="1" applyBorder="1" applyAlignment="1" applyProtection="1">
      <alignment horizontal="left" vertical="center"/>
      <protection locked="0"/>
    </xf>
    <xf numFmtId="0" fontId="72" fillId="0" borderId="0" xfId="0" applyFont="1" applyBorder="1" applyProtection="1">
      <protection locked="0"/>
    </xf>
    <xf numFmtId="0" fontId="72" fillId="0" borderId="46" xfId="0" applyFont="1" applyBorder="1" applyProtection="1">
      <protection locked="0"/>
    </xf>
    <xf numFmtId="0" fontId="73" fillId="0" borderId="47" xfId="152" applyFont="1" applyBorder="1" applyAlignment="1" applyProtection="1">
      <alignment horizontal="left"/>
      <protection locked="0"/>
    </xf>
    <xf numFmtId="0" fontId="72" fillId="0" borderId="36" xfId="0" applyFont="1" applyBorder="1" applyProtection="1">
      <protection locked="0"/>
    </xf>
    <xf numFmtId="0" fontId="72" fillId="0" borderId="51" xfId="0" applyFont="1" applyBorder="1" applyProtection="1">
      <protection locked="0"/>
    </xf>
    <xf numFmtId="0" fontId="73" fillId="0" borderId="40" xfId="152" applyFont="1" applyFill="1" applyBorder="1" applyAlignment="1" applyProtection="1">
      <alignment horizontal="left"/>
      <protection locked="0"/>
    </xf>
    <xf numFmtId="0" fontId="72" fillId="0" borderId="41" xfId="152" applyFont="1" applyFill="1" applyBorder="1" applyAlignment="1" applyProtection="1">
      <alignment horizontal="center"/>
    </xf>
    <xf numFmtId="0" fontId="72" fillId="0" borderId="41" xfId="152" applyFont="1" applyFill="1" applyBorder="1" applyAlignment="1" applyProtection="1">
      <alignment horizontal="center"/>
      <protection locked="0"/>
    </xf>
    <xf numFmtId="0" fontId="74" fillId="24" borderId="0" xfId="0" applyFont="1" applyFill="1" applyAlignment="1" applyProtection="1">
      <alignment horizontal="center"/>
      <protection locked="0"/>
    </xf>
    <xf numFmtId="0" fontId="72" fillId="24" borderId="0" xfId="0" applyFont="1" applyFill="1" applyProtection="1">
      <protection locked="0"/>
    </xf>
    <xf numFmtId="0" fontId="72" fillId="24" borderId="0" xfId="0" applyFont="1" applyFill="1" applyAlignment="1" applyProtection="1">
      <alignment vertical="center"/>
      <protection locked="0"/>
    </xf>
    <xf numFmtId="10" fontId="72" fillId="24" borderId="0" xfId="0" applyNumberFormat="1" applyFont="1" applyFill="1" applyAlignment="1" applyProtection="1">
      <alignment vertical="center" wrapText="1"/>
      <protection locked="0"/>
    </xf>
    <xf numFmtId="0" fontId="140" fillId="30" borderId="0" xfId="260" applyFont="1" applyFill="1"/>
    <xf numFmtId="0" fontId="3" fillId="30" borderId="0" xfId="260" applyFill="1" applyAlignment="1">
      <alignment horizontal="center"/>
    </xf>
    <xf numFmtId="0" fontId="3" fillId="30" borderId="0" xfId="260" applyFill="1"/>
    <xf numFmtId="0" fontId="3" fillId="0" borderId="0" xfId="260"/>
    <xf numFmtId="0" fontId="141" fillId="0" borderId="0" xfId="260" applyFont="1" applyFill="1" applyAlignment="1">
      <alignment vertical="center"/>
    </xf>
    <xf numFmtId="0" fontId="3" fillId="0" borderId="0" xfId="260" applyAlignment="1">
      <alignment vertical="center"/>
    </xf>
    <xf numFmtId="0" fontId="141" fillId="0" borderId="0" xfId="260" applyFont="1" applyFill="1" applyAlignment="1">
      <alignment horizontal="left"/>
    </xf>
    <xf numFmtId="0" fontId="104" fillId="0" borderId="45" xfId="260" applyFont="1" applyFill="1" applyBorder="1" applyAlignment="1">
      <alignment horizontal="center"/>
    </xf>
    <xf numFmtId="0" fontId="142" fillId="0" borderId="29" xfId="260" applyFont="1" applyBorder="1"/>
    <xf numFmtId="0" fontId="142" fillId="0" borderId="16" xfId="260" applyFont="1" applyBorder="1"/>
    <xf numFmtId="0" fontId="142" fillId="0" borderId="31" xfId="260" applyFont="1" applyBorder="1"/>
    <xf numFmtId="0" fontId="142" fillId="39" borderId="29" xfId="261" applyFont="1" applyFill="1" applyBorder="1" applyAlignment="1" applyProtection="1">
      <alignment horizontal="center" vertical="center"/>
    </xf>
    <xf numFmtId="0" fontId="142" fillId="0" borderId="47" xfId="261" applyFont="1" applyFill="1" applyBorder="1" applyAlignment="1" applyProtection="1">
      <alignment horizontal="center" vertical="center"/>
    </xf>
    <xf numFmtId="0" fontId="143" fillId="0" borderId="0" xfId="260" applyFont="1"/>
    <xf numFmtId="0" fontId="145" fillId="37" borderId="92" xfId="260" applyFont="1" applyFill="1" applyBorder="1" applyAlignment="1">
      <alignment horizontal="left" vertical="top"/>
    </xf>
    <xf numFmtId="0" fontId="142" fillId="37" borderId="93" xfId="260" applyFont="1" applyFill="1" applyBorder="1" applyAlignment="1">
      <alignment horizontal="left" vertical="top"/>
    </xf>
    <xf numFmtId="0" fontId="145" fillId="37" borderId="58" xfId="260" applyFont="1" applyFill="1" applyBorder="1" applyAlignment="1">
      <alignment vertical="center"/>
    </xf>
    <xf numFmtId="0" fontId="117" fillId="37" borderId="54" xfId="260" applyFont="1" applyFill="1" applyBorder="1" applyAlignment="1">
      <alignment vertical="center" wrapText="1"/>
    </xf>
    <xf numFmtId="0" fontId="117" fillId="37" borderId="54" xfId="260" applyFont="1" applyFill="1" applyBorder="1" applyAlignment="1">
      <alignment vertical="center"/>
    </xf>
    <xf numFmtId="0" fontId="117" fillId="37" borderId="68" xfId="260" applyFont="1" applyFill="1" applyBorder="1" applyAlignment="1">
      <alignment vertical="center"/>
    </xf>
    <xf numFmtId="173" fontId="146" fillId="37" borderId="37" xfId="261" applyNumberFormat="1" applyFont="1" applyFill="1" applyBorder="1" applyAlignment="1" applyProtection="1">
      <alignment vertical="center"/>
      <protection locked="0"/>
    </xf>
    <xf numFmtId="173" fontId="147" fillId="37" borderId="58" xfId="260" applyNumberFormat="1" applyFont="1" applyFill="1" applyBorder="1" applyAlignment="1">
      <alignment vertical="center"/>
    </xf>
    <xf numFmtId="0" fontId="143" fillId="0" borderId="0" xfId="260" applyFont="1" applyAlignment="1">
      <alignment vertical="center"/>
    </xf>
    <xf numFmtId="0" fontId="143" fillId="0" borderId="58" xfId="260" applyFont="1" applyBorder="1" applyAlignment="1">
      <alignment vertical="center"/>
    </xf>
    <xf numFmtId="0" fontId="117" fillId="0" borderId="10" xfId="260" applyFont="1" applyBorder="1" applyAlignment="1">
      <alignment vertical="center" wrapText="1"/>
    </xf>
    <xf numFmtId="0" fontId="117" fillId="0" borderId="10" xfId="260" applyFont="1" applyBorder="1" applyAlignment="1">
      <alignment vertical="center"/>
    </xf>
    <xf numFmtId="0" fontId="117" fillId="0" borderId="27" xfId="260" applyFont="1" applyBorder="1" applyAlignment="1">
      <alignment vertical="center"/>
    </xf>
    <xf numFmtId="173" fontId="146" fillId="23" borderId="37" xfId="261" applyNumberFormat="1" applyFont="1" applyFill="1" applyBorder="1" applyAlignment="1" applyProtection="1">
      <alignment vertical="center"/>
      <protection locked="0"/>
    </xf>
    <xf numFmtId="173" fontId="147" fillId="0" borderId="56" xfId="260" applyNumberFormat="1" applyFont="1" applyFill="1" applyBorder="1" applyAlignment="1">
      <alignment vertical="center"/>
    </xf>
    <xf numFmtId="173" fontId="147" fillId="0" borderId="26" xfId="260" applyNumberFormat="1" applyFont="1" applyBorder="1" applyAlignment="1">
      <alignment vertical="center"/>
    </xf>
    <xf numFmtId="0" fontId="74" fillId="40" borderId="58" xfId="260" applyFont="1" applyFill="1" applyBorder="1" applyAlignment="1">
      <alignment vertical="center"/>
    </xf>
    <xf numFmtId="0" fontId="117" fillId="40" borderId="54" xfId="260" applyFont="1" applyFill="1" applyBorder="1" applyAlignment="1">
      <alignment vertical="center"/>
    </xf>
    <xf numFmtId="0" fontId="117" fillId="40" borderId="68" xfId="260" applyFont="1" applyFill="1" applyBorder="1" applyAlignment="1">
      <alignment vertical="center"/>
    </xf>
    <xf numFmtId="173" fontId="146" fillId="40" borderId="37" xfId="261" applyNumberFormat="1" applyFont="1" applyFill="1" applyBorder="1" applyAlignment="1" applyProtection="1">
      <alignment vertical="center"/>
      <protection locked="0"/>
    </xf>
    <xf numFmtId="173" fontId="147" fillId="40" borderId="58" xfId="260" applyNumberFormat="1" applyFont="1" applyFill="1" applyBorder="1" applyAlignment="1">
      <alignment vertical="center"/>
    </xf>
    <xf numFmtId="173" fontId="146" fillId="40" borderId="40" xfId="261" applyNumberFormat="1" applyFont="1" applyFill="1" applyBorder="1" applyAlignment="1" applyProtection="1">
      <alignment vertical="center"/>
      <protection locked="0"/>
    </xf>
    <xf numFmtId="0" fontId="72" fillId="0" borderId="58" xfId="260" applyFont="1" applyFill="1" applyBorder="1" applyAlignment="1">
      <alignment vertical="center"/>
    </xf>
    <xf numFmtId="0" fontId="117" fillId="0" borderId="93" xfId="260" applyFont="1" applyFill="1" applyBorder="1" applyAlignment="1">
      <alignment vertical="center"/>
    </xf>
    <xf numFmtId="0" fontId="117" fillId="0" borderId="94" xfId="260" applyFont="1" applyFill="1" applyBorder="1" applyAlignment="1">
      <alignment vertical="center"/>
    </xf>
    <xf numFmtId="173" fontId="147" fillId="0" borderId="95" xfId="260" applyNumberFormat="1" applyFont="1" applyFill="1" applyBorder="1" applyAlignment="1">
      <alignment vertical="center"/>
    </xf>
    <xf numFmtId="173" fontId="147" fillId="0" borderId="92" xfId="260" applyNumberFormat="1" applyFont="1" applyFill="1" applyBorder="1" applyAlignment="1">
      <alignment vertical="center"/>
    </xf>
    <xf numFmtId="0" fontId="117" fillId="0" borderId="54" xfId="260" applyFont="1" applyFill="1" applyBorder="1" applyAlignment="1">
      <alignment vertical="center"/>
    </xf>
    <xf numFmtId="0" fontId="117" fillId="0" borderId="68" xfId="260" applyFont="1" applyFill="1" applyBorder="1" applyAlignment="1">
      <alignment vertical="center"/>
    </xf>
    <xf numFmtId="173" fontId="147" fillId="0" borderId="58" xfId="260" applyNumberFormat="1" applyFont="1" applyFill="1" applyBorder="1" applyAlignment="1">
      <alignment vertical="center"/>
    </xf>
    <xf numFmtId="0" fontId="117" fillId="0" borderId="54" xfId="260" applyFont="1" applyBorder="1" applyAlignment="1">
      <alignment vertical="center"/>
    </xf>
    <xf numFmtId="0" fontId="117" fillId="0" borderId="68" xfId="260" applyFont="1" applyBorder="1" applyAlignment="1">
      <alignment vertical="center"/>
    </xf>
    <xf numFmtId="173" fontId="147" fillId="0" borderId="58" xfId="260" applyNumberFormat="1" applyFont="1" applyBorder="1" applyAlignment="1">
      <alignment vertical="center"/>
    </xf>
    <xf numFmtId="0" fontId="145" fillId="40" borderId="58" xfId="260" applyFont="1" applyFill="1" applyBorder="1" applyAlignment="1">
      <alignment vertical="center"/>
    </xf>
    <xf numFmtId="0" fontId="117" fillId="0" borderId="54" xfId="260" applyFont="1" applyBorder="1" applyAlignment="1">
      <alignment vertical="center" wrapText="1"/>
    </xf>
    <xf numFmtId="0" fontId="143" fillId="0" borderId="26" xfId="260" applyFont="1" applyBorder="1" applyAlignment="1">
      <alignment vertical="center"/>
    </xf>
    <xf numFmtId="0" fontId="143" fillId="0" borderId="70" xfId="260" applyFont="1" applyBorder="1" applyAlignment="1">
      <alignment vertical="center"/>
    </xf>
    <xf numFmtId="0" fontId="145" fillId="0" borderId="58" xfId="260" applyFont="1" applyBorder="1" applyAlignment="1">
      <alignment vertical="center"/>
    </xf>
    <xf numFmtId="0" fontId="149" fillId="0" borderId="26" xfId="260" applyFont="1" applyBorder="1" applyAlignment="1">
      <alignment vertical="center"/>
    </xf>
    <xf numFmtId="0" fontId="150" fillId="0" borderId="39" xfId="260" applyFont="1" applyBorder="1" applyAlignment="1">
      <alignment vertical="center" wrapText="1"/>
    </xf>
    <xf numFmtId="0" fontId="117" fillId="0" borderId="39" xfId="260" applyFont="1" applyBorder="1" applyAlignment="1">
      <alignment vertical="center"/>
    </xf>
    <xf numFmtId="0" fontId="117" fillId="0" borderId="69" xfId="260" applyFont="1" applyBorder="1" applyAlignment="1">
      <alignment vertical="center"/>
    </xf>
    <xf numFmtId="173" fontId="147" fillId="0" borderId="61" xfId="260" applyNumberFormat="1" applyFont="1" applyBorder="1" applyAlignment="1">
      <alignment vertical="center"/>
    </xf>
    <xf numFmtId="0" fontId="150" fillId="23" borderId="39" xfId="260" applyFont="1" applyFill="1" applyBorder="1" applyAlignment="1" applyProtection="1">
      <alignment vertical="center" wrapText="1"/>
      <protection locked="0"/>
    </xf>
    <xf numFmtId="0" fontId="117" fillId="23" borderId="39" xfId="260" applyFont="1" applyFill="1" applyBorder="1" applyAlignment="1" applyProtection="1">
      <alignment vertical="center"/>
      <protection locked="0"/>
    </xf>
    <xf numFmtId="0" fontId="117" fillId="23" borderId="69" xfId="260" applyFont="1" applyFill="1" applyBorder="1" applyAlignment="1" applyProtection="1">
      <alignment vertical="center"/>
      <protection locked="0"/>
    </xf>
    <xf numFmtId="0" fontId="150" fillId="23" borderId="39" xfId="260" applyFont="1" applyFill="1" applyBorder="1" applyAlignment="1" applyProtection="1">
      <alignment vertical="center"/>
      <protection locked="0"/>
    </xf>
    <xf numFmtId="0" fontId="117" fillId="23" borderId="96" xfId="260" applyFont="1" applyFill="1" applyBorder="1" applyAlignment="1" applyProtection="1">
      <alignment vertical="center"/>
      <protection locked="0"/>
    </xf>
    <xf numFmtId="0" fontId="117" fillId="23" borderId="97" xfId="260" applyFont="1" applyFill="1" applyBorder="1" applyAlignment="1" applyProtection="1">
      <alignment vertical="center"/>
      <protection locked="0"/>
    </xf>
    <xf numFmtId="0" fontId="3" fillId="0" borderId="98" xfId="260" applyFont="1" applyBorder="1"/>
    <xf numFmtId="0" fontId="3" fillId="0" borderId="99" xfId="260" applyFont="1" applyBorder="1"/>
    <xf numFmtId="176" fontId="139" fillId="41" borderId="100" xfId="261" applyNumberFormat="1" applyFont="1" applyFill="1" applyBorder="1" applyAlignment="1" applyProtection="1">
      <alignment vertical="center"/>
    </xf>
    <xf numFmtId="173" fontId="151" fillId="38" borderId="101" xfId="260" applyNumberFormat="1" applyFont="1" applyFill="1" applyBorder="1"/>
    <xf numFmtId="176" fontId="139" fillId="0" borderId="102" xfId="261" applyNumberFormat="1" applyFont="1" applyFill="1" applyBorder="1" applyAlignment="1" applyProtection="1">
      <alignment vertical="center"/>
    </xf>
    <xf numFmtId="0" fontId="142" fillId="39" borderId="22" xfId="260" applyFont="1" applyFill="1" applyBorder="1"/>
    <xf numFmtId="0" fontId="3" fillId="39" borderId="23" xfId="260" applyFill="1" applyBorder="1"/>
    <xf numFmtId="0" fontId="149" fillId="0" borderId="0" xfId="260" applyFont="1" applyFill="1" applyBorder="1" applyAlignment="1">
      <alignment horizontal="left" vertical="top"/>
    </xf>
    <xf numFmtId="0" fontId="152" fillId="0" borderId="0" xfId="260" applyFont="1" applyFill="1" applyBorder="1" applyAlignment="1">
      <alignment horizontal="left" vertical="top"/>
    </xf>
    <xf numFmtId="0" fontId="103" fillId="0" borderId="0" xfId="260" applyFont="1"/>
    <xf numFmtId="0" fontId="3" fillId="0" borderId="0" xfId="260" applyFill="1" applyBorder="1" applyAlignment="1">
      <alignment horizontal="left" vertical="top"/>
    </xf>
    <xf numFmtId="0" fontId="3" fillId="0" borderId="68" xfId="251" applyFont="1" applyBorder="1" applyAlignment="1">
      <alignment vertical="top" wrapText="1"/>
    </xf>
    <xf numFmtId="0" fontId="150" fillId="0" borderId="10" xfId="258" applyFont="1" applyBorder="1" applyAlignment="1">
      <alignment vertical="center"/>
    </xf>
    <xf numFmtId="0" fontId="117" fillId="0" borderId="10" xfId="258" applyFont="1" applyBorder="1" applyAlignment="1">
      <alignment vertical="center"/>
    </xf>
    <xf numFmtId="0" fontId="117" fillId="40" borderId="54" xfId="258" applyFont="1" applyFill="1" applyBorder="1" applyAlignment="1">
      <alignment vertical="center"/>
    </xf>
    <xf numFmtId="0" fontId="117" fillId="0" borderId="93" xfId="258" applyFont="1" applyFill="1" applyBorder="1" applyAlignment="1">
      <alignment vertical="center"/>
    </xf>
    <xf numFmtId="0" fontId="117" fillId="0" borderId="54" xfId="258" applyFont="1" applyFill="1" applyBorder="1" applyAlignment="1">
      <alignment vertical="center"/>
    </xf>
    <xf numFmtId="0" fontId="150" fillId="0" borderId="54" xfId="258" applyFont="1" applyBorder="1" applyAlignment="1">
      <alignment vertical="center"/>
    </xf>
    <xf numFmtId="0" fontId="117" fillId="0" borderId="54" xfId="258" applyFont="1" applyBorder="1" applyAlignment="1">
      <alignment vertical="center"/>
    </xf>
    <xf numFmtId="0" fontId="152" fillId="0" borderId="58" xfId="258" applyFont="1" applyBorder="1" applyAlignment="1">
      <alignment vertical="center"/>
    </xf>
    <xf numFmtId="0" fontId="117" fillId="0" borderId="68" xfId="258" applyFont="1" applyFill="1" applyBorder="1" applyAlignment="1">
      <alignment vertical="center"/>
    </xf>
    <xf numFmtId="173" fontId="147" fillId="0" borderId="58" xfId="258" applyNumberFormat="1" applyFont="1" applyBorder="1" applyAlignment="1">
      <alignment vertical="center"/>
    </xf>
    <xf numFmtId="0" fontId="143" fillId="0" borderId="0" xfId="258" applyFont="1" applyAlignment="1">
      <alignment vertical="center"/>
    </xf>
    <xf numFmtId="0" fontId="150" fillId="0" borderId="54" xfId="258" applyFont="1" applyBorder="1" applyAlignment="1">
      <alignment vertical="center" wrapText="1"/>
    </xf>
    <xf numFmtId="0" fontId="150" fillId="0" borderId="68" xfId="258" applyFont="1" applyBorder="1" applyAlignment="1">
      <alignment vertical="center"/>
    </xf>
    <xf numFmtId="0" fontId="150" fillId="0" borderId="10" xfId="258" applyFont="1" applyBorder="1" applyAlignment="1">
      <alignment vertical="center" wrapText="1"/>
    </xf>
    <xf numFmtId="0" fontId="150" fillId="0" borderId="27" xfId="258" applyFont="1" applyBorder="1" applyAlignment="1">
      <alignment vertical="center"/>
    </xf>
    <xf numFmtId="0" fontId="153" fillId="23" borderId="21" xfId="126" applyFont="1" applyFill="1" applyBorder="1" applyAlignment="1" applyProtection="1">
      <alignment horizontal="left"/>
      <protection locked="0"/>
    </xf>
    <xf numFmtId="0" fontId="41" fillId="23" borderId="82" xfId="157" applyFont="1" applyFill="1" applyBorder="1"/>
    <xf numFmtId="0" fontId="21" fillId="31" borderId="54" xfId="0" applyFont="1" applyFill="1" applyBorder="1" applyAlignment="1">
      <alignment horizontal="center" vertical="center" wrapText="1"/>
    </xf>
    <xf numFmtId="0" fontId="21" fillId="31" borderId="10" xfId="0" applyFont="1" applyFill="1" applyBorder="1" applyAlignment="1">
      <alignment horizontal="center" vertical="center" wrapText="1"/>
    </xf>
    <xf numFmtId="173" fontId="143" fillId="31" borderId="38" xfId="77" applyNumberFormat="1" applyFont="1" applyFill="1" applyBorder="1" applyAlignment="1" applyProtection="1">
      <alignment horizontal="center" wrapText="1"/>
      <protection locked="0"/>
    </xf>
    <xf numFmtId="173" fontId="72" fillId="31" borderId="38" xfId="77" applyNumberFormat="1" applyFont="1" applyFill="1" applyBorder="1" applyAlignment="1" applyProtection="1">
      <alignment horizontal="center"/>
      <protection locked="0"/>
    </xf>
    <xf numFmtId="164" fontId="15" fillId="28" borderId="48" xfId="244" applyNumberFormat="1" applyFont="1" applyFill="1" applyBorder="1" applyAlignment="1" applyProtection="1">
      <alignment horizontal="center" vertical="center"/>
      <protection locked="0"/>
    </xf>
    <xf numFmtId="164" fontId="15" fillId="28" borderId="49" xfId="244" applyNumberFormat="1" applyFont="1" applyFill="1" applyBorder="1" applyAlignment="1" applyProtection="1">
      <alignment horizontal="center" vertical="center"/>
      <protection locked="0"/>
    </xf>
    <xf numFmtId="3" fontId="21" fillId="31" borderId="19" xfId="0" applyNumberFormat="1" applyFont="1" applyFill="1" applyBorder="1" applyAlignment="1" applyProtection="1">
      <alignment horizontal="center" vertical="top" wrapText="1"/>
      <protection locked="0"/>
    </xf>
    <xf numFmtId="0" fontId="154" fillId="0" borderId="10" xfId="250" applyFont="1" applyBorder="1" applyAlignment="1"/>
    <xf numFmtId="0" fontId="155" fillId="0" borderId="10" xfId="250" applyFont="1" applyFill="1" applyBorder="1" applyAlignment="1"/>
    <xf numFmtId="0" fontId="154" fillId="0" borderId="10" xfId="250" applyFont="1" applyFill="1" applyBorder="1" applyAlignment="1"/>
    <xf numFmtId="3" fontId="21" fillId="31" borderId="28" xfId="126" applyNumberFormat="1" applyFont="1" applyFill="1" applyBorder="1" applyAlignment="1" applyProtection="1">
      <alignment horizontal="center" vertical="top"/>
      <protection locked="0"/>
    </xf>
    <xf numFmtId="0" fontId="21" fillId="31" borderId="10" xfId="0" applyFont="1" applyFill="1" applyBorder="1" applyAlignment="1">
      <alignment horizontal="center" vertical="top" wrapText="1"/>
    </xf>
    <xf numFmtId="4" fontId="21" fillId="22" borderId="28" xfId="0" applyNumberFormat="1" applyFont="1" applyFill="1" applyBorder="1" applyAlignment="1" applyProtection="1">
      <alignment horizontal="right" vertical="top" wrapText="1"/>
      <protection locked="0"/>
    </xf>
    <xf numFmtId="4" fontId="21" fillId="22" borderId="28" xfId="0" applyNumberFormat="1" applyFont="1" applyFill="1" applyBorder="1" applyAlignment="1" applyProtection="1">
      <alignment horizontal="right" vertical="center" wrapText="1"/>
      <protection locked="0"/>
    </xf>
    <xf numFmtId="4" fontId="23" fillId="22" borderId="28" xfId="0" applyNumberFormat="1" applyFont="1" applyFill="1" applyBorder="1" applyAlignment="1" applyProtection="1">
      <alignment horizontal="right" vertical="center" wrapText="1"/>
      <protection locked="0"/>
    </xf>
    <xf numFmtId="0" fontId="16" fillId="31" borderId="10" xfId="0" applyFont="1" applyFill="1" applyBorder="1" applyAlignment="1">
      <alignment wrapText="1"/>
    </xf>
    <xf numFmtId="0" fontId="21" fillId="31" borderId="10" xfId="0" applyFont="1" applyFill="1" applyBorder="1" applyAlignment="1">
      <alignment horizontal="right" vertical="top" wrapText="1"/>
    </xf>
    <xf numFmtId="0" fontId="21" fillId="31" borderId="10" xfId="0" applyFont="1" applyFill="1" applyBorder="1" applyAlignment="1">
      <alignment horizontal="right" vertical="center" wrapText="1"/>
    </xf>
    <xf numFmtId="4" fontId="21" fillId="31" borderId="10" xfId="0" applyNumberFormat="1" applyFont="1" applyFill="1" applyBorder="1" applyAlignment="1">
      <alignment horizontal="right" vertical="center" wrapText="1"/>
    </xf>
    <xf numFmtId="4" fontId="21" fillId="31" borderId="10" xfId="0" applyNumberFormat="1" applyFont="1" applyFill="1" applyBorder="1" applyAlignment="1">
      <alignment horizontal="right" vertical="top" wrapText="1"/>
    </xf>
    <xf numFmtId="0" fontId="21" fillId="31" borderId="19" xfId="0" applyFont="1" applyFill="1" applyBorder="1" applyAlignment="1">
      <alignment horizontal="center" vertical="center" wrapText="1"/>
    </xf>
    <xf numFmtId="0" fontId="156" fillId="42" borderId="10" xfId="0" applyFont="1" applyFill="1" applyBorder="1"/>
    <xf numFmtId="4" fontId="21" fillId="22" borderId="77" xfId="0" applyNumberFormat="1" applyFont="1" applyFill="1" applyBorder="1" applyAlignment="1" applyProtection="1">
      <alignment horizontal="right" vertical="center" wrapText="1"/>
      <protection locked="0"/>
    </xf>
    <xf numFmtId="4" fontId="21" fillId="22" borderId="62" xfId="0" applyNumberFormat="1" applyFont="1" applyFill="1" applyBorder="1" applyAlignment="1" applyProtection="1">
      <alignment horizontal="right" vertical="center" wrapText="1"/>
      <protection locked="0"/>
    </xf>
    <xf numFmtId="4" fontId="21" fillId="22" borderId="10" xfId="126" applyNumberFormat="1" applyFont="1" applyFill="1" applyBorder="1" applyAlignment="1" applyProtection="1">
      <alignment horizontal="right" vertical="top" wrapText="1"/>
      <protection locked="0"/>
    </xf>
    <xf numFmtId="179" fontId="0" fillId="38" borderId="54" xfId="253" applyNumberFormat="1" applyFont="1" applyFill="1" applyBorder="1" applyAlignment="1"/>
    <xf numFmtId="165" fontId="157" fillId="0" borderId="70" xfId="250" applyNumberFormat="1" applyFont="1" applyFill="1" applyBorder="1" applyAlignment="1">
      <alignment wrapText="1"/>
    </xf>
    <xf numFmtId="165" fontId="158" fillId="0" borderId="28" xfId="250" applyNumberFormat="1" applyFont="1" applyFill="1" applyBorder="1" applyAlignment="1"/>
    <xf numFmtId="165" fontId="158" fillId="0" borderId="28" xfId="250" applyNumberFormat="1" applyFont="1" applyFill="1" applyBorder="1" applyAlignment="1">
      <alignment wrapText="1"/>
    </xf>
    <xf numFmtId="0" fontId="158" fillId="0" borderId="0" xfId="250" applyFont="1" applyFill="1" applyBorder="1" applyAlignment="1"/>
    <xf numFmtId="0" fontId="157" fillId="0" borderId="28" xfId="250" applyFont="1" applyFill="1" applyBorder="1" applyAlignment="1">
      <alignment horizontal="center"/>
    </xf>
    <xf numFmtId="165" fontId="158" fillId="0" borderId="28" xfId="250" applyNumberFormat="1" applyFont="1" applyFill="1" applyBorder="1" applyAlignment="1">
      <alignment vertical="center" wrapText="1"/>
    </xf>
    <xf numFmtId="0" fontId="158" fillId="0" borderId="0" xfId="250" applyFont="1" applyFill="1" applyAlignment="1"/>
    <xf numFmtId="0" fontId="158" fillId="0" borderId="0" xfId="250" applyFont="1" applyAlignment="1"/>
    <xf numFmtId="0" fontId="158" fillId="0" borderId="28" xfId="250" applyFont="1" applyFill="1" applyBorder="1" applyAlignment="1">
      <alignment horizontal="left" vertical="center" wrapText="1"/>
    </xf>
    <xf numFmtId="0" fontId="157" fillId="0" borderId="28" xfId="250" applyFont="1" applyFill="1" applyBorder="1" applyAlignment="1">
      <alignment horizontal="left"/>
    </xf>
    <xf numFmtId="4" fontId="21" fillId="31" borderId="10" xfId="0" applyNumberFormat="1" applyFont="1" applyFill="1" applyBorder="1" applyAlignment="1" applyProtection="1">
      <alignment horizontal="right" vertical="top"/>
      <protection locked="0"/>
    </xf>
    <xf numFmtId="4" fontId="21" fillId="31" borderId="54" xfId="0" applyNumberFormat="1" applyFont="1" applyFill="1" applyBorder="1" applyAlignment="1" applyProtection="1">
      <alignment horizontal="right" vertical="top" wrapText="1"/>
      <protection locked="0"/>
    </xf>
    <xf numFmtId="3" fontId="21" fillId="22" borderId="17" xfId="0" applyNumberFormat="1" applyFont="1" applyFill="1" applyBorder="1" applyAlignment="1" applyProtection="1">
      <alignment horizontal="right" vertical="top" wrapText="1"/>
      <protection locked="0"/>
    </xf>
    <xf numFmtId="173" fontId="148" fillId="0" borderId="26" xfId="260" applyNumberFormat="1" applyFont="1" applyBorder="1" applyAlignment="1">
      <alignment vertical="center" wrapText="1"/>
    </xf>
    <xf numFmtId="173" fontId="159" fillId="0" borderId="26" xfId="260" applyNumberFormat="1" applyFont="1" applyBorder="1" applyAlignment="1">
      <alignment vertical="center"/>
    </xf>
    <xf numFmtId="0" fontId="2" fillId="0" borderId="27" xfId="255" applyFont="1" applyBorder="1" applyAlignment="1">
      <alignment wrapText="1"/>
    </xf>
    <xf numFmtId="173" fontId="147" fillId="0" borderId="53" xfId="260" applyNumberFormat="1" applyFont="1" applyFill="1" applyBorder="1" applyAlignment="1">
      <alignment vertical="center"/>
    </xf>
    <xf numFmtId="180" fontId="146" fillId="23" borderId="37" xfId="261" applyNumberFormat="1" applyFont="1" applyFill="1" applyBorder="1" applyAlignment="1" applyProtection="1">
      <alignment vertical="center"/>
      <protection locked="0"/>
    </xf>
    <xf numFmtId="0" fontId="4" fillId="0" borderId="0" xfId="258" applyFill="1" applyBorder="1" applyAlignment="1">
      <alignment horizontal="left" vertical="top"/>
    </xf>
    <xf numFmtId="0" fontId="4" fillId="0" borderId="0" xfId="258"/>
    <xf numFmtId="0" fontId="1" fillId="25" borderId="0" xfId="260" applyFont="1" applyFill="1"/>
    <xf numFmtId="173" fontId="4" fillId="25" borderId="0" xfId="258" applyNumberFormat="1" applyFill="1"/>
    <xf numFmtId="0" fontId="70" fillId="0" borderId="85" xfId="157" applyFont="1" applyBorder="1" applyAlignment="1">
      <alignment horizontal="center" wrapText="1"/>
    </xf>
    <xf numFmtId="0" fontId="70" fillId="0" borderId="87" xfId="157" applyFont="1" applyBorder="1" applyAlignment="1">
      <alignment horizontal="center" wrapText="1"/>
    </xf>
    <xf numFmtId="0" fontId="70" fillId="0" borderId="85" xfId="157" applyFont="1" applyFill="1" applyBorder="1" applyAlignment="1">
      <alignment horizontal="left" vertical="top" wrapText="1"/>
    </xf>
    <xf numFmtId="0" fontId="70" fillId="0" borderId="0" xfId="157" applyFont="1" applyAlignment="1">
      <alignment wrapText="1"/>
    </xf>
    <xf numFmtId="0" fontId="70" fillId="0" borderId="86" xfId="157" applyFont="1" applyBorder="1" applyAlignment="1">
      <alignment wrapText="1"/>
    </xf>
    <xf numFmtId="0" fontId="70" fillId="0" borderId="0" xfId="157" applyFont="1" applyFill="1" applyBorder="1" applyAlignment="1">
      <alignment horizontal="left" vertical="top" wrapText="1"/>
    </xf>
    <xf numFmtId="0" fontId="70" fillId="0" borderId="86" xfId="157" applyFont="1" applyFill="1" applyBorder="1" applyAlignment="1">
      <alignment horizontal="left" vertical="top" wrapText="1"/>
    </xf>
    <xf numFmtId="178" fontId="70" fillId="0" borderId="0" xfId="157" applyNumberFormat="1" applyFont="1" applyFill="1" applyBorder="1" applyAlignment="1">
      <alignment horizontal="left" vertical="top" wrapText="1"/>
    </xf>
    <xf numFmtId="178" fontId="70" fillId="0" borderId="86" xfId="157" applyNumberFormat="1" applyFont="1" applyFill="1" applyBorder="1" applyAlignment="1">
      <alignment horizontal="left" vertical="top" wrapText="1"/>
    </xf>
    <xf numFmtId="0" fontId="70" fillId="0" borderId="85" xfId="157" applyFont="1" applyFill="1" applyBorder="1" applyAlignment="1">
      <alignment vertical="top" wrapText="1"/>
    </xf>
    <xf numFmtId="0" fontId="70" fillId="0" borderId="0" xfId="157" applyFont="1" applyFill="1" applyAlignment="1">
      <alignment vertical="top" wrapText="1"/>
    </xf>
    <xf numFmtId="0" fontId="70" fillId="0" borderId="86" xfId="157" applyFont="1" applyFill="1" applyBorder="1" applyAlignment="1">
      <alignment vertical="top" wrapText="1"/>
    </xf>
    <xf numFmtId="0" fontId="70" fillId="0" borderId="85" xfId="157" applyFont="1" applyBorder="1" applyAlignment="1">
      <alignment horizontal="left" vertical="top" wrapText="1"/>
    </xf>
    <xf numFmtId="0" fontId="70" fillId="0" borderId="0" xfId="157" applyFont="1" applyAlignment="1">
      <alignment horizontal="left" vertical="top" wrapText="1"/>
    </xf>
    <xf numFmtId="0" fontId="70" fillId="0" borderId="86" xfId="157" applyFont="1" applyBorder="1" applyAlignment="1">
      <alignment horizontal="left" vertical="top" wrapText="1"/>
    </xf>
    <xf numFmtId="0" fontId="122" fillId="0" borderId="45" xfId="250" applyFont="1" applyFill="1" applyBorder="1" applyAlignment="1">
      <alignment horizontal="left" vertical="top" wrapText="1"/>
    </xf>
    <xf numFmtId="0" fontId="122" fillId="0" borderId="0" xfId="250" applyFont="1" applyFill="1" applyBorder="1" applyAlignment="1">
      <alignment horizontal="left" vertical="top"/>
    </xf>
    <xf numFmtId="0" fontId="122" fillId="0" borderId="46" xfId="250" applyFont="1" applyFill="1" applyBorder="1" applyAlignment="1">
      <alignment horizontal="left" vertical="top"/>
    </xf>
    <xf numFmtId="0" fontId="52" fillId="25" borderId="45" xfId="250" applyFont="1" applyFill="1" applyBorder="1" applyAlignment="1">
      <alignment horizontal="center"/>
    </xf>
    <xf numFmtId="0" fontId="52" fillId="25" borderId="0" xfId="250" applyFont="1" applyFill="1" applyBorder="1" applyAlignment="1">
      <alignment horizontal="center"/>
    </xf>
    <xf numFmtId="0" fontId="52" fillId="25" borderId="46" xfId="250" applyFont="1" applyFill="1" applyBorder="1" applyAlignment="1">
      <alignment horizontal="center"/>
    </xf>
    <xf numFmtId="0" fontId="121" fillId="0" borderId="45" xfId="250" applyFont="1" applyBorder="1" applyAlignment="1">
      <alignment horizontal="left" vertical="top" wrapText="1"/>
    </xf>
    <xf numFmtId="0" fontId="123" fillId="0" borderId="0" xfId="250" applyFont="1" applyBorder="1" applyAlignment="1">
      <alignment horizontal="left" vertical="top"/>
    </xf>
    <xf numFmtId="0" fontId="123" fillId="0" borderId="46" xfId="250" applyFont="1" applyBorder="1" applyAlignment="1">
      <alignment horizontal="left" vertical="top"/>
    </xf>
    <xf numFmtId="0" fontId="123" fillId="0" borderId="45" xfId="250" applyFont="1" applyBorder="1" applyAlignment="1">
      <alignment horizontal="left" vertical="top"/>
    </xf>
    <xf numFmtId="0" fontId="121" fillId="0" borderId="0" xfId="250" applyFont="1" applyBorder="1" applyAlignment="1">
      <alignment horizontal="left" vertical="top" wrapText="1"/>
    </xf>
    <xf numFmtId="0" fontId="121" fillId="0" borderId="46" xfId="250" applyFont="1" applyBorder="1" applyAlignment="1">
      <alignment horizontal="left" vertical="top" wrapText="1"/>
    </xf>
    <xf numFmtId="0" fontId="122" fillId="0" borderId="45" xfId="250" applyFont="1" applyBorder="1" applyAlignment="1">
      <alignment horizontal="left" vertical="top" wrapText="1"/>
    </xf>
    <xf numFmtId="0" fontId="122" fillId="0" borderId="0" xfId="250" applyFont="1" applyBorder="1" applyAlignment="1">
      <alignment horizontal="left" vertical="top"/>
    </xf>
    <xf numFmtId="0" fontId="122" fillId="0" borderId="46" xfId="250" applyFont="1" applyBorder="1" applyAlignment="1">
      <alignment horizontal="left" vertical="top"/>
    </xf>
    <xf numFmtId="0" fontId="15" fillId="23" borderId="45" xfId="157" applyFont="1" applyFill="1" applyBorder="1" applyAlignment="1">
      <alignment horizontal="justify" wrapText="1"/>
    </xf>
    <xf numFmtId="0" fontId="15" fillId="23" borderId="0" xfId="157" applyFont="1" applyFill="1" applyBorder="1" applyAlignment="1">
      <alignment wrapText="1"/>
    </xf>
    <xf numFmtId="0" fontId="15" fillId="23" borderId="46" xfId="157" applyFont="1" applyFill="1" applyBorder="1" applyAlignment="1">
      <alignment wrapText="1"/>
    </xf>
    <xf numFmtId="0" fontId="15" fillId="0" borderId="45" xfId="157" applyFont="1" applyBorder="1" applyAlignment="1">
      <alignment horizontal="left" wrapText="1"/>
    </xf>
    <xf numFmtId="0" fontId="15" fillId="0" borderId="0" xfId="157" applyFont="1" applyBorder="1" applyAlignment="1">
      <alignment horizontal="left" wrapText="1"/>
    </xf>
    <xf numFmtId="0" fontId="15" fillId="0" borderId="46" xfId="157" applyFont="1" applyBorder="1" applyAlignment="1">
      <alignment horizontal="left" wrapText="1"/>
    </xf>
    <xf numFmtId="0" fontId="125" fillId="25" borderId="45" xfId="157" applyFont="1" applyFill="1" applyBorder="1" applyAlignment="1">
      <alignment horizontal="center"/>
    </xf>
    <xf numFmtId="0" fontId="125" fillId="25" borderId="0" xfId="157" applyFont="1" applyFill="1" applyBorder="1" applyAlignment="1">
      <alignment horizontal="center"/>
    </xf>
    <xf numFmtId="0" fontId="125" fillId="25" borderId="46" xfId="157" applyFont="1" applyFill="1" applyBorder="1" applyAlignment="1">
      <alignment horizontal="center"/>
    </xf>
    <xf numFmtId="0" fontId="15" fillId="23" borderId="21" xfId="157" applyFont="1" applyFill="1" applyBorder="1" applyAlignment="1">
      <alignment horizontal="left"/>
    </xf>
    <xf numFmtId="0" fontId="15" fillId="23" borderId="77" xfId="157" applyFont="1" applyFill="1" applyBorder="1" applyAlignment="1">
      <alignment horizontal="left"/>
    </xf>
    <xf numFmtId="0" fontId="15" fillId="0" borderId="45" xfId="157" applyFont="1" applyBorder="1" applyAlignment="1">
      <alignment horizontal="justify" wrapText="1"/>
    </xf>
    <xf numFmtId="0" fontId="15" fillId="0" borderId="0" xfId="157" applyFont="1" applyBorder="1" applyAlignment="1">
      <alignment wrapText="1"/>
    </xf>
    <xf numFmtId="0" fontId="15" fillId="0" borderId="46" xfId="157" applyFont="1" applyBorder="1" applyAlignment="1">
      <alignment wrapText="1"/>
    </xf>
    <xf numFmtId="0" fontId="15" fillId="0" borderId="45" xfId="157" applyFont="1" applyBorder="1" applyAlignment="1">
      <alignment wrapText="1"/>
    </xf>
    <xf numFmtId="0" fontId="68" fillId="0" borderId="0" xfId="126" applyFont="1" applyFill="1" applyBorder="1" applyAlignment="1">
      <alignment horizontal="left" vertical="center" wrapText="1"/>
    </xf>
    <xf numFmtId="0" fontId="0" fillId="0" borderId="0" xfId="0" applyAlignment="1">
      <alignment wrapText="1"/>
    </xf>
    <xf numFmtId="0" fontId="73" fillId="21" borderId="0" xfId="152" applyFont="1" applyFill="1" applyBorder="1" applyAlignment="1" applyProtection="1">
      <alignment horizontal="center" vertical="center" wrapText="1"/>
      <protection locked="0"/>
    </xf>
    <xf numFmtId="0" fontId="84" fillId="30" borderId="47" xfId="244" applyFont="1" applyFill="1" applyBorder="1" applyAlignment="1" applyProtection="1">
      <alignment horizontal="left" vertical="top" wrapText="1"/>
    </xf>
    <xf numFmtId="0" fontId="15" fillId="30" borderId="36" xfId="244" applyFill="1" applyBorder="1" applyAlignment="1" applyProtection="1">
      <alignment vertical="top" wrapText="1"/>
    </xf>
    <xf numFmtId="0" fontId="84" fillId="30" borderId="11" xfId="244" applyFont="1" applyFill="1" applyBorder="1" applyAlignment="1" applyProtection="1">
      <alignment horizontal="left" vertical="top" wrapText="1"/>
    </xf>
    <xf numFmtId="0" fontId="15" fillId="30" borderId="12" xfId="244" applyFill="1" applyBorder="1" applyAlignment="1" applyProtection="1">
      <alignment vertical="top" wrapText="1"/>
    </xf>
    <xf numFmtId="0" fontId="41" fillId="28" borderId="19" xfId="244" applyFont="1" applyFill="1" applyBorder="1" applyAlignment="1" applyProtection="1">
      <alignment horizontal="center" wrapText="1"/>
    </xf>
    <xf numFmtId="0" fontId="41" fillId="28" borderId="28" xfId="244" applyFont="1" applyFill="1" applyBorder="1" applyAlignment="1" applyProtection="1">
      <alignment horizontal="center" wrapText="1"/>
    </xf>
    <xf numFmtId="0" fontId="15" fillId="28" borderId="39" xfId="244" applyFont="1" applyFill="1" applyBorder="1" applyAlignment="1" applyProtection="1">
      <alignment horizontal="center" vertical="center" wrapText="1"/>
    </xf>
    <xf numFmtId="0" fontId="15" fillId="28" borderId="24" xfId="244" applyFont="1" applyFill="1" applyBorder="1" applyAlignment="1" applyProtection="1">
      <alignment horizontal="center" vertical="center" wrapText="1"/>
    </xf>
    <xf numFmtId="0" fontId="15" fillId="28" borderId="41" xfId="244" applyFont="1" applyFill="1" applyBorder="1" applyAlignment="1" applyProtection="1">
      <alignment horizontal="center" vertical="center" wrapText="1"/>
    </xf>
    <xf numFmtId="3" fontId="26" fillId="24" borderId="18" xfId="0" applyNumberFormat="1" applyFont="1" applyFill="1" applyBorder="1" applyAlignment="1">
      <alignment horizontal="center" vertical="top" wrapText="1"/>
    </xf>
    <xf numFmtId="0" fontId="0" fillId="0" borderId="23" xfId="0" applyBorder="1" applyAlignment="1">
      <alignment horizontal="center" vertical="top" wrapText="1"/>
    </xf>
    <xf numFmtId="3" fontId="82" fillId="28" borderId="22" xfId="126" applyNumberFormat="1" applyFont="1" applyFill="1" applyBorder="1" applyAlignment="1">
      <alignment horizontal="center" vertical="top" wrapText="1"/>
    </xf>
    <xf numFmtId="3" fontId="82" fillId="28" borderId="23" xfId="126" applyNumberFormat="1" applyFont="1" applyFill="1" applyBorder="1" applyAlignment="1">
      <alignment horizontal="center" vertical="top" wrapText="1"/>
    </xf>
    <xf numFmtId="0" fontId="41" fillId="0" borderId="18" xfId="250" applyFont="1" applyBorder="1" applyAlignment="1">
      <alignment horizontal="left"/>
    </xf>
    <xf numFmtId="0" fontId="80" fillId="0" borderId="0" xfId="250" applyFont="1" applyAlignment="1">
      <alignment horizontal="left"/>
    </xf>
    <xf numFmtId="0" fontId="52" fillId="25" borderId="22" xfId="250" applyFont="1" applyFill="1" applyBorder="1" applyAlignment="1">
      <alignment horizontal="center"/>
    </xf>
    <xf numFmtId="0" fontId="52" fillId="25" borderId="18" xfId="250" applyFont="1" applyFill="1" applyBorder="1" applyAlignment="1">
      <alignment horizontal="center"/>
    </xf>
    <xf numFmtId="0" fontId="93" fillId="32" borderId="31" xfId="250" applyFont="1" applyFill="1" applyBorder="1" applyAlignment="1">
      <alignment horizontal="center" vertical="center"/>
    </xf>
    <xf numFmtId="0" fontId="93" fillId="32" borderId="16" xfId="250" applyFont="1" applyFill="1" applyBorder="1" applyAlignment="1">
      <alignment horizontal="center" vertical="center"/>
    </xf>
    <xf numFmtId="0" fontId="93" fillId="32" borderId="32" xfId="250" applyFont="1" applyFill="1" applyBorder="1" applyAlignment="1">
      <alignment horizontal="center" vertical="center"/>
    </xf>
    <xf numFmtId="0" fontId="92" fillId="0" borderId="21" xfId="250" applyBorder="1" applyAlignment="1">
      <alignment horizontal="left" vertical="center"/>
    </xf>
    <xf numFmtId="0" fontId="92" fillId="0" borderId="17" xfId="250" applyBorder="1" applyAlignment="1">
      <alignment horizontal="center"/>
    </xf>
    <xf numFmtId="0" fontId="92" fillId="0" borderId="17" xfId="250" applyBorder="1" applyAlignment="1">
      <alignment horizontal="left" vertical="center"/>
    </xf>
    <xf numFmtId="0" fontId="92" fillId="0" borderId="17" xfId="250" applyBorder="1" applyAlignment="1">
      <alignment horizontal="left"/>
    </xf>
    <xf numFmtId="0" fontId="15" fillId="0" borderId="17" xfId="250" applyFont="1" applyBorder="1" applyAlignment="1">
      <alignment horizontal="left" vertical="center"/>
    </xf>
    <xf numFmtId="0" fontId="94" fillId="25" borderId="11" xfId="250" applyFont="1" applyFill="1" applyBorder="1" applyAlignment="1">
      <alignment horizontal="center"/>
    </xf>
    <xf numFmtId="0" fontId="94" fillId="25" borderId="12" xfId="250" applyFont="1" applyFill="1" applyBorder="1" applyAlignment="1">
      <alignment horizontal="center"/>
    </xf>
    <xf numFmtId="0" fontId="93" fillId="33" borderId="22" xfId="250" applyFont="1" applyFill="1" applyBorder="1" applyAlignment="1">
      <alignment horizontal="center" vertical="center" wrapText="1"/>
    </xf>
    <xf numFmtId="0" fontId="93" fillId="33" borderId="18" xfId="250" applyFont="1" applyFill="1" applyBorder="1" applyAlignment="1">
      <alignment horizontal="center" vertical="center" wrapText="1"/>
    </xf>
    <xf numFmtId="0" fontId="93" fillId="33" borderId="23" xfId="250" applyFont="1" applyFill="1" applyBorder="1" applyAlignment="1">
      <alignment horizontal="center" vertical="center" wrapText="1"/>
    </xf>
    <xf numFmtId="0" fontId="95" fillId="0" borderId="21" xfId="250" applyFont="1" applyBorder="1" applyAlignment="1">
      <alignment horizontal="left" vertical="center"/>
    </xf>
    <xf numFmtId="0" fontId="92" fillId="0" borderId="17" xfId="250" applyFont="1" applyBorder="1" applyAlignment="1">
      <alignment horizontal="left"/>
    </xf>
    <xf numFmtId="0" fontId="97" fillId="0" borderId="17" xfId="250" applyFont="1" applyBorder="1" applyAlignment="1">
      <alignment horizontal="left"/>
    </xf>
    <xf numFmtId="0" fontId="41" fillId="0" borderId="17" xfId="250" applyFont="1" applyBorder="1" applyAlignment="1">
      <alignment horizontal="left"/>
    </xf>
    <xf numFmtId="0" fontId="15" fillId="0" borderId="17" xfId="250" applyFont="1" applyBorder="1" applyAlignment="1">
      <alignment horizontal="left"/>
    </xf>
    <xf numFmtId="0" fontId="15" fillId="0" borderId="57" xfId="250" applyFont="1" applyBorder="1" applyAlignment="1">
      <alignment horizontal="left"/>
    </xf>
    <xf numFmtId="0" fontId="15" fillId="0" borderId="62" xfId="250" applyFont="1" applyBorder="1" applyAlignment="1">
      <alignment horizontal="left"/>
    </xf>
    <xf numFmtId="0" fontId="15" fillId="0" borderId="60" xfId="250" applyFont="1" applyBorder="1" applyAlignment="1">
      <alignment horizontal="left"/>
    </xf>
    <xf numFmtId="0" fontId="97" fillId="0" borderId="17" xfId="250" applyFont="1" applyBorder="1" applyAlignment="1">
      <alignment horizontal="left" vertical="center"/>
    </xf>
    <xf numFmtId="0" fontId="93" fillId="33" borderId="31" xfId="250" applyFont="1" applyFill="1" applyBorder="1" applyAlignment="1">
      <alignment horizontal="center" vertical="center"/>
    </xf>
    <xf numFmtId="0" fontId="93" fillId="33" borderId="16" xfId="250" applyFont="1" applyFill="1" applyBorder="1" applyAlignment="1">
      <alignment horizontal="center" vertical="center"/>
    </xf>
    <xf numFmtId="0" fontId="93" fillId="33" borderId="32" xfId="250" applyFont="1" applyFill="1" applyBorder="1" applyAlignment="1">
      <alignment horizontal="center" vertical="center"/>
    </xf>
    <xf numFmtId="0" fontId="98" fillId="0" borderId="17" xfId="250" applyFont="1" applyFill="1" applyBorder="1" applyAlignment="1">
      <alignment horizontal="left"/>
    </xf>
    <xf numFmtId="0" fontId="97" fillId="0" borderId="17" xfId="250" applyFont="1" applyFill="1" applyBorder="1" applyAlignment="1">
      <alignment horizontal="left" vertical="center"/>
    </xf>
    <xf numFmtId="0" fontId="97" fillId="0" borderId="17" xfId="250" applyFont="1" applyFill="1" applyBorder="1" applyAlignment="1">
      <alignment horizontal="left"/>
    </xf>
    <xf numFmtId="0" fontId="41" fillId="0" borderId="17" xfId="250" applyFont="1" applyBorder="1" applyAlignment="1">
      <alignment horizontal="left" vertical="center"/>
    </xf>
    <xf numFmtId="0" fontId="41" fillId="0" borderId="17" xfId="250" applyFont="1" applyBorder="1" applyAlignment="1">
      <alignment horizontal="center"/>
    </xf>
    <xf numFmtId="0" fontId="97" fillId="0" borderId="60" xfId="250" applyFont="1" applyBorder="1" applyAlignment="1">
      <alignment horizontal="left"/>
    </xf>
    <xf numFmtId="0" fontId="92" fillId="0" borderId="19" xfId="250" applyBorder="1" applyAlignment="1">
      <alignment horizontal="left"/>
    </xf>
    <xf numFmtId="0" fontId="92" fillId="0" borderId="62" xfId="250" applyBorder="1" applyAlignment="1">
      <alignment horizontal="left"/>
    </xf>
    <xf numFmtId="0" fontId="92" fillId="0" borderId="19" xfId="250" applyFont="1" applyBorder="1" applyAlignment="1">
      <alignment horizontal="left" vertical="center"/>
    </xf>
    <xf numFmtId="0" fontId="92" fillId="0" borderId="17" xfId="250" applyFont="1" applyBorder="1" applyAlignment="1">
      <alignment horizontal="left" vertical="center"/>
    </xf>
    <xf numFmtId="0" fontId="92" fillId="0" borderId="62" xfId="250" applyFont="1" applyBorder="1" applyAlignment="1">
      <alignment horizontal="left" vertical="center"/>
    </xf>
    <xf numFmtId="0" fontId="41" fillId="0" borderId="19" xfId="250" applyFont="1" applyBorder="1" applyAlignment="1">
      <alignment horizontal="left"/>
    </xf>
    <xf numFmtId="0" fontId="41" fillId="0" borderId="62" xfId="250" applyFont="1" applyBorder="1" applyAlignment="1">
      <alignment horizontal="left"/>
    </xf>
    <xf numFmtId="0" fontId="92" fillId="0" borderId="19" xfId="250" applyBorder="1" applyAlignment="1">
      <alignment horizontal="left" vertical="center"/>
    </xf>
    <xf numFmtId="0" fontId="92" fillId="0" borderId="62" xfId="250" applyBorder="1" applyAlignment="1">
      <alignment horizontal="left" vertical="center"/>
    </xf>
    <xf numFmtId="0" fontId="94" fillId="25" borderId="44" xfId="250" applyFont="1" applyFill="1" applyBorder="1" applyAlignment="1">
      <alignment horizontal="center"/>
    </xf>
    <xf numFmtId="0" fontId="93" fillId="32" borderId="16" xfId="250" applyFont="1" applyFill="1" applyBorder="1" applyAlignment="1">
      <alignment horizontal="center" vertical="center" wrapText="1"/>
    </xf>
    <xf numFmtId="0" fontId="93" fillId="32" borderId="32" xfId="250" applyFont="1" applyFill="1" applyBorder="1" applyAlignment="1">
      <alignment horizontal="center" vertical="center" wrapText="1"/>
    </xf>
    <xf numFmtId="0" fontId="92" fillId="0" borderId="65" xfId="250" applyBorder="1" applyAlignment="1">
      <alignment horizontal="left" vertical="center"/>
    </xf>
    <xf numFmtId="0" fontId="92" fillId="0" borderId="66" xfId="250" applyBorder="1" applyAlignment="1">
      <alignment horizontal="left" vertical="center"/>
    </xf>
    <xf numFmtId="0" fontId="92" fillId="0" borderId="67" xfId="250" applyBorder="1" applyAlignment="1">
      <alignment horizontal="left" vertical="center"/>
    </xf>
    <xf numFmtId="0" fontId="15" fillId="0" borderId="19" xfId="250" applyFont="1" applyBorder="1" applyAlignment="1">
      <alignment horizontal="left"/>
    </xf>
    <xf numFmtId="0" fontId="15" fillId="0" borderId="79" xfId="250" applyFont="1" applyBorder="1" applyAlignment="1">
      <alignment horizontal="left"/>
    </xf>
    <xf numFmtId="0" fontId="15" fillId="0" borderId="80" xfId="250" applyFont="1" applyBorder="1" applyAlignment="1">
      <alignment horizontal="left"/>
    </xf>
    <xf numFmtId="0" fontId="15" fillId="0" borderId="81" xfId="250" applyFont="1" applyBorder="1" applyAlignment="1">
      <alignment horizontal="left"/>
    </xf>
    <xf numFmtId="0" fontId="41" fillId="0" borderId="32" xfId="250" applyFont="1" applyBorder="1" applyAlignment="1">
      <alignment horizontal="center"/>
    </xf>
    <xf numFmtId="0" fontId="41" fillId="0" borderId="18" xfId="250" applyFont="1" applyBorder="1" applyAlignment="1">
      <alignment horizontal="center"/>
    </xf>
    <xf numFmtId="0" fontId="41" fillId="0" borderId="23" xfId="250" applyFont="1" applyBorder="1" applyAlignment="1">
      <alignment horizontal="center"/>
    </xf>
    <xf numFmtId="0" fontId="15" fillId="0" borderId="43" xfId="250" applyFont="1" applyBorder="1" applyAlignment="1">
      <alignment horizontal="left"/>
    </xf>
    <xf numFmtId="0" fontId="41" fillId="0" borderId="32" xfId="250" applyFont="1" applyBorder="1" applyAlignment="1">
      <alignment horizontal="left"/>
    </xf>
    <xf numFmtId="0" fontId="92" fillId="0" borderId="55" xfId="250" applyBorder="1" applyAlignment="1">
      <alignment horizontal="left" vertical="center"/>
    </xf>
    <xf numFmtId="0" fontId="15" fillId="0" borderId="19" xfId="250" applyFont="1" applyBorder="1" applyAlignment="1">
      <alignment horizontal="center"/>
    </xf>
    <xf numFmtId="0" fontId="15" fillId="0" borderId="17" xfId="250" applyFont="1" applyBorder="1" applyAlignment="1">
      <alignment horizontal="center"/>
    </xf>
    <xf numFmtId="0" fontId="41" fillId="0" borderId="23" xfId="250" applyFont="1" applyBorder="1" applyAlignment="1">
      <alignment horizontal="left"/>
    </xf>
    <xf numFmtId="0" fontId="92" fillId="33" borderId="22" xfId="250" applyNumberFormat="1" applyFill="1" applyBorder="1" applyAlignment="1">
      <alignment horizontal="center"/>
    </xf>
    <xf numFmtId="0" fontId="92" fillId="33" borderId="18" xfId="250" applyNumberFormat="1" applyFill="1" applyBorder="1" applyAlignment="1">
      <alignment horizontal="center"/>
    </xf>
    <xf numFmtId="0" fontId="92" fillId="33" borderId="31" xfId="250" applyNumberFormat="1" applyFill="1" applyBorder="1" applyAlignment="1">
      <alignment horizontal="center"/>
    </xf>
    <xf numFmtId="0" fontId="92" fillId="0" borderId="26" xfId="250" applyFill="1" applyBorder="1" applyAlignment="1">
      <alignment horizontal="left" vertical="center"/>
    </xf>
    <xf numFmtId="0" fontId="92" fillId="0" borderId="10" xfId="250" applyFill="1" applyBorder="1" applyAlignment="1">
      <alignment horizontal="left" vertical="center"/>
    </xf>
    <xf numFmtId="0" fontId="92" fillId="0" borderId="27" xfId="250" applyFill="1" applyBorder="1" applyAlignment="1">
      <alignment horizontal="left" vertical="center"/>
    </xf>
    <xf numFmtId="0" fontId="93" fillId="32" borderId="29" xfId="250" applyFont="1" applyFill="1" applyBorder="1" applyAlignment="1">
      <alignment horizontal="center" vertical="center"/>
    </xf>
    <xf numFmtId="0" fontId="93" fillId="32" borderId="30" xfId="250" applyFont="1" applyFill="1" applyBorder="1" applyAlignment="1">
      <alignment horizontal="center" vertical="center"/>
    </xf>
    <xf numFmtId="0" fontId="92" fillId="0" borderId="58" xfId="250" applyFill="1" applyBorder="1" applyAlignment="1">
      <alignment horizontal="left" vertical="center"/>
    </xf>
    <xf numFmtId="0" fontId="92" fillId="0" borderId="54" xfId="250" applyFill="1" applyBorder="1" applyAlignment="1">
      <alignment horizontal="left" vertical="center"/>
    </xf>
    <xf numFmtId="0" fontId="92" fillId="0" borderId="68" xfId="250" applyFill="1" applyBorder="1" applyAlignment="1">
      <alignment horizontal="left" vertical="center"/>
    </xf>
    <xf numFmtId="0" fontId="92" fillId="0" borderId="26" xfId="250" applyFill="1" applyBorder="1" applyAlignment="1">
      <alignment horizontal="left"/>
    </xf>
    <xf numFmtId="0" fontId="92" fillId="0" borderId="10" xfId="250" applyFill="1" applyBorder="1" applyAlignment="1">
      <alignment horizontal="left"/>
    </xf>
    <xf numFmtId="0" fontId="92" fillId="0" borderId="27" xfId="250" applyFill="1" applyBorder="1" applyAlignment="1">
      <alignment horizontal="left"/>
    </xf>
    <xf numFmtId="0" fontId="92" fillId="0" borderId="26" xfId="250" applyBorder="1" applyAlignment="1">
      <alignment horizontal="left" vertical="center"/>
    </xf>
    <xf numFmtId="0" fontId="92" fillId="0" borderId="10" xfId="250" applyBorder="1" applyAlignment="1">
      <alignment horizontal="left" vertical="center"/>
    </xf>
    <xf numFmtId="0" fontId="92" fillId="0" borderId="27" xfId="250" applyBorder="1" applyAlignment="1">
      <alignment horizontal="left" vertical="center"/>
    </xf>
    <xf numFmtId="0" fontId="92" fillId="0" borderId="26" xfId="250" applyBorder="1" applyAlignment="1">
      <alignment horizontal="left"/>
    </xf>
    <xf numFmtId="0" fontId="92" fillId="0" borderId="10" xfId="250" applyBorder="1" applyAlignment="1">
      <alignment horizontal="left"/>
    </xf>
    <xf numFmtId="0" fontId="92" fillId="0" borderId="27" xfId="250" applyBorder="1" applyAlignment="1">
      <alignment horizontal="left"/>
    </xf>
    <xf numFmtId="0" fontId="92" fillId="0" borderId="26" xfId="250" applyFont="1" applyBorder="1" applyAlignment="1">
      <alignment horizontal="left" vertical="center"/>
    </xf>
    <xf numFmtId="0" fontId="92" fillId="0" borderId="10" xfId="250" applyFont="1" applyBorder="1" applyAlignment="1">
      <alignment horizontal="left" vertical="center"/>
    </xf>
    <xf numFmtId="0" fontId="92" fillId="0" borderId="27" xfId="250" applyFont="1" applyBorder="1" applyAlignment="1">
      <alignment horizontal="left" vertical="center"/>
    </xf>
    <xf numFmtId="0" fontId="92" fillId="0" borderId="57" xfId="250" applyBorder="1" applyAlignment="1">
      <alignment horizontal="left" vertical="center"/>
    </xf>
    <xf numFmtId="0" fontId="92" fillId="0" borderId="61" xfId="250" applyFont="1" applyBorder="1" applyAlignment="1">
      <alignment horizontal="left" vertical="center"/>
    </xf>
    <xf numFmtId="0" fontId="92" fillId="0" borderId="39" xfId="250" applyFont="1" applyBorder="1" applyAlignment="1">
      <alignment horizontal="left" vertical="center"/>
    </xf>
    <xf numFmtId="0" fontId="92" fillId="0" borderId="69" xfId="250" applyFont="1" applyBorder="1" applyAlignment="1">
      <alignment horizontal="left" vertical="center"/>
    </xf>
    <xf numFmtId="0" fontId="41" fillId="0" borderId="29" xfId="250" applyFont="1" applyBorder="1" applyAlignment="1">
      <alignment horizontal="left"/>
    </xf>
    <xf numFmtId="0" fontId="41" fillId="0" borderId="16" xfId="250" applyFont="1" applyBorder="1" applyAlignment="1">
      <alignment horizontal="left"/>
    </xf>
    <xf numFmtId="0" fontId="41" fillId="0" borderId="30" xfId="250" applyFont="1" applyBorder="1" applyAlignment="1">
      <alignment horizontal="left"/>
    </xf>
    <xf numFmtId="0" fontId="92" fillId="0" borderId="73" xfId="250" applyBorder="1" applyAlignment="1">
      <alignment horizontal="left" vertical="center"/>
    </xf>
    <xf numFmtId="0" fontId="92" fillId="0" borderId="57" xfId="250" applyBorder="1" applyAlignment="1">
      <alignment horizontal="left"/>
    </xf>
    <xf numFmtId="0" fontId="92" fillId="0" borderId="57" xfId="250" applyFill="1" applyBorder="1" applyAlignment="1">
      <alignment horizontal="left"/>
    </xf>
    <xf numFmtId="0" fontId="92" fillId="0" borderId="17" xfId="250" applyFill="1" applyBorder="1" applyAlignment="1">
      <alignment horizontal="left"/>
    </xf>
    <xf numFmtId="0" fontId="92" fillId="0" borderId="62" xfId="250" applyFill="1" applyBorder="1" applyAlignment="1">
      <alignment horizontal="left"/>
    </xf>
    <xf numFmtId="0" fontId="92" fillId="0" borderId="57" xfId="250" applyBorder="1" applyAlignment="1">
      <alignment horizontal="center"/>
    </xf>
    <xf numFmtId="0" fontId="92" fillId="0" borderId="62" xfId="250" applyBorder="1" applyAlignment="1">
      <alignment horizontal="center"/>
    </xf>
    <xf numFmtId="0" fontId="41" fillId="0" borderId="31" xfId="250" applyFont="1" applyBorder="1" applyAlignment="1">
      <alignment horizontal="left"/>
    </xf>
    <xf numFmtId="0" fontId="92" fillId="33" borderId="32" xfId="250" applyNumberFormat="1" applyFill="1" applyBorder="1" applyAlignment="1">
      <alignment horizontal="center"/>
    </xf>
    <xf numFmtId="3" fontId="26" fillId="24" borderId="22" xfId="0" applyNumberFormat="1" applyFont="1" applyFill="1" applyBorder="1" applyAlignment="1">
      <alignment horizontal="center" vertical="top" wrapText="1"/>
    </xf>
    <xf numFmtId="3" fontId="83" fillId="24" borderId="22" xfId="126" applyNumberFormat="1" applyFont="1" applyFill="1" applyBorder="1" applyAlignment="1">
      <alignment horizontal="center" vertical="top"/>
    </xf>
    <xf numFmtId="3" fontId="83" fillId="24" borderId="18" xfId="126" applyNumberFormat="1" applyFont="1" applyFill="1" applyBorder="1" applyAlignment="1">
      <alignment horizontal="center" vertical="top"/>
    </xf>
    <xf numFmtId="4" fontId="26" fillId="24" borderId="22" xfId="0" applyNumberFormat="1" applyFont="1" applyFill="1" applyBorder="1" applyAlignment="1">
      <alignment horizontal="center" vertical="top" wrapText="1"/>
    </xf>
    <xf numFmtId="4" fontId="0" fillId="0" borderId="23" xfId="0" applyNumberFormat="1" applyBorder="1" applyAlignment="1">
      <alignment horizontal="center" vertical="top" wrapText="1"/>
    </xf>
    <xf numFmtId="0" fontId="152" fillId="0" borderId="0" xfId="260" quotePrefix="1" applyFont="1" applyFill="1" applyBorder="1" applyAlignment="1">
      <alignment horizontal="left" vertical="top" wrapText="1"/>
    </xf>
    <xf numFmtId="0" fontId="152" fillId="0" borderId="103" xfId="260" quotePrefix="1" applyFont="1" applyFill="1" applyBorder="1" applyAlignment="1">
      <alignment horizontal="left" vertical="top" wrapText="1"/>
    </xf>
    <xf numFmtId="0" fontId="141" fillId="25" borderId="0" xfId="260" applyFont="1" applyFill="1" applyAlignment="1">
      <alignment horizontal="left" vertical="center" wrapText="1"/>
    </xf>
    <xf numFmtId="0" fontId="104" fillId="38" borderId="25" xfId="260" applyFont="1" applyFill="1" applyBorder="1" applyAlignment="1">
      <alignment horizontal="center"/>
    </xf>
    <xf numFmtId="0" fontId="144" fillId="0" borderId="11" xfId="260" applyFont="1" applyBorder="1" applyAlignment="1">
      <alignment horizontal="left" vertical="top" wrapText="1"/>
    </xf>
    <xf numFmtId="0" fontId="144" fillId="0" borderId="12" xfId="260" applyFont="1" applyBorder="1" applyAlignment="1">
      <alignment horizontal="left" vertical="top" wrapText="1"/>
    </xf>
    <xf numFmtId="0" fontId="144" fillId="0" borderId="44" xfId="260" applyFont="1" applyBorder="1" applyAlignment="1">
      <alignment horizontal="left" vertical="top" wrapText="1"/>
    </xf>
    <xf numFmtId="0" fontId="144" fillId="0" borderId="45" xfId="260" applyFont="1" applyBorder="1" applyAlignment="1">
      <alignment horizontal="left" vertical="top" wrapText="1"/>
    </xf>
    <xf numFmtId="0" fontId="144" fillId="0" borderId="0" xfId="260" applyFont="1" applyBorder="1" applyAlignment="1">
      <alignment horizontal="left" vertical="top" wrapText="1"/>
    </xf>
    <xf numFmtId="0" fontId="144" fillId="0" borderId="46" xfId="260" applyFont="1" applyBorder="1" applyAlignment="1">
      <alignment horizontal="left" vertical="top" wrapText="1"/>
    </xf>
    <xf numFmtId="0" fontId="144" fillId="0" borderId="47" xfId="260" applyFont="1" applyBorder="1" applyAlignment="1">
      <alignment horizontal="left" vertical="top" wrapText="1"/>
    </xf>
    <xf numFmtId="0" fontId="144" fillId="0" borderId="36" xfId="260" applyFont="1" applyBorder="1" applyAlignment="1">
      <alignment horizontal="left" vertical="top" wrapText="1"/>
    </xf>
    <xf numFmtId="0" fontId="144" fillId="0" borderId="51" xfId="260" applyFont="1" applyBorder="1" applyAlignment="1">
      <alignment horizontal="left" vertical="top" wrapText="1"/>
    </xf>
    <xf numFmtId="0" fontId="143" fillId="23" borderId="11" xfId="260" applyFont="1" applyFill="1" applyBorder="1" applyAlignment="1" applyProtection="1">
      <alignment horizontal="left" vertical="top"/>
      <protection locked="0"/>
    </xf>
    <xf numFmtId="0" fontId="143" fillId="23" borderId="44" xfId="260" applyFont="1" applyFill="1" applyBorder="1" applyAlignment="1" applyProtection="1">
      <alignment horizontal="left" vertical="top"/>
      <protection locked="0"/>
    </xf>
    <xf numFmtId="0" fontId="143" fillId="23" borderId="45" xfId="260" applyFont="1" applyFill="1" applyBorder="1" applyAlignment="1" applyProtection="1">
      <alignment horizontal="left" vertical="top"/>
      <protection locked="0"/>
    </xf>
    <xf numFmtId="0" fontId="143" fillId="23" borderId="46" xfId="260" applyFont="1" applyFill="1" applyBorder="1" applyAlignment="1" applyProtection="1">
      <alignment horizontal="left" vertical="top"/>
      <protection locked="0"/>
    </xf>
    <xf numFmtId="0" fontId="143" fillId="23" borderId="47" xfId="260" applyFont="1" applyFill="1" applyBorder="1" applyAlignment="1" applyProtection="1">
      <alignment horizontal="left" vertical="top"/>
      <protection locked="0"/>
    </xf>
    <xf numFmtId="0" fontId="143" fillId="23" borderId="51" xfId="260" applyFont="1" applyFill="1" applyBorder="1" applyAlignment="1" applyProtection="1">
      <alignment horizontal="left" vertical="top"/>
      <protection locked="0"/>
    </xf>
    <xf numFmtId="0" fontId="0" fillId="0" borderId="45" xfId="0" applyBorder="1" applyAlignment="1">
      <alignment horizontal="left" wrapText="1"/>
    </xf>
    <xf numFmtId="0" fontId="0" fillId="0" borderId="0" xfId="0" applyBorder="1" applyAlignment="1">
      <alignment horizontal="left" wrapText="1"/>
    </xf>
    <xf numFmtId="0" fontId="104" fillId="38" borderId="45" xfId="0" applyFont="1" applyFill="1" applyBorder="1" applyAlignment="1">
      <alignment horizontal="left" wrapText="1"/>
    </xf>
    <xf numFmtId="0" fontId="104" fillId="38" borderId="0" xfId="0" applyFont="1" applyFill="1" applyBorder="1" applyAlignment="1">
      <alignment horizontal="left" wrapText="1"/>
    </xf>
  </cellXfs>
  <cellStyles count="262">
    <cellStyle name="20% - Accent1 2" xfId="1" xr:uid="{00000000-0005-0000-0000-000000000000}"/>
    <cellStyle name="20% - Accent1 2 2" xfId="2" xr:uid="{00000000-0005-0000-0000-000001000000}"/>
    <cellStyle name="20% - Accent2 2" xfId="3" xr:uid="{00000000-0005-0000-0000-000002000000}"/>
    <cellStyle name="20% - Accent2 2 2" xfId="4" xr:uid="{00000000-0005-0000-0000-000003000000}"/>
    <cellStyle name="20% - Accent3 2" xfId="5" xr:uid="{00000000-0005-0000-0000-000004000000}"/>
    <cellStyle name="20% - Accent3 2 2" xfId="6" xr:uid="{00000000-0005-0000-0000-000005000000}"/>
    <cellStyle name="20% - Accent4 2" xfId="7" xr:uid="{00000000-0005-0000-0000-000006000000}"/>
    <cellStyle name="20% - Accent4 2 2" xfId="8" xr:uid="{00000000-0005-0000-0000-000007000000}"/>
    <cellStyle name="20% - Accent5 2" xfId="9" xr:uid="{00000000-0005-0000-0000-000008000000}"/>
    <cellStyle name="20% - Accent5 2 2" xfId="10" xr:uid="{00000000-0005-0000-0000-000009000000}"/>
    <cellStyle name="20% - Accent6 2" xfId="11" xr:uid="{00000000-0005-0000-0000-00000A000000}"/>
    <cellStyle name="20% - Accent6 2 2" xfId="12" xr:uid="{00000000-0005-0000-0000-00000B000000}"/>
    <cellStyle name="4" xfId="13" xr:uid="{00000000-0005-0000-0000-00000C000000}"/>
    <cellStyle name="40% - Accent1 2" xfId="14" xr:uid="{00000000-0005-0000-0000-00000D000000}"/>
    <cellStyle name="40% - Accent1 2 2" xfId="15" xr:uid="{00000000-0005-0000-0000-00000E000000}"/>
    <cellStyle name="40% - Accent2 2" xfId="16" xr:uid="{00000000-0005-0000-0000-00000F000000}"/>
    <cellStyle name="40% - Accent2 2 2" xfId="17" xr:uid="{00000000-0005-0000-0000-000010000000}"/>
    <cellStyle name="40% - Accent3 2" xfId="18" xr:uid="{00000000-0005-0000-0000-000011000000}"/>
    <cellStyle name="40% - Accent3 2 2" xfId="19" xr:uid="{00000000-0005-0000-0000-000012000000}"/>
    <cellStyle name="40% - Accent4 2" xfId="20" xr:uid="{00000000-0005-0000-0000-000013000000}"/>
    <cellStyle name="40% - Accent4 2 2" xfId="21" xr:uid="{00000000-0005-0000-0000-000014000000}"/>
    <cellStyle name="40% - Accent5 2" xfId="22" xr:uid="{00000000-0005-0000-0000-000015000000}"/>
    <cellStyle name="40% - Accent5 2 2" xfId="23" xr:uid="{00000000-0005-0000-0000-000016000000}"/>
    <cellStyle name="40% - Accent6 2" xfId="24" xr:uid="{00000000-0005-0000-0000-000017000000}"/>
    <cellStyle name="40% - Accent6 2 2" xfId="25" xr:uid="{00000000-0005-0000-0000-000018000000}"/>
    <cellStyle name="60% - Accent1 2" xfId="26" xr:uid="{00000000-0005-0000-0000-000019000000}"/>
    <cellStyle name="60% - Accent2 2" xfId="27" xr:uid="{00000000-0005-0000-0000-00001A000000}"/>
    <cellStyle name="60% - Accent3 2" xfId="28" xr:uid="{00000000-0005-0000-0000-00001B000000}"/>
    <cellStyle name="60% - Accent4 2" xfId="29" xr:uid="{00000000-0005-0000-0000-00001C000000}"/>
    <cellStyle name="60% - Accent5 2" xfId="30" xr:uid="{00000000-0005-0000-0000-00001D000000}"/>
    <cellStyle name="60% - Accent6 2" xfId="31" xr:uid="{00000000-0005-0000-0000-00001E000000}"/>
    <cellStyle name="Accent1 2" xfId="32" xr:uid="{00000000-0005-0000-0000-00001F000000}"/>
    <cellStyle name="Accent2 2" xfId="33" xr:uid="{00000000-0005-0000-0000-000020000000}"/>
    <cellStyle name="Accent3 2" xfId="34" xr:uid="{00000000-0005-0000-0000-000021000000}"/>
    <cellStyle name="Accent4 2" xfId="35" xr:uid="{00000000-0005-0000-0000-000022000000}"/>
    <cellStyle name="Accent5 2" xfId="36" xr:uid="{00000000-0005-0000-0000-000023000000}"/>
    <cellStyle name="Accent6 2" xfId="37" xr:uid="{00000000-0005-0000-0000-000024000000}"/>
    <cellStyle name="Bad 2" xfId="38" xr:uid="{00000000-0005-0000-0000-000025000000}"/>
    <cellStyle name="Bold 10" xfId="39" xr:uid="{00000000-0005-0000-0000-000026000000}"/>
    <cellStyle name="Bold 12" xfId="40" xr:uid="{00000000-0005-0000-0000-000027000000}"/>
    <cellStyle name="Bold 8" xfId="41" xr:uid="{00000000-0005-0000-0000-000028000000}"/>
    <cellStyle name="Bold Italic 10" xfId="42" xr:uid="{00000000-0005-0000-0000-000029000000}"/>
    <cellStyle name="Bold Italic 12" xfId="43" xr:uid="{00000000-0005-0000-0000-00002A000000}"/>
    <cellStyle name="Bold Italic 8" xfId="44" xr:uid="{00000000-0005-0000-0000-00002B000000}"/>
    <cellStyle name="Calculation 2" xfId="45" xr:uid="{00000000-0005-0000-0000-00002C000000}"/>
    <cellStyle name="Check Cell 2" xfId="46" xr:uid="{00000000-0005-0000-0000-00002D000000}"/>
    <cellStyle name="Comma [0] 2" xfId="47" xr:uid="{00000000-0005-0000-0000-00002E000000}"/>
    <cellStyle name="Comma [0] 2 2" xfId="48" xr:uid="{00000000-0005-0000-0000-00002F000000}"/>
    <cellStyle name="Comma [0] 2 2 2" xfId="49" xr:uid="{00000000-0005-0000-0000-000030000000}"/>
    <cellStyle name="Comma [0] 2 2 3" xfId="50" xr:uid="{00000000-0005-0000-0000-000031000000}"/>
    <cellStyle name="Comma [0] 2 3" xfId="51" xr:uid="{00000000-0005-0000-0000-000032000000}"/>
    <cellStyle name="Comma [0] 2 3 2" xfId="52" xr:uid="{00000000-0005-0000-0000-000033000000}"/>
    <cellStyle name="Comma [0] 2 3 3" xfId="53" xr:uid="{00000000-0005-0000-0000-000034000000}"/>
    <cellStyle name="Comma [0] 2 4" xfId="54" xr:uid="{00000000-0005-0000-0000-000035000000}"/>
    <cellStyle name="Comma [0] 2 4 2" xfId="55" xr:uid="{00000000-0005-0000-0000-000036000000}"/>
    <cellStyle name="Comma [0] 2 4 3" xfId="56" xr:uid="{00000000-0005-0000-0000-000037000000}"/>
    <cellStyle name="Comma [0] 2 5" xfId="57" xr:uid="{00000000-0005-0000-0000-000038000000}"/>
    <cellStyle name="Comma [0] 2 6" xfId="58" xr:uid="{00000000-0005-0000-0000-000039000000}"/>
    <cellStyle name="Comma [0] 3" xfId="59" xr:uid="{00000000-0005-0000-0000-00003A000000}"/>
    <cellStyle name="Comma [0] 3 2" xfId="60" xr:uid="{00000000-0005-0000-0000-00003B000000}"/>
    <cellStyle name="Comma [0] 5" xfId="61" xr:uid="{00000000-0005-0000-0000-00003C000000}"/>
    <cellStyle name="Comma [0] 5 2" xfId="62" xr:uid="{00000000-0005-0000-0000-00003D000000}"/>
    <cellStyle name="Comma 10" xfId="63" xr:uid="{00000000-0005-0000-0000-00003E000000}"/>
    <cellStyle name="Comma 10 2" xfId="64" xr:uid="{00000000-0005-0000-0000-00003F000000}"/>
    <cellStyle name="Comma 11" xfId="65" xr:uid="{00000000-0005-0000-0000-000040000000}"/>
    <cellStyle name="Comma 11 2" xfId="66" xr:uid="{00000000-0005-0000-0000-000041000000}"/>
    <cellStyle name="Comma 11 2 2" xfId="67" xr:uid="{00000000-0005-0000-0000-000042000000}"/>
    <cellStyle name="Comma 13" xfId="68" xr:uid="{00000000-0005-0000-0000-000043000000}"/>
    <cellStyle name="Comma 14" xfId="69" xr:uid="{00000000-0005-0000-0000-000044000000}"/>
    <cellStyle name="Comma 2" xfId="70" xr:uid="{00000000-0005-0000-0000-000045000000}"/>
    <cellStyle name="Comma 2 2" xfId="71" xr:uid="{00000000-0005-0000-0000-000046000000}"/>
    <cellStyle name="Comma 2 2 2" xfId="72" xr:uid="{00000000-0005-0000-0000-000047000000}"/>
    <cellStyle name="Comma 2 2 3" xfId="188" xr:uid="{00000000-0005-0000-0000-000048000000}"/>
    <cellStyle name="Comma 2 2 4" xfId="189" xr:uid="{00000000-0005-0000-0000-000049000000}"/>
    <cellStyle name="Comma 2 3" xfId="73" xr:uid="{00000000-0005-0000-0000-00004A000000}"/>
    <cellStyle name="Comma 2 3 2" xfId="74" xr:uid="{00000000-0005-0000-0000-00004B000000}"/>
    <cellStyle name="Comma 2 3 3" xfId="190" xr:uid="{00000000-0005-0000-0000-00004C000000}"/>
    <cellStyle name="Comma 2 3 4" xfId="191" xr:uid="{00000000-0005-0000-0000-00004D000000}"/>
    <cellStyle name="Comma 2 4" xfId="75" xr:uid="{00000000-0005-0000-0000-00004E000000}"/>
    <cellStyle name="Comma 2 4 2" xfId="76" xr:uid="{00000000-0005-0000-0000-00004F000000}"/>
    <cellStyle name="Comma 2 5" xfId="77" xr:uid="{00000000-0005-0000-0000-000050000000}"/>
    <cellStyle name="Comma 2 5 2" xfId="78" xr:uid="{00000000-0005-0000-0000-000051000000}"/>
    <cellStyle name="Comma 3" xfId="192" xr:uid="{00000000-0005-0000-0000-000052000000}"/>
    <cellStyle name="Comma 3 2" xfId="79" xr:uid="{00000000-0005-0000-0000-000053000000}"/>
    <cellStyle name="Comma 4 2" xfId="80" xr:uid="{00000000-0005-0000-0000-000054000000}"/>
    <cellStyle name="Comma 4 3" xfId="81" xr:uid="{00000000-0005-0000-0000-000055000000}"/>
    <cellStyle name="Comma 5 2" xfId="82" xr:uid="{00000000-0005-0000-0000-000056000000}"/>
    <cellStyle name="Comma 5 2 2" xfId="83" xr:uid="{00000000-0005-0000-0000-000057000000}"/>
    <cellStyle name="Comma 6" xfId="84" xr:uid="{00000000-0005-0000-0000-000058000000}"/>
    <cellStyle name="Comma 6 2" xfId="85" xr:uid="{00000000-0005-0000-0000-000059000000}"/>
    <cellStyle name="Currency" xfId="86" builtinId="4"/>
    <cellStyle name="Currency 2" xfId="87" xr:uid="{00000000-0005-0000-0000-00005B000000}"/>
    <cellStyle name="Currency 2 2" xfId="88" xr:uid="{00000000-0005-0000-0000-00005C000000}"/>
    <cellStyle name="Currency 2 2 2" xfId="89" xr:uid="{00000000-0005-0000-0000-00005D000000}"/>
    <cellStyle name="Currency 2 2 3" xfId="90" xr:uid="{00000000-0005-0000-0000-00005E000000}"/>
    <cellStyle name="Currency 2 3" xfId="91" xr:uid="{00000000-0005-0000-0000-00005F000000}"/>
    <cellStyle name="Currency 2 3 2" xfId="92" xr:uid="{00000000-0005-0000-0000-000060000000}"/>
    <cellStyle name="Currency 2 3 3" xfId="93" xr:uid="{00000000-0005-0000-0000-000061000000}"/>
    <cellStyle name="Currency 2 4" xfId="94" xr:uid="{00000000-0005-0000-0000-000062000000}"/>
    <cellStyle name="Currency 2 4 2" xfId="95" xr:uid="{00000000-0005-0000-0000-000063000000}"/>
    <cellStyle name="Currency 2 4 3" xfId="96" xr:uid="{00000000-0005-0000-0000-000064000000}"/>
    <cellStyle name="Currency 2 5" xfId="97" xr:uid="{00000000-0005-0000-0000-000065000000}"/>
    <cellStyle name="Currency 3" xfId="98" xr:uid="{00000000-0005-0000-0000-000066000000}"/>
    <cellStyle name="Currency 3 2" xfId="99" xr:uid="{00000000-0005-0000-0000-000067000000}"/>
    <cellStyle name="Currency 4" xfId="100" xr:uid="{00000000-0005-0000-0000-000068000000}"/>
    <cellStyle name="Currency 4 2" xfId="101" xr:uid="{00000000-0005-0000-0000-000069000000}"/>
    <cellStyle name="Currency 4 2 2" xfId="102" xr:uid="{00000000-0005-0000-0000-00006A000000}"/>
    <cellStyle name="Currency 4 2 3" xfId="103" xr:uid="{00000000-0005-0000-0000-00006B000000}"/>
    <cellStyle name="Currency 4 3" xfId="104" xr:uid="{00000000-0005-0000-0000-00006C000000}"/>
    <cellStyle name="Currency 4 4" xfId="105" xr:uid="{00000000-0005-0000-0000-00006D000000}"/>
    <cellStyle name="Currency 5" xfId="106" xr:uid="{00000000-0005-0000-0000-00006E000000}"/>
    <cellStyle name="Currency 6" xfId="252" xr:uid="{00000000-0005-0000-0000-00006F000000}"/>
    <cellStyle name="Currency 7" xfId="107" xr:uid="{00000000-0005-0000-0000-000070000000}"/>
    <cellStyle name="Currency 7 2" xfId="108" xr:uid="{00000000-0005-0000-0000-000071000000}"/>
    <cellStyle name="Currency 7 3" xfId="109" xr:uid="{00000000-0005-0000-0000-000072000000}"/>
    <cellStyle name="Currency 8" xfId="259" xr:uid="{00000000-0005-0000-0000-000073000000}"/>
    <cellStyle name="Explanatory Text 2" xfId="110" xr:uid="{00000000-0005-0000-0000-000074000000}"/>
    <cellStyle name="Good 2" xfId="111" xr:uid="{00000000-0005-0000-0000-000075000000}"/>
    <cellStyle name="Heading 1 2" xfId="112" xr:uid="{00000000-0005-0000-0000-000076000000}"/>
    <cellStyle name="Heading 2 2" xfId="113" xr:uid="{00000000-0005-0000-0000-000077000000}"/>
    <cellStyle name="Heading 3 2" xfId="114" xr:uid="{00000000-0005-0000-0000-000078000000}"/>
    <cellStyle name="Heading 4 2" xfId="115" xr:uid="{00000000-0005-0000-0000-000079000000}"/>
    <cellStyle name="Hyperlink" xfId="249" builtinId="8"/>
    <cellStyle name="Hyperlink 2" xfId="116" xr:uid="{00000000-0005-0000-0000-00007B000000}"/>
    <cellStyle name="Input 2" xfId="117" xr:uid="{00000000-0005-0000-0000-00007C000000}"/>
    <cellStyle name="Linked Cell 2" xfId="118" xr:uid="{00000000-0005-0000-0000-00007D000000}"/>
    <cellStyle name="Neutral 2" xfId="119" xr:uid="{00000000-0005-0000-0000-00007E000000}"/>
    <cellStyle name="Normal" xfId="0" builtinId="0"/>
    <cellStyle name="Normal 10" xfId="120" xr:uid="{00000000-0005-0000-0000-000080000000}"/>
    <cellStyle name="Normal 10 2" xfId="121" xr:uid="{00000000-0005-0000-0000-000081000000}"/>
    <cellStyle name="Normal 10 2 2" xfId="122" xr:uid="{00000000-0005-0000-0000-000082000000}"/>
    <cellStyle name="Normal 10 2 2 2" xfId="193" xr:uid="{00000000-0005-0000-0000-000083000000}"/>
    <cellStyle name="Normal 10 2 3" xfId="123" xr:uid="{00000000-0005-0000-0000-000084000000}"/>
    <cellStyle name="Normal 10 2 3 2" xfId="194" xr:uid="{00000000-0005-0000-0000-000085000000}"/>
    <cellStyle name="Normal 10 2 4" xfId="124" xr:uid="{00000000-0005-0000-0000-000086000000}"/>
    <cellStyle name="Normal 10 2 5" xfId="195" xr:uid="{00000000-0005-0000-0000-000087000000}"/>
    <cellStyle name="Normal 10 3" xfId="125" xr:uid="{00000000-0005-0000-0000-000088000000}"/>
    <cellStyle name="Normal 10 3 2" xfId="196" xr:uid="{00000000-0005-0000-0000-000089000000}"/>
    <cellStyle name="Normal 10 3 3" xfId="197" xr:uid="{00000000-0005-0000-0000-00008A000000}"/>
    <cellStyle name="Normal 10 4" xfId="198" xr:uid="{00000000-0005-0000-0000-00008B000000}"/>
    <cellStyle name="Normal 10 4 2" xfId="235" xr:uid="{00000000-0005-0000-0000-00008C000000}"/>
    <cellStyle name="Normal 10 5" xfId="236" xr:uid="{00000000-0005-0000-0000-00008D000000}"/>
    <cellStyle name="Normal 10 6" xfId="248" xr:uid="{00000000-0005-0000-0000-00008E000000}"/>
    <cellStyle name="Normal 11" xfId="126" xr:uid="{00000000-0005-0000-0000-00008F000000}"/>
    <cellStyle name="Normal 12" xfId="127" xr:uid="{00000000-0005-0000-0000-000090000000}"/>
    <cellStyle name="Normal 17" xfId="128" xr:uid="{00000000-0005-0000-0000-000091000000}"/>
    <cellStyle name="Normal 17 2" xfId="129" xr:uid="{00000000-0005-0000-0000-000092000000}"/>
    <cellStyle name="Normal 17 3" xfId="130" xr:uid="{00000000-0005-0000-0000-000093000000}"/>
    <cellStyle name="Normal 2" xfId="131" xr:uid="{00000000-0005-0000-0000-000094000000}"/>
    <cellStyle name="Normal 2 10" xfId="132" xr:uid="{00000000-0005-0000-0000-000095000000}"/>
    <cellStyle name="Normal 2 10 2" xfId="199" xr:uid="{00000000-0005-0000-0000-000096000000}"/>
    <cellStyle name="Normal 2 10 3" xfId="200" xr:uid="{00000000-0005-0000-0000-000097000000}"/>
    <cellStyle name="Normal 2 11" xfId="133" xr:uid="{00000000-0005-0000-0000-000098000000}"/>
    <cellStyle name="Normal 2 12" xfId="245" xr:uid="{00000000-0005-0000-0000-000099000000}"/>
    <cellStyle name="Normal 2 12 2" xfId="244" xr:uid="{00000000-0005-0000-0000-00009A000000}"/>
    <cellStyle name="Normal 2 13" xfId="246" xr:uid="{00000000-0005-0000-0000-00009B000000}"/>
    <cellStyle name="Normal 2 14" xfId="254" xr:uid="{00000000-0005-0000-0000-00009C000000}"/>
    <cellStyle name="Normal 2 14 2" xfId="257" xr:uid="{00000000-0005-0000-0000-00009D000000}"/>
    <cellStyle name="Normal 2 15" xfId="261" xr:uid="{00000000-0005-0000-0000-00009E000000}"/>
    <cellStyle name="Normal 2 2" xfId="134" xr:uid="{00000000-0005-0000-0000-00009F000000}"/>
    <cellStyle name="Normal 2 2 2" xfId="135" xr:uid="{00000000-0005-0000-0000-0000A0000000}"/>
    <cellStyle name="Normal 2 2 2 2" xfId="201" xr:uid="{00000000-0005-0000-0000-0000A1000000}"/>
    <cellStyle name="Normal 2 2 2 2 2" xfId="237" xr:uid="{00000000-0005-0000-0000-0000A2000000}"/>
    <cellStyle name="Normal 2 2 2 3" xfId="202" xr:uid="{00000000-0005-0000-0000-0000A3000000}"/>
    <cellStyle name="Normal 2 2 3" xfId="203" xr:uid="{00000000-0005-0000-0000-0000A4000000}"/>
    <cellStyle name="Normal 2 2 4" xfId="204" xr:uid="{00000000-0005-0000-0000-0000A5000000}"/>
    <cellStyle name="Normal 2 3" xfId="136" xr:uid="{00000000-0005-0000-0000-0000A6000000}"/>
    <cellStyle name="Normal 2 3 2" xfId="137" xr:uid="{00000000-0005-0000-0000-0000A7000000}"/>
    <cellStyle name="Normal 2 4" xfId="138" xr:uid="{00000000-0005-0000-0000-0000A8000000}"/>
    <cellStyle name="Normal 2 4 2" xfId="205" xr:uid="{00000000-0005-0000-0000-0000A9000000}"/>
    <cellStyle name="Normal 2 4 3" xfId="206" xr:uid="{00000000-0005-0000-0000-0000AA000000}"/>
    <cellStyle name="Normal 2 5" xfId="139" xr:uid="{00000000-0005-0000-0000-0000AB000000}"/>
    <cellStyle name="Normal 2 5 2" xfId="207" xr:uid="{00000000-0005-0000-0000-0000AC000000}"/>
    <cellStyle name="Normal 2 5 3" xfId="208" xr:uid="{00000000-0005-0000-0000-0000AD000000}"/>
    <cellStyle name="Normal 2 6" xfId="140" xr:uid="{00000000-0005-0000-0000-0000AE000000}"/>
    <cellStyle name="Normal 2 6 2" xfId="209" xr:uid="{00000000-0005-0000-0000-0000AF000000}"/>
    <cellStyle name="Normal 2 6 2 2" xfId="238" xr:uid="{00000000-0005-0000-0000-0000B0000000}"/>
    <cellStyle name="Normal 2 6 3" xfId="210" xr:uid="{00000000-0005-0000-0000-0000B1000000}"/>
    <cellStyle name="Normal 2 7" xfId="141" xr:uid="{00000000-0005-0000-0000-0000B2000000}"/>
    <cellStyle name="Normal 2 7 2" xfId="211" xr:uid="{00000000-0005-0000-0000-0000B3000000}"/>
    <cellStyle name="Normal 2 7 2 2" xfId="239" xr:uid="{00000000-0005-0000-0000-0000B4000000}"/>
    <cellStyle name="Normal 2 7 3" xfId="212" xr:uid="{00000000-0005-0000-0000-0000B5000000}"/>
    <cellStyle name="Normal 2 8" xfId="142" xr:uid="{00000000-0005-0000-0000-0000B6000000}"/>
    <cellStyle name="Normal 2 8 2" xfId="213" xr:uid="{00000000-0005-0000-0000-0000B7000000}"/>
    <cellStyle name="Normal 2 8 2 2" xfId="240" xr:uid="{00000000-0005-0000-0000-0000B8000000}"/>
    <cellStyle name="Normal 2 8 3" xfId="214" xr:uid="{00000000-0005-0000-0000-0000B9000000}"/>
    <cellStyle name="Normal 2 9" xfId="143" xr:uid="{00000000-0005-0000-0000-0000BA000000}"/>
    <cellStyle name="Normal 2 9 2" xfId="215" xr:uid="{00000000-0005-0000-0000-0000BB000000}"/>
    <cellStyle name="Normal 2 9 2 2" xfId="241" xr:uid="{00000000-0005-0000-0000-0000BC000000}"/>
    <cellStyle name="Normal 2 9 3" xfId="216" xr:uid="{00000000-0005-0000-0000-0000BD000000}"/>
    <cellStyle name="Normal 3" xfId="144" xr:uid="{00000000-0005-0000-0000-0000BE000000}"/>
    <cellStyle name="Normal 3 2" xfId="145" xr:uid="{00000000-0005-0000-0000-0000BF000000}"/>
    <cellStyle name="Normal 3 2 2" xfId="146" xr:uid="{00000000-0005-0000-0000-0000C0000000}"/>
    <cellStyle name="Normal 3 2 3" xfId="217" xr:uid="{00000000-0005-0000-0000-0000C1000000}"/>
    <cellStyle name="Normal 3 2 4" xfId="218" xr:uid="{00000000-0005-0000-0000-0000C2000000}"/>
    <cellStyle name="Normal 3 3" xfId="147" xr:uid="{00000000-0005-0000-0000-0000C3000000}"/>
    <cellStyle name="Normal 3 3 2" xfId="148" xr:uid="{00000000-0005-0000-0000-0000C4000000}"/>
    <cellStyle name="Normal 3 3 3" xfId="219" xr:uid="{00000000-0005-0000-0000-0000C5000000}"/>
    <cellStyle name="Normal 3 3 4" xfId="220" xr:uid="{00000000-0005-0000-0000-0000C6000000}"/>
    <cellStyle name="Normal 3 4" xfId="149" xr:uid="{00000000-0005-0000-0000-0000C7000000}"/>
    <cellStyle name="Normal 3 5" xfId="150" xr:uid="{00000000-0005-0000-0000-0000C8000000}"/>
    <cellStyle name="Normal 3 6" xfId="151" xr:uid="{00000000-0005-0000-0000-0000C9000000}"/>
    <cellStyle name="Normal 3 7" xfId="152" xr:uid="{00000000-0005-0000-0000-0000CA000000}"/>
    <cellStyle name="Normal 3 7 2" xfId="153" xr:uid="{00000000-0005-0000-0000-0000CB000000}"/>
    <cellStyle name="Normal 3 8" xfId="221" xr:uid="{00000000-0005-0000-0000-0000CC000000}"/>
    <cellStyle name="Normal 3 8 2" xfId="242" xr:uid="{00000000-0005-0000-0000-0000CD000000}"/>
    <cellStyle name="Normal 3 9" xfId="222" xr:uid="{00000000-0005-0000-0000-0000CE000000}"/>
    <cellStyle name="Normal 4" xfId="154" xr:uid="{00000000-0005-0000-0000-0000CF000000}"/>
    <cellStyle name="Normal 4 2" xfId="155" xr:uid="{00000000-0005-0000-0000-0000D0000000}"/>
    <cellStyle name="Normal 4 2 2" xfId="156" xr:uid="{00000000-0005-0000-0000-0000D1000000}"/>
    <cellStyle name="Normal 4 2 2 2" xfId="157" xr:uid="{00000000-0005-0000-0000-0000D2000000}"/>
    <cellStyle name="Normal 4 2 2 3" xfId="158" xr:uid="{00000000-0005-0000-0000-0000D3000000}"/>
    <cellStyle name="Normal 4 2 2 4" xfId="247" xr:uid="{00000000-0005-0000-0000-0000D4000000}"/>
    <cellStyle name="Normal 4 2 3" xfId="159" xr:uid="{00000000-0005-0000-0000-0000D5000000}"/>
    <cellStyle name="Normal 4 3" xfId="160" xr:uid="{00000000-0005-0000-0000-0000D6000000}"/>
    <cellStyle name="Normal 5" xfId="250" xr:uid="{00000000-0005-0000-0000-0000D7000000}"/>
    <cellStyle name="Normal 5 2" xfId="161" xr:uid="{00000000-0005-0000-0000-0000D8000000}"/>
    <cellStyle name="Normal 5 2 2" xfId="223" xr:uid="{00000000-0005-0000-0000-0000D9000000}"/>
    <cellStyle name="Normal 5 2 3" xfId="224" xr:uid="{00000000-0005-0000-0000-0000DA000000}"/>
    <cellStyle name="Normal 5 3" xfId="162" xr:uid="{00000000-0005-0000-0000-0000DB000000}"/>
    <cellStyle name="Normal 5 3 2" xfId="225" xr:uid="{00000000-0005-0000-0000-0000DC000000}"/>
    <cellStyle name="Normal 5 3 2 2" xfId="243" xr:uid="{00000000-0005-0000-0000-0000DD000000}"/>
    <cellStyle name="Normal 5 3 3" xfId="226" xr:uid="{00000000-0005-0000-0000-0000DE000000}"/>
    <cellStyle name="Normal 6" xfId="251" xr:uid="{00000000-0005-0000-0000-0000DF000000}"/>
    <cellStyle name="Normal 6 2" xfId="163" xr:uid="{00000000-0005-0000-0000-0000E0000000}"/>
    <cellStyle name="Normal 6 2 2" xfId="227" xr:uid="{00000000-0005-0000-0000-0000E1000000}"/>
    <cellStyle name="Normal 6 2 3" xfId="228" xr:uid="{00000000-0005-0000-0000-0000E2000000}"/>
    <cellStyle name="Normal 6 3" xfId="256" xr:uid="{00000000-0005-0000-0000-0000E3000000}"/>
    <cellStyle name="Normal 7" xfId="255" xr:uid="{00000000-0005-0000-0000-0000E4000000}"/>
    <cellStyle name="Normal 8" xfId="258" xr:uid="{00000000-0005-0000-0000-0000E5000000}"/>
    <cellStyle name="Normal 8 2" xfId="260" xr:uid="{00000000-0005-0000-0000-0000E6000000}"/>
    <cellStyle name="Normal_Security Inst" xfId="164" xr:uid="{00000000-0005-0000-0000-0000E7000000}"/>
    <cellStyle name="Note 2" xfId="165" xr:uid="{00000000-0005-0000-0000-0000E8000000}"/>
    <cellStyle name="Note 2 2" xfId="229" xr:uid="{00000000-0005-0000-0000-0000E9000000}"/>
    <cellStyle name="Note 2 3" xfId="230" xr:uid="{00000000-0005-0000-0000-0000EA000000}"/>
    <cellStyle name="Output 2" xfId="166" xr:uid="{00000000-0005-0000-0000-0000EB000000}"/>
    <cellStyle name="Percent 2" xfId="167" xr:uid="{00000000-0005-0000-0000-0000EC000000}"/>
    <cellStyle name="Percent 2 2" xfId="168" xr:uid="{00000000-0005-0000-0000-0000ED000000}"/>
    <cellStyle name="Percent 2 2 2" xfId="169" xr:uid="{00000000-0005-0000-0000-0000EE000000}"/>
    <cellStyle name="Percent 2 2 2 2" xfId="231" xr:uid="{00000000-0005-0000-0000-0000EF000000}"/>
    <cellStyle name="Percent 2 2 3" xfId="170" xr:uid="{00000000-0005-0000-0000-0000F0000000}"/>
    <cellStyle name="Percent 2 2 3 2" xfId="232" xr:uid="{00000000-0005-0000-0000-0000F1000000}"/>
    <cellStyle name="Percent 2 2 4" xfId="171" xr:uid="{00000000-0005-0000-0000-0000F2000000}"/>
    <cellStyle name="Percent 2 3" xfId="172" xr:uid="{00000000-0005-0000-0000-0000F3000000}"/>
    <cellStyle name="Percent 2 4" xfId="173" xr:uid="{00000000-0005-0000-0000-0000F4000000}"/>
    <cellStyle name="Percent 3" xfId="174" xr:uid="{00000000-0005-0000-0000-0000F5000000}"/>
    <cellStyle name="Percent 3 2" xfId="175" xr:uid="{00000000-0005-0000-0000-0000F6000000}"/>
    <cellStyle name="Percent 3 2 2" xfId="233" xr:uid="{00000000-0005-0000-0000-0000F7000000}"/>
    <cellStyle name="Percent 3 2 3" xfId="234" xr:uid="{00000000-0005-0000-0000-0000F8000000}"/>
    <cellStyle name="Percent 4" xfId="176" xr:uid="{00000000-0005-0000-0000-0000F9000000}"/>
    <cellStyle name="Percent 4 2" xfId="177" xr:uid="{00000000-0005-0000-0000-0000FA000000}"/>
    <cellStyle name="Percent 5" xfId="253" xr:uid="{00000000-0005-0000-0000-0000FB000000}"/>
    <cellStyle name="Percent 6" xfId="178" xr:uid="{00000000-0005-0000-0000-0000FC000000}"/>
    <cellStyle name="Percent 6 2" xfId="179" xr:uid="{00000000-0005-0000-0000-0000FD000000}"/>
    <cellStyle name="Title 2" xfId="180" xr:uid="{00000000-0005-0000-0000-0000FE000000}"/>
    <cellStyle name="Total 2" xfId="181" xr:uid="{00000000-0005-0000-0000-0000FF000000}"/>
    <cellStyle name="Warning Text 2" xfId="182" xr:uid="{00000000-0005-0000-0000-000000010000}"/>
    <cellStyle name="콤마 [0]_laroux" xfId="183" xr:uid="{00000000-0005-0000-0000-000001010000}"/>
    <cellStyle name="콤마_laroux" xfId="184" xr:uid="{00000000-0005-0000-0000-000002010000}"/>
    <cellStyle name="통화 [0]_laroux" xfId="185" xr:uid="{00000000-0005-0000-0000-000003010000}"/>
    <cellStyle name="통화_laroux" xfId="186" xr:uid="{00000000-0005-0000-0000-000004010000}"/>
    <cellStyle name="표준_laroux" xfId="187" xr:uid="{00000000-0005-0000-0000-00000501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FFCCFF"/>
      <rgbColor rgb="00FF99FF"/>
      <rgbColor rgb="00FFFFCC"/>
      <rgbColor rgb="00CCFFFF"/>
      <rgbColor rgb="00660066"/>
      <rgbColor rgb="00FF8080"/>
      <rgbColor rgb="000066CC"/>
      <rgbColor rgb="00CCCCFF"/>
      <rgbColor rgb="00F8F8F8"/>
      <rgbColor rgb="00EAEAEA"/>
      <rgbColor rgb="00DDDDDD"/>
      <rgbColor rgb="00C0C0C0"/>
      <rgbColor rgb="00B2B2B2"/>
      <rgbColor rgb="00969696"/>
      <rgbColor rgb="00808080"/>
      <rgbColor rgb="00777777"/>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8.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jpg"/></Relationships>
</file>

<file path=xl/drawings/_rels/drawing3.xml.rels><?xml version="1.0" encoding="UTF-8" standalone="yes"?>
<Relationships xmlns="http://schemas.openxmlformats.org/package/2006/relationships"><Relationship Id="rId1" Type="http://schemas.openxmlformats.org/officeDocument/2006/relationships/image" Target="../media/image3.jpg"/></Relationships>
</file>

<file path=xl/drawings/_rels/drawing4.xml.rels><?xml version="1.0" encoding="UTF-8" standalone="yes"?>
<Relationships xmlns="http://schemas.openxmlformats.org/package/2006/relationships"><Relationship Id="rId1" Type="http://schemas.openxmlformats.org/officeDocument/2006/relationships/image" Target="../media/image3.jpg"/></Relationships>
</file>

<file path=xl/drawings/_rels/drawing5.xml.rels><?xml version="1.0" encoding="UTF-8" standalone="yes"?>
<Relationships xmlns="http://schemas.openxmlformats.org/package/2006/relationships"><Relationship Id="rId1" Type="http://schemas.openxmlformats.org/officeDocument/2006/relationships/image" Target="../media/image3.jpg"/></Relationships>
</file>

<file path=xl/drawings/_rels/drawing6.xml.rels><?xml version="1.0" encoding="UTF-8" standalone="yes"?>
<Relationships xmlns="http://schemas.openxmlformats.org/package/2006/relationships"><Relationship Id="rId1" Type="http://schemas.openxmlformats.org/officeDocument/2006/relationships/image" Target="../media/image3.jpg"/></Relationships>
</file>

<file path=xl/drawings/_rels/drawing7.xml.rels><?xml version="1.0" encoding="UTF-8" standalone="yes"?>
<Relationships xmlns="http://schemas.openxmlformats.org/package/2006/relationships"><Relationship Id="rId1" Type="http://schemas.openxmlformats.org/officeDocument/2006/relationships/image" Target="../media/image3.jpg"/></Relationships>
</file>

<file path=xl/drawings/_rels/drawing8.xml.rels><?xml version="1.0" encoding="UTF-8" standalone="yes"?>
<Relationships xmlns="http://schemas.openxmlformats.org/package/2006/relationships"><Relationship Id="rId1" Type="http://schemas.openxmlformats.org/officeDocument/2006/relationships/image" Target="../media/image3.jpg"/></Relationships>
</file>

<file path=xl/drawings/_rels/drawing9.xml.rels><?xml version="1.0" encoding="UTF-8" standalone="yes"?>
<Relationships xmlns="http://schemas.openxmlformats.org/package/2006/relationships"><Relationship Id="rId1" Type="http://schemas.openxmlformats.org/officeDocument/2006/relationships/image" Target="../media/image3.jpg"/></Relationships>
</file>

<file path=xl/drawings/_rels/drawing10.xml.rels><?xml version="1.0" encoding="UTF-8" standalone="yes"?>
<Relationships xmlns="http://schemas.openxmlformats.org/package/2006/relationships"><Relationship Id="rId1" Type="http://schemas.openxmlformats.org/officeDocument/2006/relationships/image" Target="../media/image3.jpg"/></Relationships>
</file>

<file path=xl/drawings/_rels/drawing11.xml.rels><?xml version="1.0" encoding="UTF-8" standalone="yes"?>
<Relationships xmlns="http://schemas.openxmlformats.org/package/2006/relationships"><Relationship Id="rId1" Type="http://schemas.openxmlformats.org/officeDocument/2006/relationships/image" Target="../media/image3.jpg"/></Relationships>
</file>

<file path=xl/drawings/_rels/drawing12.xml.rels><?xml version="1.0" encoding="UTF-8" standalone="yes"?>
<Relationships xmlns="http://schemas.openxmlformats.org/package/2006/relationships"><Relationship Id="rId1" Type="http://schemas.openxmlformats.org/officeDocument/2006/relationships/image" Target="../media/image3.jpg"/></Relationships>
</file>

<file path=xl/drawings/_rels/drawing13.xml.rels><?xml version="1.0" encoding="UTF-8" standalone="yes"?>
<Relationships xmlns="http://schemas.openxmlformats.org/package/2006/relationships"><Relationship Id="rId1" Type="http://schemas.openxmlformats.org/officeDocument/2006/relationships/image" Target="../media/image3.jpg"/></Relationships>
</file>

<file path=xl/drawings/_rels/drawing14.xml.rels><?xml version="1.0" encoding="UTF-8" standalone="yes"?>
<Relationships xmlns="http://schemas.openxmlformats.org/package/2006/relationships"><Relationship Id="rId1" Type="http://schemas.openxmlformats.org/officeDocument/2006/relationships/image" Target="../media/image3.jpg"/></Relationships>
</file>

<file path=xl/drawings/_rels/drawing15.xml.rels><?xml version="1.0" encoding="UTF-8" standalone="yes"?>
<Relationships xmlns="http://schemas.openxmlformats.org/package/2006/relationships"><Relationship Id="rId1" Type="http://schemas.openxmlformats.org/officeDocument/2006/relationships/image" Target="../media/image3.jpg"/></Relationships>
</file>

<file path=xl/drawings/_rels/drawing16.xml.rels><?xml version="1.0" encoding="UTF-8" standalone="yes"?>
<Relationships xmlns="http://schemas.openxmlformats.org/package/2006/relationships"><Relationship Id="rId1" Type="http://schemas.openxmlformats.org/officeDocument/2006/relationships/image" Target="../media/image3.jpg"/></Relationships>
</file>

<file path=xl/drawings/_rels/drawing17.xml.rels><?xml version="1.0" encoding="UTF-8" standalone="yes"?>
<Relationships xmlns="http://schemas.openxmlformats.org/package/2006/relationships"><Relationship Id="rId1" Type="http://schemas.openxmlformats.org/officeDocument/2006/relationships/image" Target="../media/image3.jpg"/></Relationships>
</file>

<file path=xl/drawings/_rels/drawing18.xml.rels><?xml version="1.0" encoding="UTF-8" standalone="yes"?>
<Relationships xmlns="http://schemas.openxmlformats.org/package/2006/relationships"><Relationship Id="rId1" Type="http://schemas.openxmlformats.org/officeDocument/2006/relationships/image" Target="../media/image3.jpg"/></Relationships>
</file>

<file path=xl/drawings/_rels/drawing19.xml.rels><?xml version="1.0" encoding="UTF-8" standalone="yes"?>
<Relationships xmlns="http://schemas.openxmlformats.org/package/2006/relationships"><Relationship Id="rId1" Type="http://schemas.openxmlformats.org/officeDocument/2006/relationships/image" Target="../media/image3.jpg"/></Relationships>
</file>

<file path=xl/drawings/_rels/drawing20.xml.rels><?xml version="1.0" encoding="UTF-8" standalone="yes"?>
<Relationships xmlns="http://schemas.openxmlformats.org/package/2006/relationships"><Relationship Id="rId1" Type="http://schemas.openxmlformats.org/officeDocument/2006/relationships/image" Target="../media/image3.jpg"/></Relationships>
</file>

<file path=xl/drawings/_rels/drawing21.xml.rels><?xml version="1.0" encoding="UTF-8" standalone="yes"?>
<Relationships xmlns="http://schemas.openxmlformats.org/package/2006/relationships"><Relationship Id="rId1" Type="http://schemas.openxmlformats.org/officeDocument/2006/relationships/image" Target="../media/image3.jpg"/></Relationships>
</file>

<file path=xl/drawings/_rels/drawing22.xml.rels><?xml version="1.0" encoding="UTF-8" standalone="yes"?>
<Relationships xmlns="http://schemas.openxmlformats.org/package/2006/relationships"><Relationship Id="rId1" Type="http://schemas.openxmlformats.org/officeDocument/2006/relationships/image" Target="../media/image3.jpg"/></Relationships>
</file>

<file path=xl/drawings/_rels/drawing23.xml.rels><?xml version="1.0" encoding="UTF-8" standalone="yes"?>
<Relationships xmlns="http://schemas.openxmlformats.org/package/2006/relationships"><Relationship Id="rId1" Type="http://schemas.openxmlformats.org/officeDocument/2006/relationships/image" Target="../media/image3.jpg"/></Relationships>
</file>

<file path=xl/drawings/_rels/drawing24.xml.rels><?xml version="1.0" encoding="UTF-8" standalone="yes"?>
<Relationships xmlns="http://schemas.openxmlformats.org/package/2006/relationships"><Relationship Id="rId1" Type="http://schemas.openxmlformats.org/officeDocument/2006/relationships/image" Target="../media/image3.jpg"/></Relationships>
</file>

<file path=xl/drawings/_rels/drawing25.xml.rels><?xml version="1.0" encoding="UTF-8" standalone="yes"?>
<Relationships xmlns="http://schemas.openxmlformats.org/package/2006/relationships"><Relationship Id="rId1" Type="http://schemas.openxmlformats.org/officeDocument/2006/relationships/image" Target="../media/image3.jpg"/></Relationships>
</file>

<file path=xl/drawings/_rels/drawing26.xml.rels><?xml version="1.0" encoding="UTF-8" standalone="yes"?>
<Relationships xmlns="http://schemas.openxmlformats.org/package/2006/relationships"><Relationship Id="rId1" Type="http://schemas.openxmlformats.org/officeDocument/2006/relationships/image" Target="../media/image3.jpg"/></Relationships>
</file>

<file path=xl/drawings/_rels/drawing27.xml.rels><?xml version="1.0" encoding="UTF-8" standalone="yes"?>
<Relationships xmlns="http://schemas.openxmlformats.org/package/2006/relationships"><Relationship Id="rId1" Type="http://schemas.openxmlformats.org/officeDocument/2006/relationships/image" Target="../media/image3.jpg"/></Relationships>
</file>

<file path=xl/drawings/_rels/drawing28.xml.rels><?xml version="1.0" encoding="UTF-8" standalone="yes"?>
<Relationships xmlns="http://schemas.openxmlformats.org/package/2006/relationships"><Relationship Id="rId1" Type="http://schemas.openxmlformats.org/officeDocument/2006/relationships/image" Target="../media/image3.jpg"/></Relationships>
</file>

<file path=xl/drawings/_rels/drawing29.xml.rels><?xml version="1.0" encoding="UTF-8" standalone="yes"?>
<Relationships xmlns="http://schemas.openxmlformats.org/package/2006/relationships"><Relationship Id="rId1" Type="http://schemas.openxmlformats.org/officeDocument/2006/relationships/image" Target="../media/image3.jpg"/></Relationships>
</file>

<file path=xl/drawings/_rels/vmlDrawing2.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3</xdr:col>
      <xdr:colOff>254454</xdr:colOff>
      <xdr:row>36</xdr:row>
      <xdr:rowOff>155121</xdr:rowOff>
    </xdr:from>
    <xdr:to>
      <xdr:col>6</xdr:col>
      <xdr:colOff>32657</xdr:colOff>
      <xdr:row>40</xdr:row>
      <xdr:rowOff>5443</xdr:rowOff>
    </xdr:to>
    <xdr:pic>
      <xdr:nvPicPr>
        <xdr:cNvPr id="2" name="Picture 2" descr="M&amp;A">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91418" y="6809014"/>
          <a:ext cx="2853418"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440532</xdr:colOff>
      <xdr:row>2</xdr:row>
      <xdr:rowOff>40482</xdr:rowOff>
    </xdr:from>
    <xdr:to>
      <xdr:col>5</xdr:col>
      <xdr:colOff>238397</xdr:colOff>
      <xdr:row>7</xdr:row>
      <xdr:rowOff>107279</xdr:rowOff>
    </xdr:to>
    <xdr:pic>
      <xdr:nvPicPr>
        <xdr:cNvPr id="5" name="Picture 4" descr="Kmart.png">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2" cstate="print"/>
        <a:stretch>
          <a:fillRect/>
        </a:stretch>
      </xdr:blipFill>
      <xdr:spPr>
        <a:xfrm>
          <a:off x="2262188" y="373857"/>
          <a:ext cx="2250553" cy="90023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672352</xdr:colOff>
      <xdr:row>0</xdr:row>
      <xdr:rowOff>78440</xdr:rowOff>
    </xdr:from>
    <xdr:to>
      <xdr:col>4</xdr:col>
      <xdr:colOff>2205704</xdr:colOff>
      <xdr:row>2</xdr:row>
      <xdr:rowOff>158025</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608293" y="78440"/>
          <a:ext cx="2777205" cy="4269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790575</xdr:colOff>
      <xdr:row>0</xdr:row>
      <xdr:rowOff>66675</xdr:rowOff>
    </xdr:from>
    <xdr:to>
      <xdr:col>4</xdr:col>
      <xdr:colOff>1653255</xdr:colOff>
      <xdr:row>2</xdr:row>
      <xdr:rowOff>141217</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29050" y="66675"/>
          <a:ext cx="2777205" cy="4269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47625</xdr:colOff>
      <xdr:row>0</xdr:row>
      <xdr:rowOff>57150</xdr:rowOff>
    </xdr:from>
    <xdr:to>
      <xdr:col>1</xdr:col>
      <xdr:colOff>586455</xdr:colOff>
      <xdr:row>2</xdr:row>
      <xdr:rowOff>103117</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625" y="57150"/>
          <a:ext cx="2777205" cy="4269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526676</xdr:colOff>
      <xdr:row>0</xdr:row>
      <xdr:rowOff>67235</xdr:rowOff>
    </xdr:from>
    <xdr:to>
      <xdr:col>4</xdr:col>
      <xdr:colOff>1118733</xdr:colOff>
      <xdr:row>2</xdr:row>
      <xdr:rowOff>90790</xdr:rowOff>
    </xdr:to>
    <xdr:pic>
      <xdr:nvPicPr>
        <xdr:cNvPr id="2" name="Picture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44352" y="67235"/>
          <a:ext cx="2777205" cy="42696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122465</xdr:colOff>
      <xdr:row>0</xdr:row>
      <xdr:rowOff>54429</xdr:rowOff>
    </xdr:from>
    <xdr:to>
      <xdr:col>5</xdr:col>
      <xdr:colOff>532028</xdr:colOff>
      <xdr:row>1</xdr:row>
      <xdr:rowOff>182039</xdr:rowOff>
    </xdr:to>
    <xdr:pic>
      <xdr:nvPicPr>
        <xdr:cNvPr id="2" name="Picture 1">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891894" y="54429"/>
          <a:ext cx="2777205" cy="42696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1695450</xdr:colOff>
      <xdr:row>150</xdr:row>
      <xdr:rowOff>0</xdr:rowOff>
    </xdr:from>
    <xdr:to>
      <xdr:col>0</xdr:col>
      <xdr:colOff>1943100</xdr:colOff>
      <xdr:row>150</xdr:row>
      <xdr:rowOff>0</xdr:rowOff>
    </xdr:to>
    <xdr:sp macro="" textlink="">
      <xdr:nvSpPr>
        <xdr:cNvPr id="52027" name="AutoShape 2">
          <a:extLst>
            <a:ext uri="{FF2B5EF4-FFF2-40B4-BE49-F238E27FC236}">
              <a16:creationId xmlns:a16="http://schemas.microsoft.com/office/drawing/2014/main" id="{00000000-0008-0000-0B00-00003BCB0000}"/>
            </a:ext>
          </a:extLst>
        </xdr:cNvPr>
        <xdr:cNvSpPr>
          <a:spLocks/>
        </xdr:cNvSpPr>
      </xdr:nvSpPr>
      <xdr:spPr bwMode="auto">
        <a:xfrm>
          <a:off x="1695450" y="26231850"/>
          <a:ext cx="24765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0</xdr:col>
      <xdr:colOff>1695450</xdr:colOff>
      <xdr:row>150</xdr:row>
      <xdr:rowOff>0</xdr:rowOff>
    </xdr:from>
    <xdr:to>
      <xdr:col>0</xdr:col>
      <xdr:colOff>1943100</xdr:colOff>
      <xdr:row>150</xdr:row>
      <xdr:rowOff>0</xdr:rowOff>
    </xdr:to>
    <xdr:sp macro="" textlink="">
      <xdr:nvSpPr>
        <xdr:cNvPr id="52029" name="AutoShape 4">
          <a:extLst>
            <a:ext uri="{FF2B5EF4-FFF2-40B4-BE49-F238E27FC236}">
              <a16:creationId xmlns:a16="http://schemas.microsoft.com/office/drawing/2014/main" id="{00000000-0008-0000-0B00-00003DCB0000}"/>
            </a:ext>
          </a:extLst>
        </xdr:cNvPr>
        <xdr:cNvSpPr>
          <a:spLocks/>
        </xdr:cNvSpPr>
      </xdr:nvSpPr>
      <xdr:spPr bwMode="auto">
        <a:xfrm>
          <a:off x="1695450" y="26231850"/>
          <a:ext cx="24765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0</xdr:col>
      <xdr:colOff>1695450</xdr:colOff>
      <xdr:row>150</xdr:row>
      <xdr:rowOff>0</xdr:rowOff>
    </xdr:from>
    <xdr:to>
      <xdr:col>0</xdr:col>
      <xdr:colOff>1943100</xdr:colOff>
      <xdr:row>150</xdr:row>
      <xdr:rowOff>0</xdr:rowOff>
    </xdr:to>
    <xdr:sp macro="" textlink="">
      <xdr:nvSpPr>
        <xdr:cNvPr id="52031" name="AutoShape 6">
          <a:extLst>
            <a:ext uri="{FF2B5EF4-FFF2-40B4-BE49-F238E27FC236}">
              <a16:creationId xmlns:a16="http://schemas.microsoft.com/office/drawing/2014/main" id="{00000000-0008-0000-0B00-00003FCB0000}"/>
            </a:ext>
          </a:extLst>
        </xdr:cNvPr>
        <xdr:cNvSpPr>
          <a:spLocks/>
        </xdr:cNvSpPr>
      </xdr:nvSpPr>
      <xdr:spPr bwMode="auto">
        <a:xfrm>
          <a:off x="1695450" y="26231850"/>
          <a:ext cx="24765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0</xdr:col>
      <xdr:colOff>1695450</xdr:colOff>
      <xdr:row>150</xdr:row>
      <xdr:rowOff>0</xdr:rowOff>
    </xdr:from>
    <xdr:to>
      <xdr:col>0</xdr:col>
      <xdr:colOff>1943100</xdr:colOff>
      <xdr:row>150</xdr:row>
      <xdr:rowOff>0</xdr:rowOff>
    </xdr:to>
    <xdr:sp macro="" textlink="">
      <xdr:nvSpPr>
        <xdr:cNvPr id="52033" name="AutoShape 8">
          <a:extLst>
            <a:ext uri="{FF2B5EF4-FFF2-40B4-BE49-F238E27FC236}">
              <a16:creationId xmlns:a16="http://schemas.microsoft.com/office/drawing/2014/main" id="{00000000-0008-0000-0B00-000041CB0000}"/>
            </a:ext>
          </a:extLst>
        </xdr:cNvPr>
        <xdr:cNvSpPr>
          <a:spLocks/>
        </xdr:cNvSpPr>
      </xdr:nvSpPr>
      <xdr:spPr bwMode="auto">
        <a:xfrm>
          <a:off x="1695450" y="26231850"/>
          <a:ext cx="24765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1</xdr:col>
      <xdr:colOff>0</xdr:colOff>
      <xdr:row>149</xdr:row>
      <xdr:rowOff>0</xdr:rowOff>
    </xdr:from>
    <xdr:to>
      <xdr:col>1</xdr:col>
      <xdr:colOff>0</xdr:colOff>
      <xdr:row>149</xdr:row>
      <xdr:rowOff>0</xdr:rowOff>
    </xdr:to>
    <xdr:sp macro="" textlink="">
      <xdr:nvSpPr>
        <xdr:cNvPr id="52034" name="AutoShape 1">
          <a:extLst>
            <a:ext uri="{FF2B5EF4-FFF2-40B4-BE49-F238E27FC236}">
              <a16:creationId xmlns:a16="http://schemas.microsoft.com/office/drawing/2014/main" id="{00000000-0008-0000-0B00-000042CB0000}"/>
            </a:ext>
          </a:extLst>
        </xdr:cNvPr>
        <xdr:cNvSpPr>
          <a:spLocks/>
        </xdr:cNvSpPr>
      </xdr:nvSpPr>
      <xdr:spPr bwMode="auto">
        <a:xfrm>
          <a:off x="3962400" y="26079450"/>
          <a:ext cx="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0</xdr:col>
      <xdr:colOff>1695450</xdr:colOff>
      <xdr:row>149</xdr:row>
      <xdr:rowOff>0</xdr:rowOff>
    </xdr:from>
    <xdr:to>
      <xdr:col>0</xdr:col>
      <xdr:colOff>1943100</xdr:colOff>
      <xdr:row>149</xdr:row>
      <xdr:rowOff>0</xdr:rowOff>
    </xdr:to>
    <xdr:sp macro="" textlink="">
      <xdr:nvSpPr>
        <xdr:cNvPr id="52035" name="AutoShape 2">
          <a:extLst>
            <a:ext uri="{FF2B5EF4-FFF2-40B4-BE49-F238E27FC236}">
              <a16:creationId xmlns:a16="http://schemas.microsoft.com/office/drawing/2014/main" id="{00000000-0008-0000-0B00-000043CB0000}"/>
            </a:ext>
          </a:extLst>
        </xdr:cNvPr>
        <xdr:cNvSpPr>
          <a:spLocks/>
        </xdr:cNvSpPr>
      </xdr:nvSpPr>
      <xdr:spPr bwMode="auto">
        <a:xfrm>
          <a:off x="1695450" y="26079450"/>
          <a:ext cx="24765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1</xdr:col>
      <xdr:colOff>0</xdr:colOff>
      <xdr:row>149</xdr:row>
      <xdr:rowOff>0</xdr:rowOff>
    </xdr:from>
    <xdr:to>
      <xdr:col>1</xdr:col>
      <xdr:colOff>0</xdr:colOff>
      <xdr:row>149</xdr:row>
      <xdr:rowOff>0</xdr:rowOff>
    </xdr:to>
    <xdr:sp macro="" textlink="">
      <xdr:nvSpPr>
        <xdr:cNvPr id="52036" name="AutoShape 3">
          <a:extLst>
            <a:ext uri="{FF2B5EF4-FFF2-40B4-BE49-F238E27FC236}">
              <a16:creationId xmlns:a16="http://schemas.microsoft.com/office/drawing/2014/main" id="{00000000-0008-0000-0B00-000044CB0000}"/>
            </a:ext>
          </a:extLst>
        </xdr:cNvPr>
        <xdr:cNvSpPr>
          <a:spLocks/>
        </xdr:cNvSpPr>
      </xdr:nvSpPr>
      <xdr:spPr bwMode="auto">
        <a:xfrm>
          <a:off x="3962400" y="26079450"/>
          <a:ext cx="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0</xdr:col>
      <xdr:colOff>1695450</xdr:colOff>
      <xdr:row>149</xdr:row>
      <xdr:rowOff>0</xdr:rowOff>
    </xdr:from>
    <xdr:to>
      <xdr:col>0</xdr:col>
      <xdr:colOff>1943100</xdr:colOff>
      <xdr:row>149</xdr:row>
      <xdr:rowOff>0</xdr:rowOff>
    </xdr:to>
    <xdr:sp macro="" textlink="">
      <xdr:nvSpPr>
        <xdr:cNvPr id="52037" name="AutoShape 4">
          <a:extLst>
            <a:ext uri="{FF2B5EF4-FFF2-40B4-BE49-F238E27FC236}">
              <a16:creationId xmlns:a16="http://schemas.microsoft.com/office/drawing/2014/main" id="{00000000-0008-0000-0B00-000045CB0000}"/>
            </a:ext>
          </a:extLst>
        </xdr:cNvPr>
        <xdr:cNvSpPr>
          <a:spLocks/>
        </xdr:cNvSpPr>
      </xdr:nvSpPr>
      <xdr:spPr bwMode="auto">
        <a:xfrm>
          <a:off x="1695450" y="26079450"/>
          <a:ext cx="24765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1</xdr:col>
      <xdr:colOff>0</xdr:colOff>
      <xdr:row>149</xdr:row>
      <xdr:rowOff>0</xdr:rowOff>
    </xdr:from>
    <xdr:to>
      <xdr:col>1</xdr:col>
      <xdr:colOff>0</xdr:colOff>
      <xdr:row>149</xdr:row>
      <xdr:rowOff>0</xdr:rowOff>
    </xdr:to>
    <xdr:sp macro="" textlink="">
      <xdr:nvSpPr>
        <xdr:cNvPr id="52038" name="AutoShape 5">
          <a:extLst>
            <a:ext uri="{FF2B5EF4-FFF2-40B4-BE49-F238E27FC236}">
              <a16:creationId xmlns:a16="http://schemas.microsoft.com/office/drawing/2014/main" id="{00000000-0008-0000-0B00-000046CB0000}"/>
            </a:ext>
          </a:extLst>
        </xdr:cNvPr>
        <xdr:cNvSpPr>
          <a:spLocks/>
        </xdr:cNvSpPr>
      </xdr:nvSpPr>
      <xdr:spPr bwMode="auto">
        <a:xfrm>
          <a:off x="3962400" y="26079450"/>
          <a:ext cx="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0</xdr:col>
      <xdr:colOff>1695450</xdr:colOff>
      <xdr:row>149</xdr:row>
      <xdr:rowOff>0</xdr:rowOff>
    </xdr:from>
    <xdr:to>
      <xdr:col>0</xdr:col>
      <xdr:colOff>1943100</xdr:colOff>
      <xdr:row>149</xdr:row>
      <xdr:rowOff>0</xdr:rowOff>
    </xdr:to>
    <xdr:sp macro="" textlink="">
      <xdr:nvSpPr>
        <xdr:cNvPr id="52039" name="AutoShape 6">
          <a:extLst>
            <a:ext uri="{FF2B5EF4-FFF2-40B4-BE49-F238E27FC236}">
              <a16:creationId xmlns:a16="http://schemas.microsoft.com/office/drawing/2014/main" id="{00000000-0008-0000-0B00-000047CB0000}"/>
            </a:ext>
          </a:extLst>
        </xdr:cNvPr>
        <xdr:cNvSpPr>
          <a:spLocks/>
        </xdr:cNvSpPr>
      </xdr:nvSpPr>
      <xdr:spPr bwMode="auto">
        <a:xfrm>
          <a:off x="1695450" y="26079450"/>
          <a:ext cx="24765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1</xdr:col>
      <xdr:colOff>0</xdr:colOff>
      <xdr:row>149</xdr:row>
      <xdr:rowOff>0</xdr:rowOff>
    </xdr:from>
    <xdr:to>
      <xdr:col>1</xdr:col>
      <xdr:colOff>0</xdr:colOff>
      <xdr:row>149</xdr:row>
      <xdr:rowOff>0</xdr:rowOff>
    </xdr:to>
    <xdr:sp macro="" textlink="">
      <xdr:nvSpPr>
        <xdr:cNvPr id="52040" name="AutoShape 7">
          <a:extLst>
            <a:ext uri="{FF2B5EF4-FFF2-40B4-BE49-F238E27FC236}">
              <a16:creationId xmlns:a16="http://schemas.microsoft.com/office/drawing/2014/main" id="{00000000-0008-0000-0B00-000048CB0000}"/>
            </a:ext>
          </a:extLst>
        </xdr:cNvPr>
        <xdr:cNvSpPr>
          <a:spLocks/>
        </xdr:cNvSpPr>
      </xdr:nvSpPr>
      <xdr:spPr bwMode="auto">
        <a:xfrm>
          <a:off x="3962400" y="26079450"/>
          <a:ext cx="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0</xdr:col>
      <xdr:colOff>1695450</xdr:colOff>
      <xdr:row>149</xdr:row>
      <xdr:rowOff>0</xdr:rowOff>
    </xdr:from>
    <xdr:to>
      <xdr:col>0</xdr:col>
      <xdr:colOff>1943100</xdr:colOff>
      <xdr:row>149</xdr:row>
      <xdr:rowOff>0</xdr:rowOff>
    </xdr:to>
    <xdr:sp macro="" textlink="">
      <xdr:nvSpPr>
        <xdr:cNvPr id="52041" name="AutoShape 8">
          <a:extLst>
            <a:ext uri="{FF2B5EF4-FFF2-40B4-BE49-F238E27FC236}">
              <a16:creationId xmlns:a16="http://schemas.microsoft.com/office/drawing/2014/main" id="{00000000-0008-0000-0B00-000049CB0000}"/>
            </a:ext>
          </a:extLst>
        </xdr:cNvPr>
        <xdr:cNvSpPr>
          <a:spLocks/>
        </xdr:cNvSpPr>
      </xdr:nvSpPr>
      <xdr:spPr bwMode="auto">
        <a:xfrm>
          <a:off x="1695450" y="26079450"/>
          <a:ext cx="24765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2</xdr:col>
      <xdr:colOff>0</xdr:colOff>
      <xdr:row>150</xdr:row>
      <xdr:rowOff>0</xdr:rowOff>
    </xdr:from>
    <xdr:to>
      <xdr:col>2</xdr:col>
      <xdr:colOff>457200</xdr:colOff>
      <xdr:row>150</xdr:row>
      <xdr:rowOff>0</xdr:rowOff>
    </xdr:to>
    <xdr:sp macro="" textlink="">
      <xdr:nvSpPr>
        <xdr:cNvPr id="52049" name="AutoShape 1">
          <a:extLst>
            <a:ext uri="{FF2B5EF4-FFF2-40B4-BE49-F238E27FC236}">
              <a16:creationId xmlns:a16="http://schemas.microsoft.com/office/drawing/2014/main" id="{00000000-0008-0000-0B00-000051CB0000}"/>
            </a:ext>
          </a:extLst>
        </xdr:cNvPr>
        <xdr:cNvSpPr>
          <a:spLocks/>
        </xdr:cNvSpPr>
      </xdr:nvSpPr>
      <xdr:spPr bwMode="auto">
        <a:xfrm>
          <a:off x="17306925" y="26231850"/>
          <a:ext cx="45720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2</xdr:col>
      <xdr:colOff>0</xdr:colOff>
      <xdr:row>150</xdr:row>
      <xdr:rowOff>0</xdr:rowOff>
    </xdr:from>
    <xdr:to>
      <xdr:col>2</xdr:col>
      <xdr:colOff>457200</xdr:colOff>
      <xdr:row>150</xdr:row>
      <xdr:rowOff>0</xdr:rowOff>
    </xdr:to>
    <xdr:sp macro="" textlink="">
      <xdr:nvSpPr>
        <xdr:cNvPr id="52050" name="AutoShape 3">
          <a:extLst>
            <a:ext uri="{FF2B5EF4-FFF2-40B4-BE49-F238E27FC236}">
              <a16:creationId xmlns:a16="http://schemas.microsoft.com/office/drawing/2014/main" id="{00000000-0008-0000-0B00-000052CB0000}"/>
            </a:ext>
          </a:extLst>
        </xdr:cNvPr>
        <xdr:cNvSpPr>
          <a:spLocks/>
        </xdr:cNvSpPr>
      </xdr:nvSpPr>
      <xdr:spPr bwMode="auto">
        <a:xfrm>
          <a:off x="17306925" y="26231850"/>
          <a:ext cx="45720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2</xdr:col>
      <xdr:colOff>0</xdr:colOff>
      <xdr:row>150</xdr:row>
      <xdr:rowOff>0</xdr:rowOff>
    </xdr:from>
    <xdr:to>
      <xdr:col>2</xdr:col>
      <xdr:colOff>457200</xdr:colOff>
      <xdr:row>150</xdr:row>
      <xdr:rowOff>0</xdr:rowOff>
    </xdr:to>
    <xdr:sp macro="" textlink="">
      <xdr:nvSpPr>
        <xdr:cNvPr id="52051" name="AutoShape 5">
          <a:extLst>
            <a:ext uri="{FF2B5EF4-FFF2-40B4-BE49-F238E27FC236}">
              <a16:creationId xmlns:a16="http://schemas.microsoft.com/office/drawing/2014/main" id="{00000000-0008-0000-0B00-000053CB0000}"/>
            </a:ext>
          </a:extLst>
        </xdr:cNvPr>
        <xdr:cNvSpPr>
          <a:spLocks/>
        </xdr:cNvSpPr>
      </xdr:nvSpPr>
      <xdr:spPr bwMode="auto">
        <a:xfrm>
          <a:off x="17306925" y="26231850"/>
          <a:ext cx="45720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2</xdr:col>
      <xdr:colOff>0</xdr:colOff>
      <xdr:row>150</xdr:row>
      <xdr:rowOff>0</xdr:rowOff>
    </xdr:from>
    <xdr:to>
      <xdr:col>2</xdr:col>
      <xdr:colOff>457200</xdr:colOff>
      <xdr:row>150</xdr:row>
      <xdr:rowOff>0</xdr:rowOff>
    </xdr:to>
    <xdr:sp macro="" textlink="">
      <xdr:nvSpPr>
        <xdr:cNvPr id="52052" name="AutoShape 7">
          <a:extLst>
            <a:ext uri="{FF2B5EF4-FFF2-40B4-BE49-F238E27FC236}">
              <a16:creationId xmlns:a16="http://schemas.microsoft.com/office/drawing/2014/main" id="{00000000-0008-0000-0B00-000054CB0000}"/>
            </a:ext>
          </a:extLst>
        </xdr:cNvPr>
        <xdr:cNvSpPr>
          <a:spLocks/>
        </xdr:cNvSpPr>
      </xdr:nvSpPr>
      <xdr:spPr bwMode="auto">
        <a:xfrm>
          <a:off x="17306925" y="26231850"/>
          <a:ext cx="457200" cy="0"/>
        </a:xfrm>
        <a:prstGeom prst="rightBrace">
          <a:avLst>
            <a:gd name="adj1" fmla="val -2147483648"/>
            <a:gd name="adj2" fmla="val 50000"/>
          </a:avLst>
        </a:prstGeom>
        <a:noFill/>
        <a:ln w="9525">
          <a:solidFill>
            <a:srgbClr val="000000"/>
          </a:solidFill>
          <a:round/>
          <a:headEnd/>
          <a:tailEnd/>
        </a:ln>
      </xdr:spPr>
    </xdr:sp>
    <xdr:clientData/>
  </xdr:twoCellAnchor>
  <xdr:twoCellAnchor editAs="oneCell">
    <xdr:from>
      <xdr:col>5</xdr:col>
      <xdr:colOff>888999</xdr:colOff>
      <xdr:row>0</xdr:row>
      <xdr:rowOff>74084</xdr:rowOff>
    </xdr:from>
    <xdr:to>
      <xdr:col>5</xdr:col>
      <xdr:colOff>3666204</xdr:colOff>
      <xdr:row>3</xdr:row>
      <xdr:rowOff>56551</xdr:rowOff>
    </xdr:to>
    <xdr:pic>
      <xdr:nvPicPr>
        <xdr:cNvPr id="18" name="Picture 17">
          <a:extLst>
            <a:ext uri="{FF2B5EF4-FFF2-40B4-BE49-F238E27FC236}">
              <a16:creationId xmlns:a16="http://schemas.microsoft.com/office/drawing/2014/main" id="{00000000-0008-0000-0B00-00001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15249" y="74084"/>
          <a:ext cx="2777205" cy="42696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4177393</xdr:colOff>
      <xdr:row>0</xdr:row>
      <xdr:rowOff>68036</xdr:rowOff>
    </xdr:from>
    <xdr:to>
      <xdr:col>3</xdr:col>
      <xdr:colOff>1436145</xdr:colOff>
      <xdr:row>2</xdr:row>
      <xdr:rowOff>154824</xdr:rowOff>
    </xdr:to>
    <xdr:pic>
      <xdr:nvPicPr>
        <xdr:cNvPr id="2" name="Picture 1">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89714" y="68036"/>
          <a:ext cx="2851288" cy="426967"/>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816428</xdr:colOff>
      <xdr:row>0</xdr:row>
      <xdr:rowOff>95250</xdr:rowOff>
    </xdr:from>
    <xdr:to>
      <xdr:col>4</xdr:col>
      <xdr:colOff>3667716</xdr:colOff>
      <xdr:row>1</xdr:row>
      <xdr:rowOff>222860</xdr:rowOff>
    </xdr:to>
    <xdr:pic>
      <xdr:nvPicPr>
        <xdr:cNvPr id="2" name="Picture 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70321" y="95250"/>
          <a:ext cx="2851288" cy="426967"/>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4</xdr:col>
      <xdr:colOff>489857</xdr:colOff>
      <xdr:row>0</xdr:row>
      <xdr:rowOff>54429</xdr:rowOff>
    </xdr:from>
    <xdr:to>
      <xdr:col>4</xdr:col>
      <xdr:colOff>3341145</xdr:colOff>
      <xdr:row>1</xdr:row>
      <xdr:rowOff>182039</xdr:rowOff>
    </xdr:to>
    <xdr:pic>
      <xdr:nvPicPr>
        <xdr:cNvPr id="2" name="Picture 1">
          <a:extLst>
            <a:ext uri="{FF2B5EF4-FFF2-40B4-BE49-F238E27FC236}">
              <a16:creationId xmlns:a16="http://schemas.microsoft.com/office/drawing/2014/main" id="{00000000-0008-0000-0E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980464" y="54429"/>
          <a:ext cx="2851288" cy="426967"/>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7</xdr:col>
      <xdr:colOff>476250</xdr:colOff>
      <xdr:row>0</xdr:row>
      <xdr:rowOff>74083</xdr:rowOff>
    </xdr:from>
    <xdr:to>
      <xdr:col>10</xdr:col>
      <xdr:colOff>946288</xdr:colOff>
      <xdr:row>2</xdr:row>
      <xdr:rowOff>98883</xdr:rowOff>
    </xdr:to>
    <xdr:pic>
      <xdr:nvPicPr>
        <xdr:cNvPr id="2" name="Picture 1">
          <a:extLst>
            <a:ext uri="{FF2B5EF4-FFF2-40B4-BE49-F238E27FC236}">
              <a16:creationId xmlns:a16="http://schemas.microsoft.com/office/drawing/2014/main" id="{00000000-0008-0000-0F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99000" y="74083"/>
          <a:ext cx="2851288" cy="42696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10</xdr:col>
      <xdr:colOff>137584</xdr:colOff>
      <xdr:row>0</xdr:row>
      <xdr:rowOff>42334</xdr:rowOff>
    </xdr:from>
    <xdr:to>
      <xdr:col>10</xdr:col>
      <xdr:colOff>2988872</xdr:colOff>
      <xdr:row>2</xdr:row>
      <xdr:rowOff>77718</xdr:rowOff>
    </xdr:to>
    <xdr:pic>
      <xdr:nvPicPr>
        <xdr:cNvPr id="3" name="Picture 2">
          <a:extLst>
            <a:ext uri="{FF2B5EF4-FFF2-40B4-BE49-F238E27FC236}">
              <a16:creationId xmlns:a16="http://schemas.microsoft.com/office/drawing/2014/main" id="{00000000-0008-0000-1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434667" y="42334"/>
          <a:ext cx="2851288" cy="426967"/>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10</xdr:col>
      <xdr:colOff>1153583</xdr:colOff>
      <xdr:row>0</xdr:row>
      <xdr:rowOff>116417</xdr:rowOff>
    </xdr:from>
    <xdr:to>
      <xdr:col>10</xdr:col>
      <xdr:colOff>4004871</xdr:colOff>
      <xdr:row>2</xdr:row>
      <xdr:rowOff>151801</xdr:rowOff>
    </xdr:to>
    <xdr:pic>
      <xdr:nvPicPr>
        <xdr:cNvPr id="3" name="Picture 2">
          <a:extLst>
            <a:ext uri="{FF2B5EF4-FFF2-40B4-BE49-F238E27FC236}">
              <a16:creationId xmlns:a16="http://schemas.microsoft.com/office/drawing/2014/main" id="{00000000-0008-0000-1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149166" y="116417"/>
          <a:ext cx="2851288" cy="426967"/>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10</xdr:col>
      <xdr:colOff>455083</xdr:colOff>
      <xdr:row>0</xdr:row>
      <xdr:rowOff>84666</xdr:rowOff>
    </xdr:from>
    <xdr:to>
      <xdr:col>10</xdr:col>
      <xdr:colOff>3306371</xdr:colOff>
      <xdr:row>2</xdr:row>
      <xdr:rowOff>120050</xdr:rowOff>
    </xdr:to>
    <xdr:pic>
      <xdr:nvPicPr>
        <xdr:cNvPr id="3" name="Picture 2">
          <a:extLst>
            <a:ext uri="{FF2B5EF4-FFF2-40B4-BE49-F238E27FC236}">
              <a16:creationId xmlns:a16="http://schemas.microsoft.com/office/drawing/2014/main" id="{00000000-0008-0000-12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0" y="84666"/>
          <a:ext cx="2851288" cy="426967"/>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10</xdr:col>
      <xdr:colOff>211667</xdr:colOff>
      <xdr:row>0</xdr:row>
      <xdr:rowOff>63500</xdr:rowOff>
    </xdr:from>
    <xdr:to>
      <xdr:col>10</xdr:col>
      <xdr:colOff>3062955</xdr:colOff>
      <xdr:row>2</xdr:row>
      <xdr:rowOff>98884</xdr:rowOff>
    </xdr:to>
    <xdr:pic>
      <xdr:nvPicPr>
        <xdr:cNvPr id="3" name="Picture 2">
          <a:extLst>
            <a:ext uri="{FF2B5EF4-FFF2-40B4-BE49-F238E27FC236}">
              <a16:creationId xmlns:a16="http://schemas.microsoft.com/office/drawing/2014/main" id="{00000000-0008-0000-13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942667" y="63500"/>
          <a:ext cx="2851288" cy="426967"/>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4</xdr:col>
      <xdr:colOff>462643</xdr:colOff>
      <xdr:row>0</xdr:row>
      <xdr:rowOff>81643</xdr:rowOff>
    </xdr:from>
    <xdr:to>
      <xdr:col>4</xdr:col>
      <xdr:colOff>3313931</xdr:colOff>
      <xdr:row>1</xdr:row>
      <xdr:rowOff>209253</xdr:rowOff>
    </xdr:to>
    <xdr:pic>
      <xdr:nvPicPr>
        <xdr:cNvPr id="2" name="Picture 1">
          <a:extLst>
            <a:ext uri="{FF2B5EF4-FFF2-40B4-BE49-F238E27FC236}">
              <a16:creationId xmlns:a16="http://schemas.microsoft.com/office/drawing/2014/main" id="{00000000-0008-0000-14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558643" y="81643"/>
          <a:ext cx="2851288" cy="426967"/>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4</xdr:col>
      <xdr:colOff>462643</xdr:colOff>
      <xdr:row>0</xdr:row>
      <xdr:rowOff>68036</xdr:rowOff>
    </xdr:from>
    <xdr:to>
      <xdr:col>4</xdr:col>
      <xdr:colOff>3313931</xdr:colOff>
      <xdr:row>1</xdr:row>
      <xdr:rowOff>195646</xdr:rowOff>
    </xdr:to>
    <xdr:pic>
      <xdr:nvPicPr>
        <xdr:cNvPr id="2" name="Picture 1">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599464" y="68036"/>
          <a:ext cx="2851288" cy="426967"/>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4</xdr:col>
      <xdr:colOff>523875</xdr:colOff>
      <xdr:row>0</xdr:row>
      <xdr:rowOff>79375</xdr:rowOff>
    </xdr:from>
    <xdr:to>
      <xdr:col>4</xdr:col>
      <xdr:colOff>3375163</xdr:colOff>
      <xdr:row>1</xdr:row>
      <xdr:rowOff>188842</xdr:rowOff>
    </xdr:to>
    <xdr:pic>
      <xdr:nvPicPr>
        <xdr:cNvPr id="2" name="Picture 1">
          <a:extLst>
            <a:ext uri="{FF2B5EF4-FFF2-40B4-BE49-F238E27FC236}">
              <a16:creationId xmlns:a16="http://schemas.microsoft.com/office/drawing/2014/main" id="{00000000-0008-0000-16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540500" y="79375"/>
          <a:ext cx="2851288" cy="426967"/>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4</xdr:col>
      <xdr:colOff>1095375</xdr:colOff>
      <xdr:row>0</xdr:row>
      <xdr:rowOff>111125</xdr:rowOff>
    </xdr:from>
    <xdr:to>
      <xdr:col>4</xdr:col>
      <xdr:colOff>3946663</xdr:colOff>
      <xdr:row>1</xdr:row>
      <xdr:rowOff>172967</xdr:rowOff>
    </xdr:to>
    <xdr:pic>
      <xdr:nvPicPr>
        <xdr:cNvPr id="2" name="Picture 1">
          <a:extLst>
            <a:ext uri="{FF2B5EF4-FFF2-40B4-BE49-F238E27FC236}">
              <a16:creationId xmlns:a16="http://schemas.microsoft.com/office/drawing/2014/main" id="{00000000-0008-0000-17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858125" y="111125"/>
          <a:ext cx="2851288" cy="426967"/>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4</xdr:col>
      <xdr:colOff>489857</xdr:colOff>
      <xdr:row>0</xdr:row>
      <xdr:rowOff>68036</xdr:rowOff>
    </xdr:from>
    <xdr:to>
      <xdr:col>4</xdr:col>
      <xdr:colOff>3341145</xdr:colOff>
      <xdr:row>1</xdr:row>
      <xdr:rowOff>209253</xdr:rowOff>
    </xdr:to>
    <xdr:pic>
      <xdr:nvPicPr>
        <xdr:cNvPr id="2" name="Picture 1">
          <a:extLst>
            <a:ext uri="{FF2B5EF4-FFF2-40B4-BE49-F238E27FC236}">
              <a16:creationId xmlns:a16="http://schemas.microsoft.com/office/drawing/2014/main" id="{00000000-0008-0000-1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44393" y="68036"/>
          <a:ext cx="2851288" cy="426967"/>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4</xdr:col>
      <xdr:colOff>517071</xdr:colOff>
      <xdr:row>0</xdr:row>
      <xdr:rowOff>68036</xdr:rowOff>
    </xdr:from>
    <xdr:to>
      <xdr:col>4</xdr:col>
      <xdr:colOff>3368359</xdr:colOff>
      <xdr:row>1</xdr:row>
      <xdr:rowOff>127610</xdr:rowOff>
    </xdr:to>
    <xdr:pic>
      <xdr:nvPicPr>
        <xdr:cNvPr id="2" name="Picture 1">
          <a:extLst>
            <a:ext uri="{FF2B5EF4-FFF2-40B4-BE49-F238E27FC236}">
              <a16:creationId xmlns:a16="http://schemas.microsoft.com/office/drawing/2014/main" id="{00000000-0008-0000-19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21285" y="68036"/>
          <a:ext cx="2851288" cy="426967"/>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4</xdr:col>
      <xdr:colOff>476250</xdr:colOff>
      <xdr:row>0</xdr:row>
      <xdr:rowOff>81642</xdr:rowOff>
    </xdr:from>
    <xdr:to>
      <xdr:col>4</xdr:col>
      <xdr:colOff>3327538</xdr:colOff>
      <xdr:row>1</xdr:row>
      <xdr:rowOff>195645</xdr:rowOff>
    </xdr:to>
    <xdr:pic>
      <xdr:nvPicPr>
        <xdr:cNvPr id="2" name="Picture 1">
          <a:extLst>
            <a:ext uri="{FF2B5EF4-FFF2-40B4-BE49-F238E27FC236}">
              <a16:creationId xmlns:a16="http://schemas.microsoft.com/office/drawing/2014/main" id="{00000000-0008-0000-1A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762750" y="81642"/>
          <a:ext cx="2851288" cy="426967"/>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4</xdr:col>
      <xdr:colOff>394608</xdr:colOff>
      <xdr:row>0</xdr:row>
      <xdr:rowOff>81643</xdr:rowOff>
    </xdr:from>
    <xdr:to>
      <xdr:col>4</xdr:col>
      <xdr:colOff>3245896</xdr:colOff>
      <xdr:row>1</xdr:row>
      <xdr:rowOff>154824</xdr:rowOff>
    </xdr:to>
    <xdr:pic>
      <xdr:nvPicPr>
        <xdr:cNvPr id="2" name="Picture 1">
          <a:extLst>
            <a:ext uri="{FF2B5EF4-FFF2-40B4-BE49-F238E27FC236}">
              <a16:creationId xmlns:a16="http://schemas.microsoft.com/office/drawing/2014/main" id="{00000000-0008-0000-1B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293429" y="81643"/>
          <a:ext cx="2851288" cy="426967"/>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6</xdr:col>
      <xdr:colOff>503465</xdr:colOff>
      <xdr:row>0</xdr:row>
      <xdr:rowOff>54428</xdr:rowOff>
    </xdr:from>
    <xdr:to>
      <xdr:col>6</xdr:col>
      <xdr:colOff>3354753</xdr:colOff>
      <xdr:row>1</xdr:row>
      <xdr:rowOff>127609</xdr:rowOff>
    </xdr:to>
    <xdr:pic>
      <xdr:nvPicPr>
        <xdr:cNvPr id="2" name="Picture 1">
          <a:extLst>
            <a:ext uri="{FF2B5EF4-FFF2-40B4-BE49-F238E27FC236}">
              <a16:creationId xmlns:a16="http://schemas.microsoft.com/office/drawing/2014/main" id="{00000000-0008-0000-1C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994072" y="54428"/>
          <a:ext cx="2851288" cy="426967"/>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4</xdr:col>
      <xdr:colOff>435429</xdr:colOff>
      <xdr:row>0</xdr:row>
      <xdr:rowOff>95250</xdr:rowOff>
    </xdr:from>
    <xdr:to>
      <xdr:col>4</xdr:col>
      <xdr:colOff>3286717</xdr:colOff>
      <xdr:row>1</xdr:row>
      <xdr:rowOff>154824</xdr:rowOff>
    </xdr:to>
    <xdr:pic>
      <xdr:nvPicPr>
        <xdr:cNvPr id="2" name="Picture 1">
          <a:extLst>
            <a:ext uri="{FF2B5EF4-FFF2-40B4-BE49-F238E27FC236}">
              <a16:creationId xmlns:a16="http://schemas.microsoft.com/office/drawing/2014/main" id="{00000000-0008-0000-1D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75072" y="95250"/>
          <a:ext cx="2851288" cy="426967"/>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4</xdr:col>
      <xdr:colOff>544285</xdr:colOff>
      <xdr:row>0</xdr:row>
      <xdr:rowOff>54428</xdr:rowOff>
    </xdr:from>
    <xdr:to>
      <xdr:col>4</xdr:col>
      <xdr:colOff>3395573</xdr:colOff>
      <xdr:row>1</xdr:row>
      <xdr:rowOff>182038</xdr:rowOff>
    </xdr:to>
    <xdr:pic>
      <xdr:nvPicPr>
        <xdr:cNvPr id="2" name="Picture 1">
          <a:extLst>
            <a:ext uri="{FF2B5EF4-FFF2-40B4-BE49-F238E27FC236}">
              <a16:creationId xmlns:a16="http://schemas.microsoft.com/office/drawing/2014/main" id="{00000000-0008-0000-1E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85214" y="54428"/>
          <a:ext cx="2851288" cy="426967"/>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oneCellAnchor>
    <xdr:from>
      <xdr:col>5</xdr:col>
      <xdr:colOff>295275</xdr:colOff>
      <xdr:row>0</xdr:row>
      <xdr:rowOff>38100</xdr:rowOff>
    </xdr:from>
    <xdr:ext cx="2777205" cy="426967"/>
    <xdr:pic>
      <xdr:nvPicPr>
        <xdr:cNvPr id="2" name="Picture 1">
          <a:extLst>
            <a:ext uri="{FF2B5EF4-FFF2-40B4-BE49-F238E27FC236}">
              <a16:creationId xmlns:a16="http://schemas.microsoft.com/office/drawing/2014/main" id="{00000000-0008-0000-1F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00925" y="38100"/>
          <a:ext cx="2777205" cy="426967"/>
        </a:xfrm>
        <a:prstGeom prst="rect">
          <a:avLst/>
        </a:prstGeom>
      </xdr:spPr>
    </xdr:pic>
    <xdr:clientData/>
  </xdr:oneCellAnchor>
</xdr:wsDr>
</file>

<file path=xl/drawings/drawing28.xml><?xml version="1.0" encoding="utf-8"?>
<xdr:wsDr xmlns:xdr="http://schemas.openxmlformats.org/drawingml/2006/spreadsheetDrawing" xmlns:a="http://schemas.openxmlformats.org/drawingml/2006/main">
  <xdr:twoCellAnchor editAs="oneCell">
    <xdr:from>
      <xdr:col>4</xdr:col>
      <xdr:colOff>1016000</xdr:colOff>
      <xdr:row>0</xdr:row>
      <xdr:rowOff>79375</xdr:rowOff>
    </xdr:from>
    <xdr:to>
      <xdr:col>4</xdr:col>
      <xdr:colOff>3867288</xdr:colOff>
      <xdr:row>1</xdr:row>
      <xdr:rowOff>141217</xdr:rowOff>
    </xdr:to>
    <xdr:pic>
      <xdr:nvPicPr>
        <xdr:cNvPr id="2" name="Picture 1">
          <a:extLst>
            <a:ext uri="{FF2B5EF4-FFF2-40B4-BE49-F238E27FC236}">
              <a16:creationId xmlns:a16="http://schemas.microsoft.com/office/drawing/2014/main" id="{00000000-0008-0000-2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78750" y="79375"/>
          <a:ext cx="2851288" cy="426967"/>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6</xdr:col>
      <xdr:colOff>85586</xdr:colOff>
      <xdr:row>0</xdr:row>
      <xdr:rowOff>82367</xdr:rowOff>
    </xdr:from>
    <xdr:to>
      <xdr:col>10</xdr:col>
      <xdr:colOff>498474</xdr:colOff>
      <xdr:row>3</xdr:row>
      <xdr:rowOff>23559</xdr:rowOff>
    </xdr:to>
    <xdr:pic>
      <xdr:nvPicPr>
        <xdr:cNvPr id="2" name="Picture 1">
          <a:extLst>
            <a:ext uri="{FF2B5EF4-FFF2-40B4-BE49-F238E27FC236}">
              <a16:creationId xmlns:a16="http://schemas.microsoft.com/office/drawing/2014/main" id="{00000000-0008-0000-2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743186" y="82367"/>
          <a:ext cx="2851288" cy="39839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Documents%20and%20Settings\twallis\Local%20Settings\Temporary%20Internet%20Files\Content.Outlook\41946BGN\Documents%20and%20Settings\dhirst\Desktop\PC000%20New%20style%20MASTER.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Brizmail\qs\Asset%20Accounting\Land%20&amp;%20Buildings\2003-2004\Revaluation\2003-2004\Info%20from%20Valuers\2003-2004\Info%20from%20Valuers\2003-2004\L&amp;B%20Asset%20Bal%20@%2030Jun0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Brizmail\qs\Asset%20Accounting\Land%20&amp;%20Buildings\2003-2004\Revaluation\2003-2004\Info%20from%20Valuers\2003-2004\Info%20from%20Valuers\2003-2004\FAMMIS%20BA%20list%20@%2019May0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bsnell1/AppData/Local/Microsoft/Windows/Temporary%20Internet%20Files/Content.Outlook/MHNR4AS4/ChirnsidePark_S&amp;G_FullList_v1.xlsb"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nicholas/AppData/Local/Microsoft/Windows/Temporary%20Internet%20Files/Content.IE5/73F9J2MR/Conder%20ACT%20U50%20-%20%20Cost%20Plan%20-%20Version%203.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Syd/Cost%20Management/20000/sy20xxx%20-%20WW%20Nelson%20Bay/20%20CostPlan/TT%20Reports/Est%202014-08-13/2014-08-13%20WoW%20Nelson%20Bay%20Cost%20Plan.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E:\Documents%20and%20Settings\twallis\Local%20Settings\Temporary%20Internet%20Files\Content.Outlook\41946BGN\3.0%20JOBS\41088%20-%20Cairns%20Base%20Hospital\1_0%20CP\1%20Cost%20Plan\4%20SD\1%20Block%20E\4%20Reports\41088%20Blk%20E%20SD%20CP%20Report%20090430.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nicholas/Dropbox/M+A/Equipment%20Tender/Pricing%20Schedule%20-%20Kmart%20Equipment%20Supply%20Tender%20for%20Oversea%20Suppliers%20N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Cover"/>
      <sheetName val="Cost Rep"/>
      <sheetName val="front"/>
      <sheetName val="Contents"/>
      <sheetName val="Report"/>
      <sheetName val="Val only"/>
      <sheetName val="Ap A"/>
      <sheetName val="Val"/>
      <sheetName val="Trades"/>
      <sheetName val="Sundries"/>
      <sheetName val="VO"/>
      <sheetName val="PS"/>
      <sheetName val="PQ"/>
      <sheetName val="EOT"/>
      <sheetName val="Prev Pay"/>
      <sheetName val="Diff"/>
      <sheetName val="Cost Report"/>
      <sheetName val="Cashflow"/>
      <sheetName val="ApB"/>
      <sheetName val="ApC"/>
      <sheetName val="ApD"/>
      <sheetName val="Calendar"/>
      <sheetName val="back"/>
      <sheetName val="Contract"/>
      <sheetName val="forecast"/>
      <sheetName val="ApE"/>
      <sheetName val="Photos"/>
      <sheetName val="lists"/>
    </sheet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3">
          <cell r="A3" t="str">
            <v>Cost Report No. 1</v>
          </cell>
        </row>
      </sheetData>
      <sheetData sheetId="27">
        <row r="3">
          <cell r="A3" t="str">
            <v>Cost Report No. 1</v>
          </cell>
        </row>
      </sheetData>
      <sheetData sheetId="28">
        <row r="3">
          <cell r="A3" t="str">
            <v>Cost Report No. 1</v>
          </cell>
          <cell r="B3" t="str">
            <v>Bills of Quantities</v>
          </cell>
          <cell r="D3" t="str">
            <v>Not submitted</v>
          </cell>
          <cell r="F3" t="str">
            <v>MASTER</v>
          </cell>
          <cell r="G3" t="str">
            <v>Cash</v>
          </cell>
          <cell r="I3" t="str">
            <v>Weeks</v>
          </cell>
          <cell r="J3" t="str">
            <v>Select from list</v>
          </cell>
          <cell r="K3" t="str">
            <v>Select from list</v>
          </cell>
          <cell r="L3" t="str">
            <v>Select from list</v>
          </cell>
          <cell r="M3" t="str">
            <v>Select…..</v>
          </cell>
        </row>
        <row r="4">
          <cell r="A4" t="str">
            <v>Payment Schedule / Recommendation No. 1</v>
          </cell>
          <cell r="B4" t="str">
            <v>Lump Sum</v>
          </cell>
          <cell r="D4" t="str">
            <v>Under Review</v>
          </cell>
          <cell r="F4" t="str">
            <v>DRAFT</v>
          </cell>
          <cell r="G4" t="str">
            <v>Bank Guarantee</v>
          </cell>
          <cell r="H4">
            <v>0.05</v>
          </cell>
          <cell r="I4" t="str">
            <v>Months</v>
          </cell>
          <cell r="J4" t="str">
            <v>Agreed Contract Sum Breakdown</v>
          </cell>
          <cell r="K4" t="str">
            <v>Client</v>
          </cell>
          <cell r="L4" t="str">
            <v>Workers compensation insurance</v>
          </cell>
          <cell r="M4" t="str">
            <v>Documentation</v>
          </cell>
        </row>
        <row r="5">
          <cell r="B5" t="str">
            <v>GMP</v>
          </cell>
          <cell r="D5" t="str">
            <v>QS Estimate</v>
          </cell>
          <cell r="F5">
            <v>1</v>
          </cell>
          <cell r="G5" t="str">
            <v>Bond</v>
          </cell>
          <cell r="H5">
            <v>0.1</v>
          </cell>
          <cell r="J5" t="str">
            <v>Priced Bills of Quantities</v>
          </cell>
          <cell r="K5" t="str">
            <v>Project Manager</v>
          </cell>
          <cell r="L5" t="str">
            <v>Professional liability insurance (PII)</v>
          </cell>
          <cell r="M5" t="str">
            <v>Client</v>
          </cell>
        </row>
        <row r="6">
          <cell r="B6" t="str">
            <v>Negotiated</v>
          </cell>
          <cell r="D6" t="str">
            <v>QS Approved</v>
          </cell>
          <cell r="F6">
            <v>2</v>
          </cell>
          <cell r="G6" t="str">
            <v>Performance Undertaking</v>
          </cell>
          <cell r="H6" t="str">
            <v>10% up to 5% Maximum</v>
          </cell>
          <cell r="J6" t="str">
            <v>Agreed Contract Sum Breakdown</v>
          </cell>
          <cell r="K6" t="str">
            <v>Architect</v>
          </cell>
          <cell r="L6" t="str">
            <v>Buiders all risk insurance</v>
          </cell>
          <cell r="M6" t="str">
            <v>Latent Cond</v>
          </cell>
        </row>
        <row r="7">
          <cell r="B7" t="str">
            <v>Design and Construct</v>
          </cell>
          <cell r="D7" t="str">
            <v>Approved</v>
          </cell>
          <cell r="F7">
            <v>3</v>
          </cell>
          <cell r="J7" t="str">
            <v>Tender Drawings</v>
          </cell>
          <cell r="K7" t="str">
            <v>Contractor</v>
          </cell>
          <cell r="L7" t="str">
            <v>Public liability insurance</v>
          </cell>
        </row>
        <row r="8">
          <cell r="B8" t="str">
            <v>Managing Contractor</v>
          </cell>
          <cell r="D8" t="str">
            <v>Rejected</v>
          </cell>
          <cell r="F8">
            <v>4</v>
          </cell>
          <cell r="J8" t="str">
            <v>Tender Specification</v>
          </cell>
          <cell r="K8" t="str">
            <v>Financier</v>
          </cell>
          <cell r="L8" t="str">
            <v>Insurance of the works</v>
          </cell>
        </row>
        <row r="9">
          <cell r="F9">
            <v>5</v>
          </cell>
          <cell r="J9" t="str">
            <v>Tender Addenda</v>
          </cell>
          <cell r="K9" t="str">
            <v>Other</v>
          </cell>
        </row>
        <row r="10">
          <cell r="F10">
            <v>6</v>
          </cell>
          <cell r="J10" t="str">
            <v>Contract (Signed)</v>
          </cell>
        </row>
        <row r="11">
          <cell r="F11">
            <v>7</v>
          </cell>
          <cell r="J11" t="str">
            <v>Contract (Unsigned)</v>
          </cell>
        </row>
        <row r="12">
          <cell r="F12">
            <v>8</v>
          </cell>
          <cell r="J12" t="str">
            <v>Other…</v>
          </cell>
        </row>
        <row r="13">
          <cell r="F13">
            <v>9</v>
          </cell>
        </row>
        <row r="14">
          <cell r="F14">
            <v>10</v>
          </cell>
        </row>
        <row r="20">
          <cell r="A20" t="str">
            <v>Director</v>
          </cell>
          <cell r="B20">
            <v>1</v>
          </cell>
          <cell r="D20" t="str">
            <v>PROJECT COSTS</v>
          </cell>
        </row>
        <row r="21">
          <cell r="A21" t="str">
            <v>Associate Director</v>
          </cell>
          <cell r="B21">
            <v>2</v>
          </cell>
          <cell r="D21" t="str">
            <v>CONTRACTORS PROGRESS CLAIM</v>
          </cell>
        </row>
        <row r="22">
          <cell r="A22" t="str">
            <v>Associate</v>
          </cell>
          <cell r="B22">
            <v>3</v>
          </cell>
          <cell r="D22" t="str">
            <v>SITE PHOTOGRAPHS</v>
          </cell>
        </row>
        <row r="23">
          <cell r="A23" t="str">
            <v>Senior Cost Manager</v>
          </cell>
          <cell r="B23">
            <v>4</v>
          </cell>
          <cell r="D23" t="str">
            <v>CERTIFICATES</v>
          </cell>
        </row>
        <row r="24">
          <cell r="A24" t="str">
            <v>Cost Manager</v>
          </cell>
          <cell r="B24">
            <v>5</v>
          </cell>
          <cell r="D24" t="str">
            <v>CASH FLOW REPORT</v>
          </cell>
        </row>
        <row r="25">
          <cell r="A25" t="str">
            <v>Senior Consultant</v>
          </cell>
        </row>
        <row r="29">
          <cell r="A29" t="str">
            <v>Adrian Fisher</v>
          </cell>
        </row>
        <row r="30">
          <cell r="A30" t="str">
            <v>Brad Jackson</v>
          </cell>
        </row>
        <row r="31">
          <cell r="A31" t="str">
            <v>Damien Hirst</v>
          </cell>
        </row>
        <row r="32">
          <cell r="A32" t="str">
            <v>Gary McDonald</v>
          </cell>
        </row>
        <row r="33">
          <cell r="A33" t="str">
            <v>Jason Meager</v>
          </cell>
        </row>
        <row r="34">
          <cell r="A34" t="str">
            <v>Malcolm Butcher</v>
          </cell>
        </row>
        <row r="35">
          <cell r="A35" t="str">
            <v>Marc McKenzie</v>
          </cell>
        </row>
        <row r="36">
          <cell r="A36" t="str">
            <v>Phil Plant</v>
          </cell>
        </row>
        <row r="37">
          <cell r="A37" t="str">
            <v>Simon Foley</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amp;B_assetbalbyBA_30Jun04"/>
    </sheetNames>
    <sheetDataSet>
      <sheetData sheetId="0" refreshError="1">
        <row r="2">
          <cell r="A2" t="str">
            <v>Asset</v>
          </cell>
          <cell r="B2" t="str">
            <v>Cap.date</v>
          </cell>
          <cell r="C2" t="str">
            <v>Asset description</v>
          </cell>
          <cell r="D2" t="str">
            <v xml:space="preserve">     Acquis.val.</v>
          </cell>
          <cell r="E2" t="str">
            <v xml:space="preserve">      Accum.dep.</v>
          </cell>
          <cell r="F2" t="str">
            <v xml:space="preserve">       Book val.</v>
          </cell>
        </row>
        <row r="3">
          <cell r="A3">
            <v>1530</v>
          </cell>
          <cell r="B3" t="str">
            <v>01.01.1976</v>
          </cell>
          <cell r="C3" t="str">
            <v>WOODRIDGE ADULT DENTAL CLINIC</v>
          </cell>
          <cell r="D3">
            <v>37000</v>
          </cell>
          <cell r="E3">
            <v>-26054</v>
          </cell>
          <cell r="F3">
            <v>10946</v>
          </cell>
        </row>
        <row r="4">
          <cell r="A4">
            <v>1664</v>
          </cell>
          <cell r="B4" t="str">
            <v>01.06.1989</v>
          </cell>
          <cell r="C4" t="str">
            <v>LAND AT 84 YORK STREET BEENLEIGH</v>
          </cell>
          <cell r="D4">
            <v>98000</v>
          </cell>
          <cell r="E4">
            <v>0</v>
          </cell>
          <cell r="F4">
            <v>98000</v>
          </cell>
        </row>
        <row r="5">
          <cell r="A5">
            <v>1666</v>
          </cell>
          <cell r="B5" t="str">
            <v>01.07.1949</v>
          </cell>
          <cell r="C5" t="str">
            <v>LAND AT TINA STREET BEAUDESERT</v>
          </cell>
          <cell r="D5">
            <v>205000</v>
          </cell>
          <cell r="E5">
            <v>0</v>
          </cell>
          <cell r="F5">
            <v>205000</v>
          </cell>
        </row>
        <row r="6">
          <cell r="A6">
            <v>1667</v>
          </cell>
          <cell r="B6" t="str">
            <v>01.07.1994</v>
          </cell>
          <cell r="C6" t="str">
            <v>LAND AT MT WARREN BOULEVARD BEENL</v>
          </cell>
          <cell r="D6">
            <v>1104000</v>
          </cell>
          <cell r="E6">
            <v>0</v>
          </cell>
          <cell r="F6">
            <v>1104000</v>
          </cell>
        </row>
        <row r="7">
          <cell r="A7">
            <v>1668</v>
          </cell>
          <cell r="B7" t="str">
            <v>01.07.1976</v>
          </cell>
          <cell r="C7" t="str">
            <v>LAND AT 97 WEMBLEY RD WOODRIDGE</v>
          </cell>
          <cell r="D7">
            <v>135300</v>
          </cell>
          <cell r="E7">
            <v>0</v>
          </cell>
          <cell r="F7">
            <v>135300</v>
          </cell>
        </row>
        <row r="8">
          <cell r="A8">
            <v>1669</v>
          </cell>
          <cell r="B8" t="str">
            <v>01.07.1969</v>
          </cell>
          <cell r="C8" t="str">
            <v>LAND AT CNR EWING &amp; WEMBLEY ROADS</v>
          </cell>
          <cell r="D8">
            <v>793000</v>
          </cell>
          <cell r="E8">
            <v>0</v>
          </cell>
          <cell r="F8">
            <v>793000</v>
          </cell>
        </row>
        <row r="9">
          <cell r="A9">
            <v>1670</v>
          </cell>
          <cell r="B9" t="str">
            <v>01.07.1974</v>
          </cell>
          <cell r="C9" t="str">
            <v>LAND AT 39 WEMBLEY RD WOODRIDGE</v>
          </cell>
          <cell r="D9">
            <v>57000</v>
          </cell>
          <cell r="E9">
            <v>0</v>
          </cell>
          <cell r="F9">
            <v>57000</v>
          </cell>
        </row>
        <row r="10">
          <cell r="A10">
            <v>1671</v>
          </cell>
          <cell r="B10" t="str">
            <v>01.01.1978</v>
          </cell>
          <cell r="C10" t="str">
            <v>LAND AT CINDERELLA DRIVE SPRINGWOOD</v>
          </cell>
          <cell r="D10">
            <v>69000</v>
          </cell>
          <cell r="E10">
            <v>0</v>
          </cell>
          <cell r="F10">
            <v>69000</v>
          </cell>
        </row>
        <row r="11">
          <cell r="A11">
            <v>1672</v>
          </cell>
          <cell r="B11" t="str">
            <v>01.06.1987</v>
          </cell>
          <cell r="C11" t="str">
            <v>LAND AT CNR ARMSTRONG/LOGANLEA RD</v>
          </cell>
          <cell r="D11">
            <v>2080000</v>
          </cell>
          <cell r="E11">
            <v>0</v>
          </cell>
          <cell r="F11">
            <v>2080000</v>
          </cell>
        </row>
        <row r="12">
          <cell r="A12">
            <v>3585</v>
          </cell>
          <cell r="B12" t="str">
            <v>01.01.1998</v>
          </cell>
          <cell r="C12" t="str">
            <v>MENTAL HEALTH BUILDING 39 WEMBLEY RD</v>
          </cell>
          <cell r="D12">
            <v>205000</v>
          </cell>
          <cell r="E12">
            <v>-33208</v>
          </cell>
          <cell r="F12">
            <v>171792</v>
          </cell>
        </row>
        <row r="13">
          <cell r="A13">
            <v>4347</v>
          </cell>
          <cell r="B13" t="str">
            <v>01.05.1989</v>
          </cell>
          <cell r="C13" t="str">
            <v>LOGAN HOSPITAL - DEMOUNTABLE 2</v>
          </cell>
          <cell r="D13">
            <v>350700</v>
          </cell>
          <cell r="E13">
            <v>-177482</v>
          </cell>
          <cell r="F13">
            <v>173218</v>
          </cell>
        </row>
        <row r="14">
          <cell r="A14">
            <v>4348</v>
          </cell>
          <cell r="B14" t="str">
            <v>01.07.1970</v>
          </cell>
          <cell r="C14" t="str">
            <v>COMMUNITY CHILD HEALTH CENTRE - GARAGE/STORAGE</v>
          </cell>
          <cell r="D14">
            <v>16000</v>
          </cell>
          <cell r="E14">
            <v>-11262</v>
          </cell>
          <cell r="F14">
            <v>4738</v>
          </cell>
        </row>
        <row r="15">
          <cell r="A15">
            <v>4349</v>
          </cell>
          <cell r="B15" t="str">
            <v>01.07.1974</v>
          </cell>
          <cell r="C15" t="str">
            <v>CHILD GUIDANCE CENTRE 39 WEMBLEY - GARAGE</v>
          </cell>
          <cell r="D15">
            <v>10000</v>
          </cell>
          <cell r="E15">
            <v>-8002</v>
          </cell>
          <cell r="F15">
            <v>1998</v>
          </cell>
        </row>
        <row r="16">
          <cell r="A16">
            <v>4350</v>
          </cell>
          <cell r="B16" t="str">
            <v>01.07.1977</v>
          </cell>
          <cell r="C16" t="str">
            <v>SPRINGWOOD CHILD HEALTH CENTRE DETACHED ROOM</v>
          </cell>
          <cell r="D16">
            <v>10800</v>
          </cell>
          <cell r="E16">
            <v>-8100</v>
          </cell>
          <cell r="F16">
            <v>2700</v>
          </cell>
        </row>
        <row r="17">
          <cell r="A17">
            <v>4352</v>
          </cell>
          <cell r="B17" t="str">
            <v>01.07.1969</v>
          </cell>
          <cell r="C17" t="str">
            <v>LOGAN CENTRAL COMMUNITY HEALTH BUILDING 5</v>
          </cell>
          <cell r="D17">
            <v>155150</v>
          </cell>
          <cell r="E17">
            <v>-155150</v>
          </cell>
          <cell r="F17">
            <v>0</v>
          </cell>
        </row>
        <row r="18">
          <cell r="A18">
            <v>4353</v>
          </cell>
          <cell r="B18" t="str">
            <v>01.07.1969</v>
          </cell>
          <cell r="C18" t="str">
            <v>LOGAN CENTRAL COMMUNITY HEALTH BUILDING 4</v>
          </cell>
          <cell r="D18">
            <v>330600</v>
          </cell>
          <cell r="E18">
            <v>-330600</v>
          </cell>
          <cell r="F18">
            <v>0</v>
          </cell>
        </row>
        <row r="19">
          <cell r="A19">
            <v>4354</v>
          </cell>
          <cell r="B19" t="str">
            <v>01.07.1969</v>
          </cell>
          <cell r="C19" t="str">
            <v>LOGAN CENTRAL COMMUNITY HEALTH BUILDING 3</v>
          </cell>
          <cell r="D19">
            <v>301600</v>
          </cell>
          <cell r="E19">
            <v>-301600</v>
          </cell>
          <cell r="F19">
            <v>0</v>
          </cell>
        </row>
        <row r="20">
          <cell r="A20">
            <v>4356</v>
          </cell>
          <cell r="B20" t="str">
            <v>01.07.1980</v>
          </cell>
          <cell r="C20" t="str">
            <v>BEAUDESERT HOSPITAL - DOCTORS RESIDENCE</v>
          </cell>
          <cell r="D20">
            <v>136240</v>
          </cell>
          <cell r="E20">
            <v>-80912</v>
          </cell>
          <cell r="F20">
            <v>55328</v>
          </cell>
        </row>
        <row r="21">
          <cell r="A21">
            <v>4358</v>
          </cell>
          <cell r="B21" t="str">
            <v>01.05.1989</v>
          </cell>
          <cell r="C21" t="str">
            <v>LOGAN HOSPITAL - DEMOUNTABLE 1</v>
          </cell>
          <cell r="D21">
            <v>394000</v>
          </cell>
          <cell r="E21">
            <v>-208263</v>
          </cell>
          <cell r="F21">
            <v>185737</v>
          </cell>
        </row>
        <row r="22">
          <cell r="A22">
            <v>4359</v>
          </cell>
          <cell r="B22" t="str">
            <v>01.07.1976</v>
          </cell>
          <cell r="C22" t="str">
            <v>COMMUNITY CHILD HEALTH CENTRE</v>
          </cell>
          <cell r="D22">
            <v>124700</v>
          </cell>
          <cell r="E22">
            <v>-102877</v>
          </cell>
          <cell r="F22">
            <v>21823</v>
          </cell>
        </row>
        <row r="23">
          <cell r="A23">
            <v>4361</v>
          </cell>
          <cell r="B23" t="str">
            <v>01.07.1993</v>
          </cell>
          <cell r="C23" t="str">
            <v>BEENLEIGH COMMUNITY HEALTH CENTRE</v>
          </cell>
          <cell r="D23">
            <v>4044264</v>
          </cell>
          <cell r="E23">
            <v>-1378792</v>
          </cell>
          <cell r="F23">
            <v>2665472</v>
          </cell>
        </row>
        <row r="24">
          <cell r="A24">
            <v>4362</v>
          </cell>
          <cell r="B24" t="str">
            <v>01.07.1969</v>
          </cell>
          <cell r="C24" t="str">
            <v>LOGAN CENTRAL COMMUNITY HEALTH BUILDING 1</v>
          </cell>
          <cell r="D24">
            <v>886822</v>
          </cell>
          <cell r="E24">
            <v>-886822</v>
          </cell>
          <cell r="F24">
            <v>0</v>
          </cell>
        </row>
        <row r="25">
          <cell r="A25">
            <v>4363</v>
          </cell>
          <cell r="B25" t="str">
            <v>01.07.1974</v>
          </cell>
          <cell r="C25" t="str">
            <v>CHILD GUIDANCE CENTRE 39 WEMBLEY</v>
          </cell>
          <cell r="D25">
            <v>316100</v>
          </cell>
          <cell r="E25">
            <v>-252878</v>
          </cell>
          <cell r="F25">
            <v>63222</v>
          </cell>
        </row>
        <row r="26">
          <cell r="A26">
            <v>4364</v>
          </cell>
          <cell r="B26" t="str">
            <v>01.07.1977</v>
          </cell>
          <cell r="C26" t="str">
            <v>SPRINGWOOD CHILD HEALTH CENTRE</v>
          </cell>
          <cell r="D26">
            <v>153700</v>
          </cell>
          <cell r="E26">
            <v>-115274</v>
          </cell>
          <cell r="F26">
            <v>38426</v>
          </cell>
        </row>
        <row r="27">
          <cell r="A27">
            <v>4365</v>
          </cell>
          <cell r="B27" t="str">
            <v>01.05.1989</v>
          </cell>
          <cell r="C27" t="str">
            <v>LOGAN HOSPITAL ARMSTRONG/LOGANLEA</v>
          </cell>
          <cell r="D27">
            <v>107508568</v>
          </cell>
          <cell r="E27">
            <v>-27437892</v>
          </cell>
          <cell r="F27">
            <v>80070676</v>
          </cell>
        </row>
        <row r="28">
          <cell r="A28">
            <v>4468</v>
          </cell>
          <cell r="B28" t="str">
            <v>01.07.1998</v>
          </cell>
          <cell r="C28" t="str">
            <v>MOBILE MEDICAL CLINICS</v>
          </cell>
          <cell r="D28">
            <v>109964</v>
          </cell>
          <cell r="E28">
            <v>-28763</v>
          </cell>
          <cell r="F28">
            <v>81201</v>
          </cell>
        </row>
        <row r="29">
          <cell r="A29">
            <v>4613</v>
          </cell>
          <cell r="B29" t="str">
            <v>01.07.1975</v>
          </cell>
          <cell r="C29" t="str">
            <v>MT GRAVATT CHILD HEALTH</v>
          </cell>
          <cell r="D29">
            <v>86674</v>
          </cell>
          <cell r="E29">
            <v>-80512</v>
          </cell>
          <cell r="F29">
            <v>6162</v>
          </cell>
        </row>
        <row r="30">
          <cell r="A30">
            <v>4614</v>
          </cell>
          <cell r="B30" t="str">
            <v>01.07.1982</v>
          </cell>
          <cell r="C30" t="str">
            <v>QEII HOSPITAL B'LDING - QEII HOSP</v>
          </cell>
          <cell r="D30">
            <v>60026700</v>
          </cell>
          <cell r="E30">
            <v>-33348237</v>
          </cell>
          <cell r="F30">
            <v>26678463</v>
          </cell>
        </row>
        <row r="31">
          <cell r="A31">
            <v>4615</v>
          </cell>
          <cell r="B31" t="str">
            <v>01.07.1982</v>
          </cell>
          <cell r="C31" t="str">
            <v>SUB STATION-QEII HOSPITAL</v>
          </cell>
          <cell r="D31">
            <v>129000</v>
          </cell>
          <cell r="E31">
            <v>-63668</v>
          </cell>
          <cell r="F31">
            <v>65332</v>
          </cell>
        </row>
        <row r="32">
          <cell r="A32">
            <v>4616</v>
          </cell>
          <cell r="B32" t="str">
            <v>01.07.1996</v>
          </cell>
          <cell r="C32" t="str">
            <v>DENTAL TRAINING THERAPIST CENTRE -HOLLAND PK</v>
          </cell>
          <cell r="D32">
            <v>470000</v>
          </cell>
          <cell r="E32">
            <v>-93767</v>
          </cell>
          <cell r="F32">
            <v>376233</v>
          </cell>
        </row>
        <row r="33">
          <cell r="A33">
            <v>4617</v>
          </cell>
          <cell r="B33" t="str">
            <v>01.07.1996</v>
          </cell>
          <cell r="C33" t="str">
            <v>SOUTH BRISBANE DENTAL HOSPITAL</v>
          </cell>
          <cell r="D33">
            <v>900031.22</v>
          </cell>
          <cell r="E33">
            <v>-229386.22</v>
          </cell>
          <cell r="F33">
            <v>670645</v>
          </cell>
        </row>
        <row r="34">
          <cell r="A34">
            <v>4618</v>
          </cell>
          <cell r="B34" t="str">
            <v>01.07.1975</v>
          </cell>
          <cell r="C34" t="str">
            <v>UPPER MT GRAVATT DAT</v>
          </cell>
          <cell r="D34">
            <v>240000</v>
          </cell>
          <cell r="E34">
            <v>-168224</v>
          </cell>
          <cell r="F34">
            <v>71776</v>
          </cell>
        </row>
        <row r="35">
          <cell r="A35">
            <v>4619</v>
          </cell>
          <cell r="B35" t="str">
            <v>01.07.1996</v>
          </cell>
          <cell r="C35" t="str">
            <v>B'LDING-THE HAVEN</v>
          </cell>
          <cell r="D35">
            <v>240000</v>
          </cell>
          <cell r="E35">
            <v>-233250</v>
          </cell>
          <cell r="F35">
            <v>6750</v>
          </cell>
        </row>
        <row r="36">
          <cell r="A36">
            <v>4620</v>
          </cell>
          <cell r="B36" t="str">
            <v>01.07.1976</v>
          </cell>
          <cell r="C36" t="str">
            <v>INALA COMMUNITY HEALTH CENTRE</v>
          </cell>
          <cell r="D36">
            <v>9564422.3399999999</v>
          </cell>
          <cell r="E36">
            <v>-6798115.3399999999</v>
          </cell>
          <cell r="F36">
            <v>2766307</v>
          </cell>
        </row>
        <row r="37">
          <cell r="A37">
            <v>4621</v>
          </cell>
          <cell r="B37" t="str">
            <v>01.07.1970</v>
          </cell>
          <cell r="C37" t="str">
            <v>HACC AREA MAN &amp; INDIGENOUS SERVICES- SUNNYBANK</v>
          </cell>
          <cell r="D37">
            <v>150500</v>
          </cell>
          <cell r="E37">
            <v>-86661</v>
          </cell>
          <cell r="F37">
            <v>63839</v>
          </cell>
        </row>
        <row r="38">
          <cell r="A38">
            <v>4622</v>
          </cell>
          <cell r="B38" t="str">
            <v>01.07.1996</v>
          </cell>
          <cell r="C38" t="str">
            <v>CHILD GUIDANCE CENTRE-INALA</v>
          </cell>
          <cell r="D38">
            <v>370770</v>
          </cell>
          <cell r="E38">
            <v>-342050</v>
          </cell>
          <cell r="F38">
            <v>28720</v>
          </cell>
        </row>
        <row r="39">
          <cell r="A39">
            <v>4623</v>
          </cell>
          <cell r="B39" t="str">
            <v>01.07.1952</v>
          </cell>
          <cell r="C39" t="str">
            <v>CHILD GUIDANCE - GREENSLOPES</v>
          </cell>
          <cell r="D39">
            <v>140000</v>
          </cell>
          <cell r="E39">
            <v>-140000</v>
          </cell>
          <cell r="F39">
            <v>0</v>
          </cell>
        </row>
        <row r="40">
          <cell r="A40">
            <v>4624</v>
          </cell>
          <cell r="B40" t="str">
            <v>01.07.1996</v>
          </cell>
          <cell r="C40" t="str">
            <v>DENTAL TRAINING THERAPIST CENTRE -YERONGA</v>
          </cell>
          <cell r="D40">
            <v>6406803</v>
          </cell>
          <cell r="E40">
            <v>-4762426</v>
          </cell>
          <cell r="F40">
            <v>1644377</v>
          </cell>
        </row>
        <row r="41">
          <cell r="A41">
            <v>4625</v>
          </cell>
          <cell r="B41" t="str">
            <v>01.07.1996</v>
          </cell>
          <cell r="C41" t="str">
            <v>B'LDING CHILD GUIDANCE - YERONGA</v>
          </cell>
          <cell r="D41">
            <v>275000</v>
          </cell>
          <cell r="E41">
            <v>-261466</v>
          </cell>
          <cell r="F41">
            <v>13534</v>
          </cell>
        </row>
        <row r="42">
          <cell r="A42">
            <v>4646</v>
          </cell>
          <cell r="B42" t="str">
            <v>01.07.1996</v>
          </cell>
          <cell r="C42" t="str">
            <v>SITE IMP'MENT-SOUTH BRISBANE DENTAL HOSPITAL</v>
          </cell>
          <cell r="D42">
            <v>25000</v>
          </cell>
          <cell r="E42">
            <v>-6374</v>
          </cell>
          <cell r="F42">
            <v>18626</v>
          </cell>
        </row>
        <row r="43">
          <cell r="A43">
            <v>4647</v>
          </cell>
          <cell r="B43" t="str">
            <v>01.07.1975</v>
          </cell>
          <cell r="C43" t="str">
            <v>SITE IMP'MENTS-UPPER MT GRAVATT DAT</v>
          </cell>
          <cell r="D43">
            <v>5000</v>
          </cell>
          <cell r="E43">
            <v>-3507</v>
          </cell>
          <cell r="F43">
            <v>1493</v>
          </cell>
        </row>
        <row r="44">
          <cell r="A44">
            <v>4648</v>
          </cell>
          <cell r="B44" t="str">
            <v>01.07.1976</v>
          </cell>
          <cell r="C44" t="str">
            <v>SITE IMP'MENTS- COMM HLTH- INALA</v>
          </cell>
          <cell r="D44">
            <v>94000</v>
          </cell>
          <cell r="E44">
            <v>-71720</v>
          </cell>
          <cell r="F44">
            <v>22280</v>
          </cell>
        </row>
        <row r="45">
          <cell r="A45">
            <v>4649</v>
          </cell>
          <cell r="B45" t="str">
            <v>01.07.1970</v>
          </cell>
          <cell r="C45" t="str">
            <v>SITE IMP'MENTS-NURSING SERVICES- SUNNYBANK</v>
          </cell>
          <cell r="D45">
            <v>5000</v>
          </cell>
          <cell r="E45">
            <v>-2880</v>
          </cell>
          <cell r="F45">
            <v>2120</v>
          </cell>
        </row>
        <row r="46">
          <cell r="A46">
            <v>4650</v>
          </cell>
          <cell r="B46" t="str">
            <v>01.07.1996</v>
          </cell>
          <cell r="C46" t="str">
            <v>SITE IMP'MENTS-CHILD GUIDANCE-INALA</v>
          </cell>
          <cell r="D46">
            <v>7000</v>
          </cell>
          <cell r="E46">
            <v>-6656</v>
          </cell>
          <cell r="F46">
            <v>344</v>
          </cell>
        </row>
        <row r="47">
          <cell r="A47">
            <v>4652</v>
          </cell>
          <cell r="B47" t="str">
            <v>01.07.1996</v>
          </cell>
          <cell r="C47" t="str">
            <v>SITE IMP'MENTS-CHILD GUIDANCE - YERONGA</v>
          </cell>
          <cell r="D47">
            <v>10000</v>
          </cell>
          <cell r="E47">
            <v>-9508</v>
          </cell>
          <cell r="F47">
            <v>492</v>
          </cell>
        </row>
        <row r="48">
          <cell r="A48">
            <v>4653</v>
          </cell>
          <cell r="B48" t="str">
            <v>01.07.1996</v>
          </cell>
          <cell r="C48" t="str">
            <v>KITTYHAWK AVE INALA</v>
          </cell>
          <cell r="D48">
            <v>24000</v>
          </cell>
          <cell r="E48">
            <v>0</v>
          </cell>
          <cell r="F48">
            <v>24000</v>
          </cell>
        </row>
        <row r="49">
          <cell r="A49">
            <v>4654</v>
          </cell>
          <cell r="B49" t="str">
            <v>01.07.1980</v>
          </cell>
          <cell r="C49" t="str">
            <v>CNR KESSELS/THOUGHTON RDS COOPERS PLAINS</v>
          </cell>
          <cell r="D49">
            <v>6960000</v>
          </cell>
          <cell r="E49">
            <v>0</v>
          </cell>
          <cell r="F49">
            <v>6960000</v>
          </cell>
        </row>
        <row r="50">
          <cell r="A50">
            <v>4655</v>
          </cell>
          <cell r="B50" t="str">
            <v>01.07.1996</v>
          </cell>
          <cell r="C50" t="str">
            <v>75 SHAKESPEARE RD COORPAROO</v>
          </cell>
          <cell r="D50">
            <v>472500</v>
          </cell>
          <cell r="E50">
            <v>0</v>
          </cell>
          <cell r="F50">
            <v>472500</v>
          </cell>
        </row>
        <row r="51">
          <cell r="A51">
            <v>4656</v>
          </cell>
          <cell r="B51" t="str">
            <v>01.07.1996</v>
          </cell>
          <cell r="C51" t="str">
            <v>CURD ST GREENSLOPES</v>
          </cell>
          <cell r="D51">
            <v>305500</v>
          </cell>
          <cell r="E51">
            <v>0</v>
          </cell>
          <cell r="F51">
            <v>305500</v>
          </cell>
        </row>
        <row r="52">
          <cell r="A52">
            <v>4657</v>
          </cell>
          <cell r="B52" t="str">
            <v>01.07.1996</v>
          </cell>
          <cell r="C52" t="str">
            <v>660 KESSELS RD MT GRAVATT</v>
          </cell>
          <cell r="D52">
            <v>250600</v>
          </cell>
          <cell r="E52">
            <v>0</v>
          </cell>
          <cell r="F52">
            <v>250600</v>
          </cell>
        </row>
        <row r="53">
          <cell r="A53">
            <v>4658</v>
          </cell>
          <cell r="B53" t="str">
            <v>01.07.1996</v>
          </cell>
          <cell r="C53" t="str">
            <v>237 MCCULLOUGH ST SUNNYBANK</v>
          </cell>
          <cell r="D53">
            <v>72000</v>
          </cell>
          <cell r="E53">
            <v>0</v>
          </cell>
          <cell r="F53">
            <v>72000</v>
          </cell>
        </row>
        <row r="54">
          <cell r="A54">
            <v>4659</v>
          </cell>
          <cell r="B54" t="str">
            <v>01.07.1996</v>
          </cell>
          <cell r="C54" t="str">
            <v>BADMINTON ST UPPER MT GRAVATT</v>
          </cell>
          <cell r="D54">
            <v>19000</v>
          </cell>
          <cell r="E54">
            <v>0</v>
          </cell>
          <cell r="F54">
            <v>19000</v>
          </cell>
        </row>
        <row r="55">
          <cell r="A55">
            <v>4660</v>
          </cell>
          <cell r="B55" t="str">
            <v>01.07.1996</v>
          </cell>
          <cell r="C55" t="str">
            <v>51 PARK ROAD YERONGA</v>
          </cell>
          <cell r="D55">
            <v>827050</v>
          </cell>
          <cell r="E55">
            <v>0</v>
          </cell>
          <cell r="F55">
            <v>827050</v>
          </cell>
        </row>
        <row r="56">
          <cell r="A56">
            <v>4661</v>
          </cell>
          <cell r="B56" t="str">
            <v>01.07.1996</v>
          </cell>
          <cell r="C56" t="str">
            <v>WIRRAWAY PARADE INALA</v>
          </cell>
          <cell r="D56">
            <v>486000</v>
          </cell>
          <cell r="E56">
            <v>0</v>
          </cell>
          <cell r="F56">
            <v>486000</v>
          </cell>
        </row>
        <row r="57">
          <cell r="A57">
            <v>5529</v>
          </cell>
          <cell r="B57" t="str">
            <v>01.07.1970</v>
          </cell>
          <cell r="C57" t="str">
            <v>LAUNDRY-LAIDLEYHOSP</v>
          </cell>
          <cell r="D57">
            <v>165652</v>
          </cell>
          <cell r="E57">
            <v>-92079</v>
          </cell>
          <cell r="F57">
            <v>73573</v>
          </cell>
        </row>
        <row r="58">
          <cell r="A58">
            <v>5530</v>
          </cell>
          <cell r="B58" t="str">
            <v>01.07.1917</v>
          </cell>
          <cell r="C58" t="str">
            <v>MAINHOSPITAL-LAIDLEYHOSP</v>
          </cell>
          <cell r="D58">
            <v>4124170.09</v>
          </cell>
          <cell r="E58">
            <v>-1523947.09</v>
          </cell>
          <cell r="F58">
            <v>2600223</v>
          </cell>
        </row>
        <row r="59">
          <cell r="A59">
            <v>5532</v>
          </cell>
          <cell r="B59" t="str">
            <v>01.07.1947</v>
          </cell>
          <cell r="C59" t="str">
            <v>CONFERENCE CENTRE - LAIDLEYHOSP</v>
          </cell>
          <cell r="D59">
            <v>130000</v>
          </cell>
          <cell r="E59">
            <v>-125320</v>
          </cell>
          <cell r="F59">
            <v>4680</v>
          </cell>
        </row>
        <row r="60">
          <cell r="A60">
            <v>5534</v>
          </cell>
          <cell r="B60" t="str">
            <v>01.07.1927</v>
          </cell>
          <cell r="C60" t="str">
            <v>STAFFQTRS-LAIDLEYHOSP</v>
          </cell>
          <cell r="D60">
            <v>167113</v>
          </cell>
          <cell r="E60">
            <v>-152597</v>
          </cell>
          <cell r="F60">
            <v>14516</v>
          </cell>
        </row>
        <row r="61">
          <cell r="A61">
            <v>5535</v>
          </cell>
          <cell r="B61" t="str">
            <v>01.07.1996</v>
          </cell>
          <cell r="C61" t="str">
            <v>COMMUNITYHEALTH-ESKHOSP</v>
          </cell>
          <cell r="D61">
            <v>1374900.8</v>
          </cell>
          <cell r="E61">
            <v>-412477.8</v>
          </cell>
          <cell r="F61">
            <v>962423</v>
          </cell>
        </row>
        <row r="62">
          <cell r="A62">
            <v>5536</v>
          </cell>
          <cell r="B62" t="str">
            <v>01.07.1978</v>
          </cell>
          <cell r="C62" t="str">
            <v>LAUNDRY-ESKHOSP</v>
          </cell>
          <cell r="D62">
            <v>108394</v>
          </cell>
          <cell r="E62">
            <v>-49041</v>
          </cell>
          <cell r="F62">
            <v>59353</v>
          </cell>
        </row>
        <row r="63">
          <cell r="A63">
            <v>5537</v>
          </cell>
          <cell r="B63" t="str">
            <v>01.07.1917</v>
          </cell>
          <cell r="C63" t="str">
            <v>MAINBLDING-ESKHOSP</v>
          </cell>
          <cell r="D63">
            <v>3748623.07</v>
          </cell>
          <cell r="E63">
            <v>-2355506.0699999998</v>
          </cell>
          <cell r="F63">
            <v>1393117</v>
          </cell>
        </row>
        <row r="64">
          <cell r="A64">
            <v>5538</v>
          </cell>
          <cell r="B64" t="str">
            <v>01.07.1917</v>
          </cell>
          <cell r="C64" t="str">
            <v>REDCROSS-ESKHOSP</v>
          </cell>
          <cell r="D64">
            <v>21098</v>
          </cell>
          <cell r="E64">
            <v>-19650</v>
          </cell>
          <cell r="F64">
            <v>1448</v>
          </cell>
        </row>
        <row r="65">
          <cell r="A65">
            <v>5546</v>
          </cell>
          <cell r="B65" t="str">
            <v>01.07.1965</v>
          </cell>
          <cell r="C65" t="str">
            <v>DOROTHY STREET RDENCE-IPSWICHCOMMHLTH</v>
          </cell>
          <cell r="D65">
            <v>41600</v>
          </cell>
          <cell r="E65">
            <v>0</v>
          </cell>
          <cell r="F65">
            <v>41600</v>
          </cell>
        </row>
        <row r="66">
          <cell r="A66">
            <v>5548</v>
          </cell>
          <cell r="B66" t="str">
            <v>01.07.1947</v>
          </cell>
          <cell r="C66" t="str">
            <v>RESIDENCE- CNR ANN &amp; MIDDLE ST ESK</v>
          </cell>
          <cell r="D66">
            <v>120000</v>
          </cell>
          <cell r="E66">
            <v>-54753</v>
          </cell>
          <cell r="F66">
            <v>65247</v>
          </cell>
        </row>
        <row r="67">
          <cell r="A67">
            <v>5551</v>
          </cell>
          <cell r="B67" t="str">
            <v>01.07.1907</v>
          </cell>
          <cell r="C67" t="str">
            <v>OLDINFECTIOUSDISEASESWARD-IPSWICHHOSP.CARPARK</v>
          </cell>
          <cell r="D67">
            <v>240000</v>
          </cell>
          <cell r="E67">
            <v>-240000</v>
          </cell>
          <cell r="F67">
            <v>0</v>
          </cell>
        </row>
        <row r="68">
          <cell r="A68">
            <v>5554</v>
          </cell>
          <cell r="B68" t="str">
            <v>01.07.1955</v>
          </cell>
          <cell r="C68" t="str">
            <v>140 BRISBANE ROAD BOOVAL AMENITIES</v>
          </cell>
          <cell r="D68">
            <v>0</v>
          </cell>
          <cell r="E68">
            <v>0</v>
          </cell>
          <cell r="F68">
            <v>0</v>
          </cell>
        </row>
        <row r="69">
          <cell r="A69">
            <v>5555</v>
          </cell>
          <cell r="B69" t="str">
            <v>01.07.1955</v>
          </cell>
          <cell r="C69" t="str">
            <v>140 BRISBANE ROAD BOOVAL MAINSTRUCTURE</v>
          </cell>
          <cell r="D69">
            <v>10000</v>
          </cell>
          <cell r="E69">
            <v>0</v>
          </cell>
          <cell r="F69">
            <v>10000</v>
          </cell>
        </row>
        <row r="70">
          <cell r="A70">
            <v>5556</v>
          </cell>
          <cell r="B70" t="str">
            <v>01.07.1955</v>
          </cell>
          <cell r="C70" t="str">
            <v>140 BRISBANE ROAD BOOVAL - PERGOLA</v>
          </cell>
          <cell r="D70">
            <v>0</v>
          </cell>
          <cell r="E70">
            <v>0</v>
          </cell>
          <cell r="F70">
            <v>0</v>
          </cell>
        </row>
        <row r="71">
          <cell r="A71">
            <v>5558</v>
          </cell>
          <cell r="B71" t="str">
            <v>01.07.1972</v>
          </cell>
          <cell r="C71" t="str">
            <v>AMENITIES-BOONAHHOSP</v>
          </cell>
          <cell r="D71">
            <v>210000</v>
          </cell>
          <cell r="E71">
            <v>-170625</v>
          </cell>
          <cell r="F71">
            <v>39375</v>
          </cell>
        </row>
        <row r="72">
          <cell r="A72">
            <v>5559</v>
          </cell>
          <cell r="B72" t="str">
            <v>01.07.1972</v>
          </cell>
          <cell r="C72" t="str">
            <v>KITCHEN-BOONAHHOSP</v>
          </cell>
          <cell r="D72">
            <v>240000</v>
          </cell>
          <cell r="E72">
            <v>-133750</v>
          </cell>
          <cell r="F72">
            <v>106250</v>
          </cell>
        </row>
        <row r="73">
          <cell r="A73">
            <v>5560</v>
          </cell>
          <cell r="B73" t="str">
            <v>01.07.1972</v>
          </cell>
          <cell r="C73" t="str">
            <v>MAINHOSPITAL-BOONAHHOSP</v>
          </cell>
          <cell r="D73">
            <v>4452520.91</v>
          </cell>
          <cell r="E73">
            <v>-1654942.91</v>
          </cell>
          <cell r="F73">
            <v>2797578</v>
          </cell>
        </row>
        <row r="74">
          <cell r="A74">
            <v>5561</v>
          </cell>
          <cell r="B74" t="str">
            <v>01.07.1972</v>
          </cell>
          <cell r="C74" t="str">
            <v>NURSESQTRS/COMMUNITYHEALTH-BOONAHHOSP</v>
          </cell>
          <cell r="D74">
            <v>637880.64</v>
          </cell>
          <cell r="E74">
            <v>-225821.64</v>
          </cell>
          <cell r="F74">
            <v>412059</v>
          </cell>
        </row>
        <row r="75">
          <cell r="A75">
            <v>5563</v>
          </cell>
          <cell r="B75" t="str">
            <v>01.07.1980</v>
          </cell>
          <cell r="C75" t="str">
            <v>BUSSHELTER-IPSWICHGENERALHOSP</v>
          </cell>
          <cell r="D75">
            <v>12000</v>
          </cell>
          <cell r="E75">
            <v>-6992</v>
          </cell>
          <cell r="F75">
            <v>5008</v>
          </cell>
        </row>
        <row r="76">
          <cell r="A76">
            <v>5564</v>
          </cell>
          <cell r="B76" t="str">
            <v>01.07.1956</v>
          </cell>
          <cell r="C76" t="str">
            <v>DOCTORSRDENCE-IPSWICHGENERALHOSP</v>
          </cell>
          <cell r="D76">
            <v>225000</v>
          </cell>
          <cell r="E76">
            <v>-159690</v>
          </cell>
          <cell r="F76">
            <v>65310</v>
          </cell>
        </row>
        <row r="77">
          <cell r="A77">
            <v>5565</v>
          </cell>
          <cell r="B77" t="str">
            <v>01.07.1897</v>
          </cell>
          <cell r="C77" t="str">
            <v>EDUCATIONCENTRE-IPSWICHGENERALHOSP</v>
          </cell>
          <cell r="D77">
            <v>867245.12</v>
          </cell>
          <cell r="E77">
            <v>-829307.12</v>
          </cell>
          <cell r="F77">
            <v>37938</v>
          </cell>
        </row>
        <row r="78">
          <cell r="A78">
            <v>5566</v>
          </cell>
          <cell r="B78" t="str">
            <v>01.07.1986</v>
          </cell>
          <cell r="C78" t="str">
            <v>CLINICAL SERVICE BUILDING-IPSWICHGENERALHOSP</v>
          </cell>
          <cell r="D78">
            <v>23891298</v>
          </cell>
          <cell r="E78">
            <v>-6255884</v>
          </cell>
          <cell r="F78">
            <v>17635414</v>
          </cell>
        </row>
        <row r="79">
          <cell r="A79">
            <v>5567</v>
          </cell>
          <cell r="B79" t="str">
            <v>01.07.1979</v>
          </cell>
          <cell r="C79" t="str">
            <v>HIGHRISEWARDS/NURSINGOFFICES-IPSWICH</v>
          </cell>
          <cell r="D79">
            <v>21483347.829999998</v>
          </cell>
          <cell r="E79">
            <v>-4894629.83</v>
          </cell>
          <cell r="F79">
            <v>16588718</v>
          </cell>
        </row>
        <row r="80">
          <cell r="A80">
            <v>5571</v>
          </cell>
          <cell r="B80" t="str">
            <v>01.07.1922</v>
          </cell>
          <cell r="C80" t="str">
            <v>TRUMPYHOME-IPSWICHGENERALHOSP</v>
          </cell>
          <cell r="D80">
            <v>1480662.93</v>
          </cell>
          <cell r="E80">
            <v>-937760.93</v>
          </cell>
          <cell r="F80">
            <v>542902</v>
          </cell>
        </row>
        <row r="81">
          <cell r="A81">
            <v>5572</v>
          </cell>
          <cell r="B81" t="str">
            <v>01.07.1975</v>
          </cell>
          <cell r="C81" t="str">
            <v>1 WARNER STREET RACEVIEW COMMWFARE</v>
          </cell>
          <cell r="D81">
            <v>64880</v>
          </cell>
          <cell r="E81">
            <v>0</v>
          </cell>
          <cell r="F81">
            <v>64880</v>
          </cell>
        </row>
        <row r="82">
          <cell r="A82">
            <v>5576</v>
          </cell>
          <cell r="B82" t="str">
            <v>01.07.1964</v>
          </cell>
          <cell r="C82" t="str">
            <v>16 WHARF STREET IPSWICH-CARPORT COMMWFARE-IPSWICH</v>
          </cell>
          <cell r="D82">
            <v>0</v>
          </cell>
          <cell r="E82">
            <v>0</v>
          </cell>
          <cell r="F82">
            <v>0</v>
          </cell>
        </row>
        <row r="83">
          <cell r="A83">
            <v>5577</v>
          </cell>
          <cell r="B83" t="str">
            <v>01.07.1964</v>
          </cell>
          <cell r="C83" t="str">
            <v>16 WHARF STREET MAIN BUILDING-COMMWFARE-IPSWICH</v>
          </cell>
          <cell r="D83">
            <v>0</v>
          </cell>
          <cell r="E83">
            <v>0</v>
          </cell>
          <cell r="F83">
            <v>0</v>
          </cell>
        </row>
        <row r="84">
          <cell r="A84">
            <v>5579</v>
          </cell>
          <cell r="B84" t="str">
            <v>01.07.1935</v>
          </cell>
          <cell r="C84" t="str">
            <v>ADMINISTRATIONBLDING-MEDL&amp;HLTH-WACOL</v>
          </cell>
          <cell r="D84">
            <v>2311434.0499999998</v>
          </cell>
          <cell r="E84">
            <v>-1480243.05</v>
          </cell>
          <cell r="F84">
            <v>831191</v>
          </cell>
        </row>
        <row r="85">
          <cell r="A85">
            <v>5580</v>
          </cell>
          <cell r="B85" t="str">
            <v>01.07.1936</v>
          </cell>
          <cell r="C85" t="str">
            <v>ANDERSONHOUSE-MEDL&amp;HLTH-WACOL</v>
          </cell>
          <cell r="D85">
            <v>575000</v>
          </cell>
          <cell r="E85">
            <v>-575000</v>
          </cell>
          <cell r="F85">
            <v>0</v>
          </cell>
        </row>
        <row r="86">
          <cell r="A86">
            <v>5581</v>
          </cell>
          <cell r="B86" t="str">
            <v>01.07.1984</v>
          </cell>
          <cell r="C86" t="str">
            <v>ARTISANSBLOCK-ADMIN-MEDL&amp;HLTH-WACOL</v>
          </cell>
          <cell r="D86">
            <v>0</v>
          </cell>
          <cell r="E86">
            <v>0</v>
          </cell>
          <cell r="F86">
            <v>0</v>
          </cell>
        </row>
        <row r="87">
          <cell r="A87">
            <v>5583</v>
          </cell>
          <cell r="B87" t="str">
            <v>01.07.1977</v>
          </cell>
          <cell r="C87" t="str">
            <v>BARRETTCENTREBLOCKB-MEDL&amp;HLTH-WACOL</v>
          </cell>
          <cell r="D87">
            <v>6795360.8600000003</v>
          </cell>
          <cell r="E87">
            <v>-1656837.86</v>
          </cell>
          <cell r="F87">
            <v>5138523</v>
          </cell>
        </row>
        <row r="88">
          <cell r="A88">
            <v>5584</v>
          </cell>
          <cell r="B88" t="str">
            <v>01.07.1977</v>
          </cell>
          <cell r="C88" t="str">
            <v>BARRETTCENTREBLOCKC-MEDL&amp;HLTH-WACOL</v>
          </cell>
          <cell r="D88">
            <v>646278.37</v>
          </cell>
          <cell r="E88">
            <v>-264382.37</v>
          </cell>
          <cell r="F88">
            <v>381896</v>
          </cell>
        </row>
        <row r="89">
          <cell r="A89">
            <v>5585</v>
          </cell>
          <cell r="B89" t="str">
            <v>01.07.1977</v>
          </cell>
          <cell r="C89" t="str">
            <v>BARRETTCENTREBLOCKD-MEDL&amp;HLTH-WACOL</v>
          </cell>
          <cell r="D89">
            <v>1413049.96</v>
          </cell>
          <cell r="E89">
            <v>-506723.96</v>
          </cell>
          <cell r="F89">
            <v>906326</v>
          </cell>
        </row>
        <row r="90">
          <cell r="A90">
            <v>5591</v>
          </cell>
          <cell r="B90" t="str">
            <v>01.07.1984</v>
          </cell>
          <cell r="C90" t="str">
            <v>CARPORT-MEDL&amp;HLTH-WACOL</v>
          </cell>
          <cell r="D90">
            <v>0</v>
          </cell>
          <cell r="E90">
            <v>0</v>
          </cell>
          <cell r="F90">
            <v>0</v>
          </cell>
        </row>
        <row r="91">
          <cell r="A91">
            <v>5593</v>
          </cell>
          <cell r="B91" t="str">
            <v>01.07.1942</v>
          </cell>
          <cell r="C91" t="str">
            <v>CRICKETCLUBHOUSE-MEDL&amp;HLTH-WACOL</v>
          </cell>
          <cell r="D91">
            <v>129000</v>
          </cell>
          <cell r="E91">
            <v>-121834</v>
          </cell>
          <cell r="F91">
            <v>7166</v>
          </cell>
        </row>
        <row r="92">
          <cell r="A92">
            <v>5594</v>
          </cell>
          <cell r="B92" t="str">
            <v>01.07.1932</v>
          </cell>
          <cell r="C92" t="str">
            <v>DAWSONHOUSE-MEDL&amp;HLTH-WACOL</v>
          </cell>
          <cell r="D92">
            <v>10166318.529999999</v>
          </cell>
          <cell r="E92">
            <v>-6461058.5300000003</v>
          </cell>
          <cell r="F92">
            <v>3705260</v>
          </cell>
        </row>
        <row r="93">
          <cell r="A93">
            <v>5596</v>
          </cell>
          <cell r="B93" t="str">
            <v>01.07.1970</v>
          </cell>
          <cell r="C93" t="str">
            <v>ENGINEERSPLANTROOM-MEDL&amp;HLTH-WACOL</v>
          </cell>
          <cell r="D93">
            <v>0</v>
          </cell>
          <cell r="E93">
            <v>0</v>
          </cell>
          <cell r="F93">
            <v>0</v>
          </cell>
        </row>
        <row r="94">
          <cell r="A94">
            <v>5597</v>
          </cell>
          <cell r="B94" t="str">
            <v>01.07.1866</v>
          </cell>
          <cell r="C94" t="str">
            <v>FEMALE1&amp;2-MEDL&amp;HLTH-WACOL</v>
          </cell>
          <cell r="D94">
            <v>0</v>
          </cell>
          <cell r="E94">
            <v>0</v>
          </cell>
          <cell r="F94">
            <v>0</v>
          </cell>
        </row>
        <row r="95">
          <cell r="A95">
            <v>5598</v>
          </cell>
          <cell r="B95" t="str">
            <v>01.07.1985</v>
          </cell>
          <cell r="C95" t="str">
            <v>FLAMMABLESTORE-MEDL&amp;HLTH-WACOL</v>
          </cell>
          <cell r="D95">
            <v>0</v>
          </cell>
          <cell r="E95">
            <v>0</v>
          </cell>
          <cell r="F95">
            <v>0</v>
          </cell>
        </row>
        <row r="96">
          <cell r="A96">
            <v>5599</v>
          </cell>
          <cell r="B96" t="str">
            <v>01.07.1985</v>
          </cell>
          <cell r="C96" t="str">
            <v>FLAMMABLESTORE-MEDL&amp;HLTH-WACOL</v>
          </cell>
          <cell r="D96">
            <v>0</v>
          </cell>
          <cell r="E96">
            <v>0</v>
          </cell>
          <cell r="F96">
            <v>0</v>
          </cell>
        </row>
        <row r="97">
          <cell r="A97">
            <v>5600</v>
          </cell>
          <cell r="B97" t="str">
            <v>01.07.1932</v>
          </cell>
          <cell r="C97" t="str">
            <v>FLEMINGHOUSE-MEDL&amp;HLTH-WACOL</v>
          </cell>
          <cell r="D97">
            <v>785564.35</v>
          </cell>
          <cell r="E97">
            <v>-733794.35</v>
          </cell>
          <cell r="F97">
            <v>51770</v>
          </cell>
        </row>
        <row r="98">
          <cell r="A98">
            <v>5601</v>
          </cell>
          <cell r="B98" t="str">
            <v>01.07.1956</v>
          </cell>
          <cell r="C98" t="str">
            <v>GARDENERSBUSHHOUSE-MEDL&amp;HLTH-WACOL</v>
          </cell>
          <cell r="D98">
            <v>0</v>
          </cell>
          <cell r="E98">
            <v>0</v>
          </cell>
          <cell r="F98">
            <v>0</v>
          </cell>
        </row>
        <row r="99">
          <cell r="A99">
            <v>5602</v>
          </cell>
          <cell r="B99" t="str">
            <v>01.07.1981</v>
          </cell>
          <cell r="C99" t="str">
            <v>GARDENERSSHED-MEDL&amp;HLTH-WACOL</v>
          </cell>
          <cell r="D99">
            <v>0</v>
          </cell>
          <cell r="E99">
            <v>0</v>
          </cell>
          <cell r="F99">
            <v>0</v>
          </cell>
        </row>
        <row r="100">
          <cell r="A100">
            <v>5603</v>
          </cell>
          <cell r="B100" t="str">
            <v>01.07.1980</v>
          </cell>
          <cell r="C100" t="str">
            <v>GARDENERSSTAFFROOM-MEDL&amp;HLTH-WACOL</v>
          </cell>
          <cell r="D100">
            <v>0</v>
          </cell>
          <cell r="E100">
            <v>0</v>
          </cell>
          <cell r="F100">
            <v>0</v>
          </cell>
        </row>
        <row r="101">
          <cell r="A101">
            <v>5604</v>
          </cell>
          <cell r="B101" t="str">
            <v>01.07.1985</v>
          </cell>
          <cell r="C101" t="str">
            <v>GENERATORSHED-MEDL&amp;HLTH-WACOL</v>
          </cell>
          <cell r="D101">
            <v>0</v>
          </cell>
          <cell r="E101">
            <v>0</v>
          </cell>
          <cell r="F101">
            <v>0</v>
          </cell>
        </row>
        <row r="102">
          <cell r="A102">
            <v>5605</v>
          </cell>
          <cell r="B102" t="str">
            <v>01.07.1922</v>
          </cell>
          <cell r="C102" t="str">
            <v>GLADSTONEHOUSE-MEDL&amp;HLTH-WACOL</v>
          </cell>
          <cell r="D102">
            <v>0</v>
          </cell>
          <cell r="E102">
            <v>0</v>
          </cell>
          <cell r="F102">
            <v>0</v>
          </cell>
        </row>
        <row r="103">
          <cell r="A103">
            <v>5607</v>
          </cell>
          <cell r="B103" t="str">
            <v>01.07.1963</v>
          </cell>
          <cell r="C103" t="str">
            <v>GREENKEEPERSSHED-MEDL&amp;HLTH-WACOL</v>
          </cell>
          <cell r="D103">
            <v>0</v>
          </cell>
          <cell r="E103">
            <v>0</v>
          </cell>
          <cell r="F103">
            <v>0</v>
          </cell>
        </row>
        <row r="104">
          <cell r="A104">
            <v>5608</v>
          </cell>
          <cell r="B104" t="str">
            <v>01.07.1970</v>
          </cell>
          <cell r="C104" t="str">
            <v>GROUNDSMANSSHEDNEARCANTEEN-MEDL</v>
          </cell>
          <cell r="D104">
            <v>0</v>
          </cell>
          <cell r="E104">
            <v>0</v>
          </cell>
          <cell r="F104">
            <v>0</v>
          </cell>
        </row>
        <row r="105">
          <cell r="A105">
            <v>5609</v>
          </cell>
          <cell r="B105" t="str">
            <v>01.07.1922</v>
          </cell>
          <cell r="C105" t="str">
            <v>JENNERHOUSE-MEDL&amp;HLTH-WACOL</v>
          </cell>
          <cell r="D105">
            <v>0</v>
          </cell>
          <cell r="E105">
            <v>0</v>
          </cell>
          <cell r="F105">
            <v>0</v>
          </cell>
        </row>
        <row r="106">
          <cell r="A106">
            <v>5610</v>
          </cell>
          <cell r="B106" t="str">
            <v>01.07.1989</v>
          </cell>
          <cell r="C106" t="str">
            <v>JOHNOXLEYCENTRE-MEDL&amp;HLTH-WACOL</v>
          </cell>
          <cell r="D106">
            <v>0</v>
          </cell>
          <cell r="E106">
            <v>0</v>
          </cell>
          <cell r="F106">
            <v>0</v>
          </cell>
        </row>
        <row r="107">
          <cell r="A107">
            <v>5611</v>
          </cell>
          <cell r="B107" t="str">
            <v>01.07.1922</v>
          </cell>
          <cell r="C107" t="str">
            <v>KELSEYHOUSE-MEDL&amp;HLTH-WACOL</v>
          </cell>
          <cell r="D107">
            <v>0</v>
          </cell>
          <cell r="E107">
            <v>0</v>
          </cell>
          <cell r="F107">
            <v>0</v>
          </cell>
        </row>
        <row r="108">
          <cell r="A108">
            <v>5612</v>
          </cell>
          <cell r="B108" t="str">
            <v>01.07.1980</v>
          </cell>
          <cell r="C108" t="str">
            <v>KITCHEN/CAFETERIA/C.E.U-MEDL&amp;HLTH-WACOL</v>
          </cell>
          <cell r="D108">
            <v>0</v>
          </cell>
          <cell r="E108">
            <v>0</v>
          </cell>
          <cell r="F108">
            <v>0</v>
          </cell>
        </row>
        <row r="109">
          <cell r="A109">
            <v>5613</v>
          </cell>
          <cell r="B109" t="str">
            <v>01.07.1970</v>
          </cell>
          <cell r="C109" t="str">
            <v>KITCHEN/CAFETERIA-MEDL&amp;HLTH-WACOL</v>
          </cell>
          <cell r="D109">
            <v>0</v>
          </cell>
          <cell r="E109">
            <v>0</v>
          </cell>
          <cell r="F109">
            <v>0</v>
          </cell>
        </row>
        <row r="110">
          <cell r="A110">
            <v>5614</v>
          </cell>
          <cell r="B110" t="str">
            <v>01.07.1917</v>
          </cell>
          <cell r="C110" t="str">
            <v>LAUNDRY-MEDL&amp;HLTH-WACOL</v>
          </cell>
          <cell r="D110">
            <v>3291904.46</v>
          </cell>
          <cell r="E110">
            <v>-2004726.46</v>
          </cell>
          <cell r="F110">
            <v>1287178</v>
          </cell>
        </row>
        <row r="111">
          <cell r="A111">
            <v>5615</v>
          </cell>
          <cell r="B111" t="str">
            <v>01.07.1971</v>
          </cell>
          <cell r="C111" t="str">
            <v>LAWNBOWLSCLUBHOUSE-MEDL&amp;HLTH-WACOL</v>
          </cell>
          <cell r="D111">
            <v>80000</v>
          </cell>
          <cell r="E111">
            <v>-68990</v>
          </cell>
          <cell r="F111">
            <v>11010</v>
          </cell>
        </row>
        <row r="112">
          <cell r="A112">
            <v>5616</v>
          </cell>
          <cell r="B112" t="str">
            <v>01.07.1921</v>
          </cell>
          <cell r="C112" t="str">
            <v>LEWISHOUSEINCLANNEX-MEDL&amp;HLTH-WACOL</v>
          </cell>
          <cell r="D112">
            <v>0</v>
          </cell>
          <cell r="E112">
            <v>0</v>
          </cell>
          <cell r="F112">
            <v>0</v>
          </cell>
        </row>
        <row r="113">
          <cell r="A113">
            <v>5618</v>
          </cell>
          <cell r="B113" t="str">
            <v>01.07.1926</v>
          </cell>
          <cell r="C113" t="str">
            <v>MCDONNELLHOUSE-MEDL&amp;HLTH-WACOL</v>
          </cell>
          <cell r="D113">
            <v>0</v>
          </cell>
          <cell r="E113">
            <v>0</v>
          </cell>
          <cell r="F113">
            <v>0</v>
          </cell>
        </row>
        <row r="114">
          <cell r="A114">
            <v>5620</v>
          </cell>
          <cell r="B114" t="str">
            <v>01.07.1932</v>
          </cell>
          <cell r="C114" t="str">
            <v>MEDICALOFFICERSRDENCE-MEDL&amp;</v>
          </cell>
          <cell r="D114">
            <v>210000</v>
          </cell>
          <cell r="E114">
            <v>-154413</v>
          </cell>
          <cell r="F114">
            <v>55587</v>
          </cell>
        </row>
        <row r="115">
          <cell r="A115">
            <v>5621</v>
          </cell>
          <cell r="B115" t="str">
            <v>01.07.1917</v>
          </cell>
          <cell r="C115" t="str">
            <v>MORGUE-MEDL&amp;HLTH-WACOL</v>
          </cell>
          <cell r="D115">
            <v>125000</v>
          </cell>
          <cell r="E115">
            <v>-122273</v>
          </cell>
          <cell r="F115">
            <v>2727</v>
          </cell>
        </row>
        <row r="116">
          <cell r="A116">
            <v>5622</v>
          </cell>
          <cell r="B116" t="str">
            <v>01.07.1926</v>
          </cell>
          <cell r="C116" t="str">
            <v>NOBLEHOUSE-MEDL&amp;HLTH-WACOL</v>
          </cell>
          <cell r="D116">
            <v>0</v>
          </cell>
          <cell r="E116">
            <v>0</v>
          </cell>
          <cell r="F116">
            <v>0</v>
          </cell>
        </row>
        <row r="117">
          <cell r="A117">
            <v>5623</v>
          </cell>
          <cell r="B117" t="str">
            <v>01.07.1982</v>
          </cell>
          <cell r="C117" t="str">
            <v>OCCUPATIONALTHERAPYBLD-MEDL&amp;</v>
          </cell>
          <cell r="D117">
            <v>0</v>
          </cell>
          <cell r="E117">
            <v>0</v>
          </cell>
          <cell r="F117">
            <v>0</v>
          </cell>
        </row>
        <row r="118">
          <cell r="A118">
            <v>5624</v>
          </cell>
          <cell r="B118" t="str">
            <v>01.07.1937</v>
          </cell>
          <cell r="C118" t="str">
            <v>OFFICEOFTHEPATIENTSFRIENDS-MEDL&amp;</v>
          </cell>
          <cell r="D118">
            <v>0</v>
          </cell>
          <cell r="E118">
            <v>0</v>
          </cell>
          <cell r="F118">
            <v>0</v>
          </cell>
        </row>
        <row r="119">
          <cell r="A119">
            <v>5625</v>
          </cell>
          <cell r="B119" t="str">
            <v>01.07.1951</v>
          </cell>
          <cell r="C119" t="str">
            <v>OLDBOWLSCLUBHOUSE-MEDL&amp;HLTH-WACOL</v>
          </cell>
          <cell r="D119">
            <v>0</v>
          </cell>
          <cell r="E119">
            <v>0</v>
          </cell>
          <cell r="F119">
            <v>0</v>
          </cell>
        </row>
        <row r="120">
          <cell r="A120">
            <v>5626</v>
          </cell>
          <cell r="B120" t="str">
            <v>01.07.1977</v>
          </cell>
          <cell r="C120" t="str">
            <v>RES 4 OLDDUTYDOCTORSFLAT-MEDL&amp;HLTH-WACOL</v>
          </cell>
          <cell r="D120">
            <v>121590.37</v>
          </cell>
          <cell r="E120">
            <v>-30572.37</v>
          </cell>
          <cell r="F120">
            <v>91018</v>
          </cell>
        </row>
        <row r="121">
          <cell r="A121">
            <v>5627</v>
          </cell>
          <cell r="B121" t="str">
            <v>01.07.1903</v>
          </cell>
          <cell r="C121" t="str">
            <v>OLDHOSPITALWARD-MEDL&amp;HLTH-WACOL</v>
          </cell>
          <cell r="D121">
            <v>3026551.38</v>
          </cell>
          <cell r="E121">
            <v>-1796195.38</v>
          </cell>
          <cell r="F121">
            <v>1230356</v>
          </cell>
        </row>
        <row r="122">
          <cell r="A122">
            <v>5628</v>
          </cell>
          <cell r="B122" t="str">
            <v>01.07.1935</v>
          </cell>
          <cell r="C122" t="str">
            <v>OSLERHOUSE-MEDL&amp;HLTH-WACOL</v>
          </cell>
          <cell r="D122">
            <v>0</v>
          </cell>
          <cell r="E122">
            <v>0</v>
          </cell>
          <cell r="F122">
            <v>0</v>
          </cell>
        </row>
        <row r="123">
          <cell r="A123">
            <v>5629</v>
          </cell>
          <cell r="B123" t="str">
            <v>01.07.1975</v>
          </cell>
          <cell r="C123" t="str">
            <v>P.A.B.XBLDING-MEDL&amp;HLTH-WACOL</v>
          </cell>
          <cell r="D123">
            <v>100000</v>
          </cell>
          <cell r="E123">
            <v>-43107</v>
          </cell>
          <cell r="F123">
            <v>56893</v>
          </cell>
        </row>
        <row r="124">
          <cell r="A124">
            <v>5630</v>
          </cell>
          <cell r="B124" t="str">
            <v>01.07.1935</v>
          </cell>
          <cell r="C124" t="str">
            <v>PEARCEHOUSE-MEDL&amp;HLTH-WACOL</v>
          </cell>
          <cell r="D124">
            <v>0</v>
          </cell>
          <cell r="E124">
            <v>0</v>
          </cell>
          <cell r="F124">
            <v>0</v>
          </cell>
        </row>
        <row r="125">
          <cell r="A125">
            <v>5631</v>
          </cell>
          <cell r="B125" t="str">
            <v>01.07.1985</v>
          </cell>
          <cell r="C125" t="str">
            <v>PESTICIDESTORE-MEDL&amp;HLTH-WACOL</v>
          </cell>
          <cell r="D125">
            <v>0</v>
          </cell>
          <cell r="E125">
            <v>0</v>
          </cell>
          <cell r="F125">
            <v>0</v>
          </cell>
        </row>
        <row r="126">
          <cell r="A126">
            <v>5632</v>
          </cell>
          <cell r="B126" t="str">
            <v>01.07.1983</v>
          </cell>
          <cell r="C126" t="str">
            <v>PHYSIOBLDING-MEDL&amp;HLTH-WACOL</v>
          </cell>
          <cell r="D126">
            <v>0</v>
          </cell>
          <cell r="E126">
            <v>0</v>
          </cell>
          <cell r="F126">
            <v>0</v>
          </cell>
        </row>
        <row r="127">
          <cell r="A127">
            <v>5633</v>
          </cell>
          <cell r="B127" t="str">
            <v>01.07.1985</v>
          </cell>
          <cell r="C127" t="str">
            <v>PLANTROOM-MEDL&amp;HLTH-WACOL</v>
          </cell>
          <cell r="D127">
            <v>0</v>
          </cell>
          <cell r="E127">
            <v>0</v>
          </cell>
          <cell r="F127">
            <v>0</v>
          </cell>
        </row>
        <row r="128">
          <cell r="A128">
            <v>5634</v>
          </cell>
          <cell r="B128" t="str">
            <v>01.07.1951</v>
          </cell>
          <cell r="C128" t="str">
            <v>PLAYERSAREA-MEDL&amp;HLTH-WACOL</v>
          </cell>
          <cell r="D128">
            <v>0</v>
          </cell>
          <cell r="E128">
            <v>0</v>
          </cell>
          <cell r="F128">
            <v>0</v>
          </cell>
        </row>
        <row r="129">
          <cell r="A129">
            <v>5635</v>
          </cell>
          <cell r="B129" t="str">
            <v>01.07.1907</v>
          </cell>
          <cell r="C129" t="str">
            <v>POWER/BOILERHOUSE-MEDL&amp;HLTH-WACOL</v>
          </cell>
          <cell r="D129">
            <v>1682166.77</v>
          </cell>
          <cell r="E129">
            <v>-751870.77</v>
          </cell>
          <cell r="F129">
            <v>930296</v>
          </cell>
        </row>
        <row r="130">
          <cell r="A130">
            <v>5637</v>
          </cell>
          <cell r="B130" t="str">
            <v>01.07.1985</v>
          </cell>
          <cell r="C130" t="str">
            <v>PUMPHOUSE1-MEDL&amp;HLTH-WACOL</v>
          </cell>
          <cell r="D130">
            <v>0</v>
          </cell>
          <cell r="E130">
            <v>0</v>
          </cell>
          <cell r="F130">
            <v>0</v>
          </cell>
        </row>
        <row r="131">
          <cell r="A131">
            <v>5638</v>
          </cell>
          <cell r="B131" t="str">
            <v>01.07.1985</v>
          </cell>
          <cell r="C131" t="str">
            <v>PUMPHOUSE2-MEDL&amp;HLTH-WACOL</v>
          </cell>
          <cell r="D131">
            <v>0</v>
          </cell>
          <cell r="E131">
            <v>0</v>
          </cell>
          <cell r="F131">
            <v>0</v>
          </cell>
        </row>
        <row r="132">
          <cell r="A132">
            <v>5646</v>
          </cell>
          <cell r="B132" t="str">
            <v>01.07.1954</v>
          </cell>
          <cell r="C132" t="str">
            <v>RDENCENO.141-MEDL&amp;HLTH-WACOL (RES 10)</v>
          </cell>
          <cell r="D132">
            <v>319153.21999999997</v>
          </cell>
          <cell r="E132">
            <v>-114429.22</v>
          </cell>
          <cell r="F132">
            <v>204724</v>
          </cell>
        </row>
        <row r="133">
          <cell r="A133">
            <v>5648</v>
          </cell>
          <cell r="B133" t="str">
            <v>01.07.1922</v>
          </cell>
          <cell r="C133" t="str">
            <v>RECREATIONHALL-MEDL&amp;HLTH-WACOL</v>
          </cell>
          <cell r="D133">
            <v>1245011.6100000001</v>
          </cell>
          <cell r="E133">
            <v>-431905.61</v>
          </cell>
          <cell r="F133">
            <v>813106</v>
          </cell>
        </row>
        <row r="134">
          <cell r="A134">
            <v>5649</v>
          </cell>
          <cell r="B134" t="str">
            <v>01.07.1940</v>
          </cell>
          <cell r="C134" t="str">
            <v>REPATRIATION-PAVILLIONA-MEDL&amp;HLTH-WACOL</v>
          </cell>
          <cell r="D134">
            <v>0</v>
          </cell>
          <cell r="E134">
            <v>0</v>
          </cell>
          <cell r="F134">
            <v>0</v>
          </cell>
        </row>
        <row r="135">
          <cell r="A135">
            <v>5650</v>
          </cell>
          <cell r="B135" t="str">
            <v>01.07.1940</v>
          </cell>
          <cell r="C135" t="str">
            <v>REPATRIATION-PAVILLIONB-MEDL&amp;HLTH-WACOL</v>
          </cell>
          <cell r="D135">
            <v>0</v>
          </cell>
          <cell r="E135">
            <v>0</v>
          </cell>
          <cell r="F135">
            <v>0</v>
          </cell>
        </row>
        <row r="136">
          <cell r="A136">
            <v>5651</v>
          </cell>
          <cell r="B136" t="str">
            <v>01.07.1952</v>
          </cell>
          <cell r="C136" t="str">
            <v>RIVERSIDEBALLROOM-MEDL&amp;HLTH-WACOL</v>
          </cell>
          <cell r="D136">
            <v>691600</v>
          </cell>
          <cell r="E136">
            <v>-653182</v>
          </cell>
          <cell r="F136">
            <v>38418</v>
          </cell>
        </row>
        <row r="137">
          <cell r="A137">
            <v>5652</v>
          </cell>
          <cell r="B137" t="str">
            <v>01.07.1951</v>
          </cell>
          <cell r="C137" t="str">
            <v>ROTUNDA-MEDL&amp;HLTH-WACOL</v>
          </cell>
          <cell r="D137">
            <v>15000</v>
          </cell>
          <cell r="E137">
            <v>-15000</v>
          </cell>
          <cell r="F137">
            <v>0</v>
          </cell>
        </row>
        <row r="138">
          <cell r="A138">
            <v>5653</v>
          </cell>
          <cell r="B138" t="str">
            <v>01.07.1982</v>
          </cell>
          <cell r="C138" t="str">
            <v>S.E.Q.E.BSTATION-MEDL&amp;HLTH-WACOL</v>
          </cell>
          <cell r="D138">
            <v>0</v>
          </cell>
          <cell r="E138">
            <v>0</v>
          </cell>
          <cell r="F138">
            <v>0</v>
          </cell>
        </row>
        <row r="139">
          <cell r="A139">
            <v>5654</v>
          </cell>
          <cell r="B139" t="str">
            <v>01.07.1985</v>
          </cell>
          <cell r="C139" t="str">
            <v>SEWERAGEPUMPHOUSE-MEDL&amp;HLTH-WACOL</v>
          </cell>
          <cell r="D139">
            <v>0</v>
          </cell>
          <cell r="E139">
            <v>0</v>
          </cell>
          <cell r="F139">
            <v>0</v>
          </cell>
        </row>
        <row r="140">
          <cell r="A140">
            <v>5655</v>
          </cell>
          <cell r="B140" t="str">
            <v>01.07.1937</v>
          </cell>
          <cell r="C140" t="str">
            <v>SEWINGROOM(FLEMINGHOUSEANNEX)-MEDL</v>
          </cell>
          <cell r="D140">
            <v>75000</v>
          </cell>
          <cell r="E140">
            <v>-75000</v>
          </cell>
          <cell r="F140">
            <v>0</v>
          </cell>
        </row>
        <row r="141">
          <cell r="A141">
            <v>5657</v>
          </cell>
          <cell r="B141" t="str">
            <v>01.07.1977</v>
          </cell>
          <cell r="C141" t="str">
            <v>STAFF&amp;SALARIES(OLDPATHOLOGYLAB)-MEDL</v>
          </cell>
          <cell r="D141">
            <v>200000</v>
          </cell>
          <cell r="E141">
            <v>-200000</v>
          </cell>
          <cell r="F141">
            <v>0</v>
          </cell>
        </row>
        <row r="142">
          <cell r="A142">
            <v>5658</v>
          </cell>
          <cell r="B142" t="str">
            <v>01.07.1951</v>
          </cell>
          <cell r="C142" t="str">
            <v>STORE/WAREHOUSE-MEDL&amp;HLTH-WACOL</v>
          </cell>
          <cell r="D142">
            <v>913782.33</v>
          </cell>
          <cell r="E142">
            <v>-746934.33</v>
          </cell>
          <cell r="F142">
            <v>166848</v>
          </cell>
        </row>
        <row r="143">
          <cell r="A143">
            <v>5659</v>
          </cell>
          <cell r="B143" t="str">
            <v>01.07.1920</v>
          </cell>
          <cell r="C143" t="str">
            <v>T.E.R.ABLDING-MEDL&amp;HLTH-WACOL</v>
          </cell>
          <cell r="D143">
            <v>0</v>
          </cell>
          <cell r="E143">
            <v>0</v>
          </cell>
          <cell r="F143">
            <v>0</v>
          </cell>
        </row>
        <row r="144">
          <cell r="A144">
            <v>5660</v>
          </cell>
          <cell r="B144" t="str">
            <v>01.07.1902</v>
          </cell>
          <cell r="C144" t="str">
            <v>THEMANORNO.132-MEDL&amp;HLTH-WACOL</v>
          </cell>
          <cell r="D144">
            <v>1743804.37</v>
          </cell>
          <cell r="E144">
            <v>-1120316.3700000001</v>
          </cell>
          <cell r="F144">
            <v>623488</v>
          </cell>
        </row>
        <row r="145">
          <cell r="A145">
            <v>5661</v>
          </cell>
          <cell r="B145" t="str">
            <v>01.07.1985</v>
          </cell>
          <cell r="C145" t="str">
            <v>TOILETBLOCK-MEDL&amp;HLTH-WACOL</v>
          </cell>
          <cell r="D145">
            <v>0</v>
          </cell>
          <cell r="E145">
            <v>0</v>
          </cell>
          <cell r="F145">
            <v>0</v>
          </cell>
        </row>
        <row r="146">
          <cell r="A146">
            <v>5662</v>
          </cell>
          <cell r="B146" t="str">
            <v>01.07.1990</v>
          </cell>
          <cell r="C146" t="str">
            <v>TOILETBLOCK-MEDL&amp;HLTH-WACOL</v>
          </cell>
          <cell r="D146">
            <v>0</v>
          </cell>
          <cell r="E146">
            <v>0</v>
          </cell>
          <cell r="F146">
            <v>0</v>
          </cell>
        </row>
        <row r="147">
          <cell r="A147">
            <v>5663</v>
          </cell>
          <cell r="B147" t="str">
            <v>01.07.1990</v>
          </cell>
          <cell r="C147" t="str">
            <v>TOILETBLOCK-MEDL&amp;HLTH-WACOL</v>
          </cell>
          <cell r="D147">
            <v>0</v>
          </cell>
          <cell r="E147">
            <v>0</v>
          </cell>
          <cell r="F147">
            <v>0</v>
          </cell>
        </row>
        <row r="148">
          <cell r="A148">
            <v>5664</v>
          </cell>
          <cell r="B148" t="str">
            <v>01.07.1952</v>
          </cell>
          <cell r="C148" t="str">
            <v>CHAPEL-MEDL&amp;HLTH-WACOL</v>
          </cell>
          <cell r="D148">
            <v>307115.11</v>
          </cell>
          <cell r="E148">
            <v>-142170.10999999999</v>
          </cell>
          <cell r="F148">
            <v>164945</v>
          </cell>
        </row>
        <row r="149">
          <cell r="A149">
            <v>5665</v>
          </cell>
          <cell r="B149" t="str">
            <v>01.07.1938</v>
          </cell>
          <cell r="C149" t="str">
            <v>VIEWINGPAVILLION-MEDL&amp;HLTH-WACOL</v>
          </cell>
          <cell r="D149">
            <v>0</v>
          </cell>
          <cell r="E149">
            <v>0</v>
          </cell>
          <cell r="F149">
            <v>0</v>
          </cell>
        </row>
        <row r="150">
          <cell r="A150">
            <v>5666</v>
          </cell>
          <cell r="B150" t="str">
            <v>01.07.1941</v>
          </cell>
          <cell r="C150" t="str">
            <v>WACOLREH.PAVILLIONC-MEDL&amp;HLTH-WACOL</v>
          </cell>
          <cell r="D150">
            <v>0</v>
          </cell>
          <cell r="E150">
            <v>0</v>
          </cell>
          <cell r="F150">
            <v>0</v>
          </cell>
        </row>
        <row r="151">
          <cell r="A151">
            <v>5667</v>
          </cell>
          <cell r="B151" t="str">
            <v>01.07.1978</v>
          </cell>
          <cell r="C151" t="str">
            <v>WORKSHOP1-MEDL&amp;HLTH-WACOL</v>
          </cell>
          <cell r="D151">
            <v>0</v>
          </cell>
          <cell r="E151">
            <v>0</v>
          </cell>
          <cell r="F151">
            <v>0</v>
          </cell>
        </row>
        <row r="152">
          <cell r="A152">
            <v>5668</v>
          </cell>
          <cell r="B152" t="str">
            <v>01.07.1984</v>
          </cell>
          <cell r="C152" t="str">
            <v>WORKSHOP2-MEDL&amp;HLTH-WACOL</v>
          </cell>
          <cell r="D152">
            <v>0</v>
          </cell>
          <cell r="E152">
            <v>0</v>
          </cell>
          <cell r="F152">
            <v>0</v>
          </cell>
        </row>
        <row r="153">
          <cell r="A153">
            <v>5670</v>
          </cell>
          <cell r="B153" t="str">
            <v>01.07.1978</v>
          </cell>
          <cell r="C153" t="str">
            <v>CARPARK-IPSWICH COMMUNITY HEALTH PLAZA</v>
          </cell>
          <cell r="D153">
            <v>8984416</v>
          </cell>
          <cell r="E153">
            <v>-5030493</v>
          </cell>
          <cell r="F153">
            <v>3953923</v>
          </cell>
        </row>
        <row r="154">
          <cell r="A154">
            <v>5671</v>
          </cell>
          <cell r="B154" t="str">
            <v>01.07.1978</v>
          </cell>
          <cell r="C154" t="str">
            <v>MAINBLDING-IPSWICHCOMMHLTHPLAZA</v>
          </cell>
          <cell r="D154">
            <v>11734856</v>
          </cell>
          <cell r="E154">
            <v>-5974350</v>
          </cell>
          <cell r="F154">
            <v>5760506</v>
          </cell>
        </row>
        <row r="155">
          <cell r="A155">
            <v>5674</v>
          </cell>
          <cell r="B155" t="str">
            <v>01.07.1952</v>
          </cell>
          <cell r="C155" t="str">
            <v>Medical&amp;Health-29RoderickStIpswich*</v>
          </cell>
          <cell r="D155">
            <v>110000</v>
          </cell>
          <cell r="E155">
            <v>-9566</v>
          </cell>
          <cell r="F155">
            <v>100434</v>
          </cell>
        </row>
        <row r="156">
          <cell r="A156">
            <v>5675</v>
          </cell>
          <cell r="B156" t="str">
            <v>01.07.1991</v>
          </cell>
          <cell r="C156" t="str">
            <v>Residence-5ChelmsfordStIpswich*</v>
          </cell>
          <cell r="D156">
            <v>65000</v>
          </cell>
          <cell r="E156">
            <v>-29657</v>
          </cell>
          <cell r="F156">
            <v>35343</v>
          </cell>
        </row>
        <row r="157">
          <cell r="A157">
            <v>5676</v>
          </cell>
          <cell r="B157" t="str">
            <v>01.07.1978</v>
          </cell>
          <cell r="C157" t="str">
            <v>RESIDENCE - 6 CHELMSFORD ST IPSWICH</v>
          </cell>
          <cell r="D157">
            <v>55000</v>
          </cell>
          <cell r="E157">
            <v>-25096</v>
          </cell>
          <cell r="F157">
            <v>29904</v>
          </cell>
        </row>
        <row r="158">
          <cell r="A158">
            <v>5677</v>
          </cell>
          <cell r="B158" t="str">
            <v>01.07.1965</v>
          </cell>
          <cell r="C158" t="str">
            <v>RESIDENCE - 7 CHELMSFORD ST IPSWICH</v>
          </cell>
          <cell r="D158">
            <v>60000</v>
          </cell>
          <cell r="E158">
            <v>-58313</v>
          </cell>
          <cell r="F158">
            <v>1687</v>
          </cell>
        </row>
        <row r="159">
          <cell r="A159">
            <v>5678</v>
          </cell>
          <cell r="B159" t="str">
            <v>01.07.1994</v>
          </cell>
          <cell r="C159" t="str">
            <v>RESIDENCE - 31 RODERRICK ST IPSWICH</v>
          </cell>
          <cell r="D159">
            <v>183949</v>
          </cell>
          <cell r="E159">
            <v>-76927</v>
          </cell>
          <cell r="F159">
            <v>107022</v>
          </cell>
        </row>
        <row r="160">
          <cell r="A160">
            <v>5679</v>
          </cell>
          <cell r="B160" t="str">
            <v>01.07.1996</v>
          </cell>
          <cell r="C160" t="str">
            <v>LAIDLEY HOSPITAL</v>
          </cell>
          <cell r="D160">
            <v>113100</v>
          </cell>
          <cell r="E160">
            <v>0</v>
          </cell>
          <cell r="F160">
            <v>113100</v>
          </cell>
        </row>
        <row r="161">
          <cell r="A161">
            <v>5680</v>
          </cell>
          <cell r="B161" t="str">
            <v>01.07.1996</v>
          </cell>
          <cell r="C161" t="str">
            <v>ESK HOSPITAL</v>
          </cell>
          <cell r="D161">
            <v>87000</v>
          </cell>
          <cell r="E161">
            <v>0</v>
          </cell>
          <cell r="F161">
            <v>87000</v>
          </cell>
        </row>
        <row r="162">
          <cell r="A162">
            <v>5683</v>
          </cell>
          <cell r="B162" t="str">
            <v>01.07.1996</v>
          </cell>
          <cell r="C162" t="str">
            <v>IPSWICH HEALTH PLAZA BELL STREET</v>
          </cell>
          <cell r="D162">
            <v>1000000</v>
          </cell>
          <cell r="E162">
            <v>0</v>
          </cell>
          <cell r="F162">
            <v>1000000</v>
          </cell>
        </row>
        <row r="163">
          <cell r="A163">
            <v>5684</v>
          </cell>
          <cell r="B163" t="str">
            <v>01.07.1996</v>
          </cell>
          <cell r="C163" t="str">
            <v>CAR PARK IPSWICH HOSPITAL</v>
          </cell>
          <cell r="D163">
            <v>315000</v>
          </cell>
          <cell r="E163">
            <v>0</v>
          </cell>
          <cell r="F163">
            <v>315000</v>
          </cell>
        </row>
        <row r="164">
          <cell r="A164">
            <v>5685</v>
          </cell>
          <cell r="B164" t="str">
            <v>01.07.1996</v>
          </cell>
          <cell r="C164" t="str">
            <v>140 BRISBANE ROAD BOOVAL</v>
          </cell>
          <cell r="D164">
            <v>82000</v>
          </cell>
          <cell r="E164">
            <v>0</v>
          </cell>
          <cell r="F164">
            <v>82000</v>
          </cell>
        </row>
        <row r="165">
          <cell r="A165">
            <v>5686</v>
          </cell>
          <cell r="B165" t="str">
            <v>01.07.1996</v>
          </cell>
          <cell r="C165" t="str">
            <v>BOONAH HOSPITAL</v>
          </cell>
          <cell r="D165">
            <v>123000</v>
          </cell>
          <cell r="E165">
            <v>0</v>
          </cell>
          <cell r="F165">
            <v>123000</v>
          </cell>
        </row>
        <row r="166">
          <cell r="A166">
            <v>5687</v>
          </cell>
          <cell r="B166" t="str">
            <v>01.07.1996</v>
          </cell>
          <cell r="C166" t="str">
            <v>IPSWICH HOSPITAL</v>
          </cell>
          <cell r="D166">
            <v>1200000</v>
          </cell>
          <cell r="E166">
            <v>0</v>
          </cell>
          <cell r="F166">
            <v>1200000</v>
          </cell>
        </row>
        <row r="167">
          <cell r="A167">
            <v>5688</v>
          </cell>
          <cell r="B167" t="str">
            <v>01.07.1996</v>
          </cell>
          <cell r="C167" t="str">
            <v>1 WARNER STREET IPSWICH</v>
          </cell>
          <cell r="D167">
            <v>40000</v>
          </cell>
          <cell r="E167">
            <v>0</v>
          </cell>
          <cell r="F167">
            <v>40000</v>
          </cell>
        </row>
        <row r="168">
          <cell r="A168">
            <v>5689</v>
          </cell>
          <cell r="B168" t="str">
            <v>01.07.1996</v>
          </cell>
          <cell r="C168" t="str">
            <v>9 DOROTHY STREET IPSWICH</v>
          </cell>
          <cell r="D168">
            <v>32000</v>
          </cell>
          <cell r="E168">
            <v>0</v>
          </cell>
          <cell r="F168">
            <v>32000</v>
          </cell>
        </row>
        <row r="169">
          <cell r="A169">
            <v>5690</v>
          </cell>
          <cell r="B169" t="str">
            <v>01.07.1996</v>
          </cell>
          <cell r="C169" t="str">
            <v>WOLSTON PARK HOSPITAL</v>
          </cell>
          <cell r="D169">
            <v>19144960</v>
          </cell>
          <cell r="E169">
            <v>0</v>
          </cell>
          <cell r="F169">
            <v>19144960</v>
          </cell>
        </row>
        <row r="170">
          <cell r="A170">
            <v>5692</v>
          </cell>
          <cell r="B170" t="str">
            <v>01.07.1996</v>
          </cell>
          <cell r="C170" t="str">
            <v>16 WARF ST IPSWICH</v>
          </cell>
          <cell r="D170">
            <v>119600</v>
          </cell>
          <cell r="E170">
            <v>0</v>
          </cell>
          <cell r="F170">
            <v>119600</v>
          </cell>
        </row>
        <row r="171">
          <cell r="A171">
            <v>6491</v>
          </cell>
          <cell r="B171" t="str">
            <v>01.07.1983</v>
          </cell>
          <cell r="C171" t="str">
            <v>23 LE MANS DRIVE - MERMAID WATERS</v>
          </cell>
          <cell r="D171">
            <v>152250</v>
          </cell>
          <cell r="E171">
            <v>-98966</v>
          </cell>
          <cell r="F171">
            <v>53284</v>
          </cell>
        </row>
        <row r="172">
          <cell r="A172">
            <v>6493</v>
          </cell>
          <cell r="B172" t="str">
            <v>01.07.1967</v>
          </cell>
          <cell r="C172" t="str">
            <v>43 NERANG STREET - SOUTHPORT</v>
          </cell>
          <cell r="D172">
            <v>0</v>
          </cell>
          <cell r="E172">
            <v>0</v>
          </cell>
          <cell r="F172">
            <v>0</v>
          </cell>
        </row>
        <row r="173">
          <cell r="A173">
            <v>6495</v>
          </cell>
          <cell r="B173" t="str">
            <v>01.07.1990</v>
          </cell>
          <cell r="C173" t="str">
            <v>18 PARK AVENUE - BURLEIGH HEADS</v>
          </cell>
          <cell r="D173">
            <v>570478.06999999995</v>
          </cell>
          <cell r="E173">
            <v>-285242.07</v>
          </cell>
          <cell r="F173">
            <v>285236</v>
          </cell>
        </row>
        <row r="174">
          <cell r="A174">
            <v>6496</v>
          </cell>
          <cell r="B174" t="str">
            <v>01.04.1993</v>
          </cell>
          <cell r="C174" t="str">
            <v>DOCTORS QUARTERS, 138 QUEEN STREET - SOUTHPORT</v>
          </cell>
          <cell r="D174">
            <v>35000</v>
          </cell>
          <cell r="E174">
            <v>-10500</v>
          </cell>
          <cell r="F174">
            <v>24500</v>
          </cell>
        </row>
        <row r="175">
          <cell r="A175">
            <v>6498</v>
          </cell>
          <cell r="B175" t="str">
            <v>01.04.1993</v>
          </cell>
          <cell r="C175" t="str">
            <v>FLATS - 30 HIGH STREET - SOUTHPORT</v>
          </cell>
          <cell r="D175">
            <v>200000</v>
          </cell>
          <cell r="E175">
            <v>-200000</v>
          </cell>
          <cell r="F175">
            <v>0</v>
          </cell>
        </row>
        <row r="176">
          <cell r="A176">
            <v>6500</v>
          </cell>
          <cell r="B176" t="str">
            <v>01.04.1993</v>
          </cell>
          <cell r="C176" t="str">
            <v>UNITS - 30 COUGAL STREET - SOUTHPORT</v>
          </cell>
          <cell r="D176">
            <v>916765.46</v>
          </cell>
          <cell r="E176">
            <v>-243598.46</v>
          </cell>
          <cell r="F176">
            <v>673167</v>
          </cell>
        </row>
        <row r="177">
          <cell r="A177">
            <v>6508</v>
          </cell>
          <cell r="B177" t="str">
            <v>01.07.1985</v>
          </cell>
          <cell r="C177" t="str">
            <v>MAIN HOSPITAL -OJ CASEY- NERANG STREET - SOUTHPORT</v>
          </cell>
          <cell r="D177">
            <v>2115232</v>
          </cell>
          <cell r="E177">
            <v>-987119</v>
          </cell>
          <cell r="F177">
            <v>1128113</v>
          </cell>
        </row>
        <row r="178">
          <cell r="A178">
            <v>6509</v>
          </cell>
          <cell r="B178" t="str">
            <v>01.07.1979</v>
          </cell>
          <cell r="C178" t="str">
            <v>MAIN HOSPITAL - NERANG STREET - SOUTHPORT</v>
          </cell>
          <cell r="D178">
            <v>91598610.879999995</v>
          </cell>
          <cell r="E178">
            <v>-42183736.880000003</v>
          </cell>
          <cell r="F178">
            <v>49414874</v>
          </cell>
        </row>
        <row r="179">
          <cell r="A179">
            <v>6510</v>
          </cell>
          <cell r="B179" t="str">
            <v>01.07.1992</v>
          </cell>
          <cell r="C179" t="str">
            <v>MAIN HOSPITAL-PSYCHIATRY-LITTLE HIGH ST-SOUTHPORT</v>
          </cell>
          <cell r="D179">
            <v>8566689.5999999996</v>
          </cell>
          <cell r="E179">
            <v>-2569823.6</v>
          </cell>
          <cell r="F179">
            <v>5996866</v>
          </cell>
        </row>
        <row r="180">
          <cell r="A180">
            <v>6513</v>
          </cell>
          <cell r="B180" t="str">
            <v>01.07.1996</v>
          </cell>
          <cell r="C180" t="str">
            <v>6 FLATS MITCHELLS CRT-SOUTHPORT (HOSPITAL LAND)</v>
          </cell>
          <cell r="D180">
            <v>638535.66</v>
          </cell>
          <cell r="E180">
            <v>-473588.66</v>
          </cell>
          <cell r="F180">
            <v>164947</v>
          </cell>
        </row>
        <row r="181">
          <cell r="A181">
            <v>6514</v>
          </cell>
          <cell r="B181" t="str">
            <v>01.07.1947</v>
          </cell>
          <cell r="C181" t="str">
            <v>MAIN HOSPITAL -COTTAGE 1- NERANG STREET-SOUTHPORT</v>
          </cell>
          <cell r="D181">
            <v>64000</v>
          </cell>
          <cell r="E181">
            <v>-28800</v>
          </cell>
          <cell r="F181">
            <v>35200</v>
          </cell>
        </row>
        <row r="182">
          <cell r="A182">
            <v>6517</v>
          </cell>
          <cell r="B182" t="str">
            <v>01.07.1990</v>
          </cell>
          <cell r="C182" t="str">
            <v>MAIN HOSPITAL-CHAPEL-NERANG STREET - SOUTHPORT</v>
          </cell>
          <cell r="D182">
            <v>108900</v>
          </cell>
          <cell r="E182">
            <v>-108900</v>
          </cell>
          <cell r="F182">
            <v>0</v>
          </cell>
        </row>
        <row r="183">
          <cell r="A183">
            <v>6518</v>
          </cell>
          <cell r="B183" t="str">
            <v>01.07.1965</v>
          </cell>
          <cell r="C183" t="str">
            <v>MAIN HOSPITAL-ACCOMMODATION BLOCK 2 - SOUTHPORT</v>
          </cell>
          <cell r="D183">
            <v>1047039.84</v>
          </cell>
          <cell r="E183">
            <v>-942340.84</v>
          </cell>
          <cell r="F183">
            <v>104699</v>
          </cell>
        </row>
        <row r="184">
          <cell r="A184">
            <v>6521</v>
          </cell>
          <cell r="B184" t="str">
            <v>01.07.1950</v>
          </cell>
          <cell r="C184" t="str">
            <v>MAIN HOSPITAL- ACCOMMODATION BLOCK 1- SOUTHPORT</v>
          </cell>
          <cell r="D184">
            <v>1850828</v>
          </cell>
          <cell r="E184">
            <v>-1665753</v>
          </cell>
          <cell r="F184">
            <v>185075</v>
          </cell>
        </row>
        <row r="185">
          <cell r="A185">
            <v>6522</v>
          </cell>
          <cell r="B185" t="str">
            <v>01.07.1960</v>
          </cell>
          <cell r="C185" t="str">
            <v>MAIN HOSPITAL-PHYSIO/OCCUP THERAPY-NERANG ST-SOUTH</v>
          </cell>
          <cell r="D185">
            <v>941278.24</v>
          </cell>
          <cell r="E185">
            <v>-847156.24</v>
          </cell>
          <cell r="F185">
            <v>94122</v>
          </cell>
        </row>
        <row r="186">
          <cell r="A186">
            <v>6526</v>
          </cell>
          <cell r="B186" t="str">
            <v>01.07.1960</v>
          </cell>
          <cell r="C186" t="str">
            <v>MAIN HOSPITAL - BLOOD BANK - SOUTHPORT</v>
          </cell>
          <cell r="D186">
            <v>814364.32</v>
          </cell>
          <cell r="E186">
            <v>-732932.32</v>
          </cell>
          <cell r="F186">
            <v>81432</v>
          </cell>
        </row>
        <row r="187">
          <cell r="A187">
            <v>6527</v>
          </cell>
          <cell r="B187" t="str">
            <v>01.07.1960</v>
          </cell>
          <cell r="C187" t="str">
            <v>MAIN HOSPITAL-WARD 16 - SOUTHPORT</v>
          </cell>
          <cell r="D187">
            <v>411400</v>
          </cell>
          <cell r="E187">
            <v>-390830</v>
          </cell>
          <cell r="F187">
            <v>20570</v>
          </cell>
        </row>
        <row r="188">
          <cell r="A188">
            <v>6528</v>
          </cell>
          <cell r="B188" t="str">
            <v>01.07.1967</v>
          </cell>
          <cell r="C188" t="str">
            <v>MAIN HOSPITAL-WARD 13 - SOUTHPORT</v>
          </cell>
          <cell r="D188">
            <v>1533543.2</v>
          </cell>
          <cell r="E188">
            <v>-1380196.2</v>
          </cell>
          <cell r="F188">
            <v>153347</v>
          </cell>
        </row>
        <row r="189">
          <cell r="A189">
            <v>6529</v>
          </cell>
          <cell r="B189" t="str">
            <v>01.07.1967</v>
          </cell>
          <cell r="C189" t="str">
            <v>MAIN HOSPITAL-CONSULTATION ROOMS - SOUTHPORT</v>
          </cell>
          <cell r="D189">
            <v>53460</v>
          </cell>
          <cell r="E189">
            <v>-53460</v>
          </cell>
          <cell r="F189">
            <v>0</v>
          </cell>
        </row>
        <row r="190">
          <cell r="A190">
            <v>6530</v>
          </cell>
          <cell r="B190" t="str">
            <v>01.07.1989</v>
          </cell>
          <cell r="C190" t="str">
            <v>MAIN HOSPITAL - AMENITIES ADJ 14 - SOUTHPORT</v>
          </cell>
          <cell r="D190">
            <v>348600</v>
          </cell>
          <cell r="E190">
            <v>-264015</v>
          </cell>
          <cell r="F190">
            <v>84585</v>
          </cell>
        </row>
        <row r="191">
          <cell r="A191">
            <v>6531</v>
          </cell>
          <cell r="B191" t="str">
            <v>01.07.1972</v>
          </cell>
          <cell r="C191" t="str">
            <v>MAIN HOSPITAL - WARD 14 - SOUTHPORT</v>
          </cell>
          <cell r="D191">
            <v>1533543.2</v>
          </cell>
          <cell r="E191">
            <v>-1380196.2</v>
          </cell>
          <cell r="F191">
            <v>153347</v>
          </cell>
        </row>
        <row r="192">
          <cell r="A192">
            <v>6533</v>
          </cell>
          <cell r="B192" t="str">
            <v>01.07.1990</v>
          </cell>
          <cell r="C192" t="str">
            <v>MAIN HOSPITAL - CANT/OFF/AMEN- SOUTHPORT</v>
          </cell>
          <cell r="D192">
            <v>167860</v>
          </cell>
          <cell r="E192">
            <v>-62950</v>
          </cell>
          <cell r="F192">
            <v>104910</v>
          </cell>
        </row>
        <row r="193">
          <cell r="A193">
            <v>6535</v>
          </cell>
          <cell r="B193" t="str">
            <v>01.07.1997</v>
          </cell>
          <cell r="C193" t="str">
            <v>BUILDING-FLAMABLE LIQUID STORE (NO 27)</v>
          </cell>
          <cell r="D193">
            <v>110960</v>
          </cell>
          <cell r="E193">
            <v>-62472</v>
          </cell>
          <cell r="F193">
            <v>48488</v>
          </cell>
        </row>
        <row r="194">
          <cell r="A194">
            <v>6536</v>
          </cell>
          <cell r="B194" t="str">
            <v>01.07.1997</v>
          </cell>
          <cell r="C194" t="str">
            <v>BUILDING CONSTRUCTION-WARD 12 RECONSTRUCTION</v>
          </cell>
          <cell r="D194">
            <v>585829.37</v>
          </cell>
          <cell r="E194">
            <v>-103612.37</v>
          </cell>
          <cell r="F194">
            <v>482217</v>
          </cell>
        </row>
        <row r="195">
          <cell r="A195">
            <v>6537</v>
          </cell>
          <cell r="B195" t="str">
            <v>01.02.1998</v>
          </cell>
          <cell r="C195" t="str">
            <v>BUILDING - DIABETES RESOURCE CENTRE</v>
          </cell>
          <cell r="D195">
            <v>10000</v>
          </cell>
          <cell r="E195">
            <v>-1603</v>
          </cell>
          <cell r="F195">
            <v>8397</v>
          </cell>
        </row>
        <row r="196">
          <cell r="A196">
            <v>6538</v>
          </cell>
          <cell r="B196" t="str">
            <v>01.07.1995</v>
          </cell>
          <cell r="C196" t="str">
            <v>FENCING</v>
          </cell>
          <cell r="D196">
            <v>0</v>
          </cell>
          <cell r="E196">
            <v>0</v>
          </cell>
          <cell r="F196">
            <v>0</v>
          </cell>
        </row>
        <row r="197">
          <cell r="A197">
            <v>6638</v>
          </cell>
          <cell r="B197" t="str">
            <v>01.07.1996</v>
          </cell>
          <cell r="C197" t="str">
            <v>LAND-PALM BEACH COMMUNITY HEALTH CENTRE</v>
          </cell>
          <cell r="D197">
            <v>1093500</v>
          </cell>
          <cell r="E197">
            <v>0</v>
          </cell>
          <cell r="F197">
            <v>1093500</v>
          </cell>
        </row>
        <row r="198">
          <cell r="A198">
            <v>6639</v>
          </cell>
          <cell r="B198" t="str">
            <v>01.07.1996</v>
          </cell>
          <cell r="C198" t="str">
            <v>LAND-30 HIGH ST SOUTHPORT HEALTH CARE FACILITY</v>
          </cell>
          <cell r="D198">
            <v>381250</v>
          </cell>
          <cell r="E198">
            <v>0</v>
          </cell>
          <cell r="F198">
            <v>381250</v>
          </cell>
        </row>
        <row r="199">
          <cell r="A199">
            <v>6640</v>
          </cell>
          <cell r="B199" t="str">
            <v>01.07.1996</v>
          </cell>
          <cell r="C199" t="str">
            <v>LAND</v>
          </cell>
          <cell r="D199">
            <v>175100</v>
          </cell>
          <cell r="E199">
            <v>0</v>
          </cell>
          <cell r="F199">
            <v>175100</v>
          </cell>
        </row>
        <row r="200">
          <cell r="A200">
            <v>6641</v>
          </cell>
          <cell r="B200" t="str">
            <v>01.07.1996</v>
          </cell>
          <cell r="C200" t="str">
            <v>LAND-CHILD HEALTH, 130 FRANK STREET, LABRADOR</v>
          </cell>
          <cell r="D200">
            <v>313500</v>
          </cell>
          <cell r="E200">
            <v>0</v>
          </cell>
          <cell r="F200">
            <v>313500</v>
          </cell>
        </row>
        <row r="201">
          <cell r="A201">
            <v>6642</v>
          </cell>
          <cell r="B201" t="str">
            <v>01.07.1996</v>
          </cell>
          <cell r="C201" t="str">
            <v>LAND-COMMUNITY HEALTH SOUTHPORT</v>
          </cell>
          <cell r="D201">
            <v>550000</v>
          </cell>
          <cell r="E201">
            <v>0</v>
          </cell>
          <cell r="F201">
            <v>550000</v>
          </cell>
        </row>
        <row r="202">
          <cell r="A202">
            <v>6644</v>
          </cell>
          <cell r="B202" t="str">
            <v>01.07.1996</v>
          </cell>
          <cell r="C202" t="str">
            <v>LAND-COMMUNITY HEALTH, BURLEIGH HEADS</v>
          </cell>
          <cell r="D202">
            <v>358750</v>
          </cell>
          <cell r="E202">
            <v>0</v>
          </cell>
          <cell r="F202">
            <v>358750</v>
          </cell>
        </row>
        <row r="203">
          <cell r="A203">
            <v>6645</v>
          </cell>
          <cell r="B203" t="str">
            <v>01.07.1996</v>
          </cell>
          <cell r="C203" t="str">
            <v xml:space="preserve"> LAND</v>
          </cell>
          <cell r="D203">
            <v>216000</v>
          </cell>
          <cell r="E203">
            <v>0</v>
          </cell>
          <cell r="F203">
            <v>216000</v>
          </cell>
        </row>
        <row r="204">
          <cell r="A204">
            <v>6646</v>
          </cell>
          <cell r="B204" t="str">
            <v>01.07.1996</v>
          </cell>
          <cell r="C204" t="str">
            <v>LAND-VMO CAR PARK (PART F/HOLD-PART RES)</v>
          </cell>
          <cell r="D204">
            <v>1925000</v>
          </cell>
          <cell r="E204">
            <v>0</v>
          </cell>
          <cell r="F204">
            <v>1925000</v>
          </cell>
        </row>
        <row r="205">
          <cell r="A205">
            <v>6648</v>
          </cell>
          <cell r="B205" t="str">
            <v>01.07.1996</v>
          </cell>
          <cell r="C205" t="str">
            <v>LAND-28 HIGH ST SOUTHPORT HEALTH CARE FACILITY</v>
          </cell>
          <cell r="D205">
            <v>265350</v>
          </cell>
          <cell r="E205">
            <v>0</v>
          </cell>
          <cell r="F205">
            <v>265350</v>
          </cell>
        </row>
        <row r="206">
          <cell r="A206">
            <v>6649</v>
          </cell>
          <cell r="B206" t="str">
            <v>01.07.1996</v>
          </cell>
          <cell r="C206" t="str">
            <v>LAND-ROBINA HOSPITAL-2 BAYBERRY LANE ROBINA</v>
          </cell>
          <cell r="D206">
            <v>5000000</v>
          </cell>
          <cell r="E206">
            <v>0</v>
          </cell>
          <cell r="F206">
            <v>5000000</v>
          </cell>
        </row>
        <row r="207">
          <cell r="A207">
            <v>6651</v>
          </cell>
          <cell r="B207" t="str">
            <v>01.07.1996</v>
          </cell>
          <cell r="C207" t="str">
            <v>LAND-VACANT LUTANA STREET, MIAMI</v>
          </cell>
          <cell r="D207">
            <v>5100000</v>
          </cell>
          <cell r="E207">
            <v>0</v>
          </cell>
          <cell r="F207">
            <v>5100000</v>
          </cell>
        </row>
        <row r="208">
          <cell r="A208">
            <v>6652</v>
          </cell>
          <cell r="B208" t="str">
            <v>01.07.1996</v>
          </cell>
          <cell r="C208" t="str">
            <v>LAND-MULTI UNIT, 30 COUGAL STREET, SOUTHPORT</v>
          </cell>
          <cell r="D208">
            <v>355000</v>
          </cell>
          <cell r="E208">
            <v>0</v>
          </cell>
          <cell r="F208">
            <v>355000</v>
          </cell>
        </row>
        <row r="209">
          <cell r="A209">
            <v>6653</v>
          </cell>
          <cell r="B209" t="str">
            <v>01.07.1996</v>
          </cell>
          <cell r="C209" t="str">
            <v>LAND-GOLD COAST HOSPITAL, 108 NERANG ST</v>
          </cell>
          <cell r="D209">
            <v>13125000</v>
          </cell>
          <cell r="E209">
            <v>0</v>
          </cell>
          <cell r="F209">
            <v>13125000</v>
          </cell>
        </row>
        <row r="210">
          <cell r="A210">
            <v>13579</v>
          </cell>
          <cell r="B210" t="str">
            <v>01.03.1980</v>
          </cell>
          <cell r="C210" t="str">
            <v>BIALA</v>
          </cell>
          <cell r="D210">
            <v>7726852.4900000002</v>
          </cell>
          <cell r="E210">
            <v>-3410330.49</v>
          </cell>
          <cell r="F210">
            <v>4316522</v>
          </cell>
        </row>
        <row r="211">
          <cell r="A211">
            <v>13580</v>
          </cell>
          <cell r="B211" t="str">
            <v>01.09.1962</v>
          </cell>
          <cell r="C211" t="str">
            <v>ENH AXELSEN HOUSE</v>
          </cell>
          <cell r="D211">
            <v>1903708.8</v>
          </cell>
          <cell r="E211">
            <v>-1776686.8</v>
          </cell>
          <cell r="F211">
            <v>127022</v>
          </cell>
        </row>
        <row r="212">
          <cell r="A212">
            <v>13581</v>
          </cell>
          <cell r="B212" t="str">
            <v>01.09.1979</v>
          </cell>
          <cell r="C212" t="str">
            <v>ENH DOLPHIN HOUSE</v>
          </cell>
          <cell r="D212">
            <v>16921856</v>
          </cell>
          <cell r="E212">
            <v>-10717262</v>
          </cell>
          <cell r="F212">
            <v>6204594</v>
          </cell>
        </row>
        <row r="213">
          <cell r="A213">
            <v>13582</v>
          </cell>
          <cell r="B213" t="str">
            <v>01.10.1983</v>
          </cell>
          <cell r="C213" t="str">
            <v>ENH AMENITIES BUILDING</v>
          </cell>
          <cell r="D213">
            <v>4230464</v>
          </cell>
          <cell r="E213">
            <v>-2397283</v>
          </cell>
          <cell r="F213">
            <v>1833181</v>
          </cell>
        </row>
        <row r="214">
          <cell r="A214">
            <v>13583</v>
          </cell>
          <cell r="B214" t="str">
            <v>01.10.1983</v>
          </cell>
          <cell r="C214" t="str">
            <v>ENH BRAMBLE HOUSE</v>
          </cell>
          <cell r="D214">
            <v>4478375.3099999996</v>
          </cell>
          <cell r="E214">
            <v>-2732442.31</v>
          </cell>
          <cell r="F214">
            <v>1745933</v>
          </cell>
        </row>
        <row r="215">
          <cell r="A215">
            <v>13584</v>
          </cell>
          <cell r="B215" t="str">
            <v>01.09.1983</v>
          </cell>
          <cell r="C215" t="str">
            <v>ENH CORAL HOUSE</v>
          </cell>
          <cell r="D215">
            <v>4124702.4</v>
          </cell>
          <cell r="E215">
            <v>-2612439.4</v>
          </cell>
          <cell r="F215">
            <v>1512263</v>
          </cell>
        </row>
        <row r="216">
          <cell r="A216">
            <v>13585</v>
          </cell>
          <cell r="B216" t="str">
            <v>01.09.1982</v>
          </cell>
          <cell r="C216" t="str">
            <v>ENH EBBTIDE HOUSE</v>
          </cell>
          <cell r="D216">
            <v>4124702.4</v>
          </cell>
          <cell r="E216">
            <v>-2612231.4</v>
          </cell>
          <cell r="F216">
            <v>1512471</v>
          </cell>
        </row>
        <row r="217">
          <cell r="A217">
            <v>13586</v>
          </cell>
          <cell r="B217" t="str">
            <v>01.09.1982</v>
          </cell>
          <cell r="C217" t="str">
            <v>ENH FLINDERS HOUSE</v>
          </cell>
          <cell r="D217">
            <v>4230464</v>
          </cell>
          <cell r="E217">
            <v>-2679212</v>
          </cell>
          <cell r="F217">
            <v>1551252</v>
          </cell>
        </row>
        <row r="218">
          <cell r="A218">
            <v>13587</v>
          </cell>
          <cell r="B218" t="str">
            <v>01.09.1982</v>
          </cell>
          <cell r="C218" t="str">
            <v>ENH GANNET HOUSE</v>
          </cell>
          <cell r="D218">
            <v>4124702.4</v>
          </cell>
          <cell r="E218">
            <v>-2612311.4</v>
          </cell>
          <cell r="F218">
            <v>1512391</v>
          </cell>
        </row>
        <row r="219">
          <cell r="A219">
            <v>13588</v>
          </cell>
          <cell r="B219" t="str">
            <v>01.09.1983</v>
          </cell>
          <cell r="C219" t="str">
            <v>ENH EVENTIDE BOWLS CLUB BUILD</v>
          </cell>
          <cell r="D219">
            <v>593322.57999999996</v>
          </cell>
          <cell r="E219">
            <v>-288974.58</v>
          </cell>
          <cell r="F219">
            <v>304348</v>
          </cell>
        </row>
        <row r="220">
          <cell r="A220">
            <v>13589</v>
          </cell>
          <cell r="B220" t="str">
            <v>01.09.1977</v>
          </cell>
          <cell r="C220" t="str">
            <v>ENH WORKSHOP</v>
          </cell>
          <cell r="D220">
            <v>236000</v>
          </cell>
          <cell r="E220">
            <v>-144644</v>
          </cell>
          <cell r="F220">
            <v>91356</v>
          </cell>
        </row>
        <row r="221">
          <cell r="A221">
            <v>13590</v>
          </cell>
          <cell r="B221" t="str">
            <v>01.09.1964</v>
          </cell>
          <cell r="C221" t="str">
            <v>ENH STAFF TRAINING CENTRE</v>
          </cell>
          <cell r="D221">
            <v>183000</v>
          </cell>
          <cell r="E221">
            <v>-166461</v>
          </cell>
          <cell r="F221">
            <v>16539</v>
          </cell>
        </row>
        <row r="222">
          <cell r="A222">
            <v>13591</v>
          </cell>
          <cell r="B222" t="str">
            <v>01.09.1960</v>
          </cell>
          <cell r="C222" t="str">
            <v>ENH STAFF AMENITIES AND STORE</v>
          </cell>
          <cell r="D222">
            <v>112000</v>
          </cell>
          <cell r="E222">
            <v>-112000</v>
          </cell>
          <cell r="F222">
            <v>0</v>
          </cell>
        </row>
        <row r="223">
          <cell r="A223">
            <v>13592</v>
          </cell>
          <cell r="B223" t="str">
            <v>01.10.1960</v>
          </cell>
          <cell r="C223" t="str">
            <v>ENH PLANT NURSERY</v>
          </cell>
          <cell r="D223">
            <v>79000</v>
          </cell>
          <cell r="E223">
            <v>-78934</v>
          </cell>
          <cell r="F223">
            <v>66</v>
          </cell>
        </row>
        <row r="224">
          <cell r="A224">
            <v>13595</v>
          </cell>
          <cell r="B224" t="str">
            <v>01.09.1979</v>
          </cell>
          <cell r="C224" t="str">
            <v>PATHOLOGY BUILDING</v>
          </cell>
          <cell r="D224">
            <v>15740816</v>
          </cell>
          <cell r="E224">
            <v>-10139021</v>
          </cell>
          <cell r="F224">
            <v>5601795</v>
          </cell>
        </row>
        <row r="225">
          <cell r="A225">
            <v>13596</v>
          </cell>
          <cell r="B225" t="str">
            <v>01.10.1962</v>
          </cell>
          <cell r="C225" t="str">
            <v>TPCH ADMINISTRATION BUILDING (Formerly SSAB)</v>
          </cell>
          <cell r="D225">
            <v>10337248.369999999</v>
          </cell>
          <cell r="E225">
            <v>-5738254.3700000001</v>
          </cell>
          <cell r="F225">
            <v>4598994</v>
          </cell>
        </row>
        <row r="226">
          <cell r="A226">
            <v>13599</v>
          </cell>
          <cell r="B226" t="str">
            <v>01.09.1977</v>
          </cell>
          <cell r="C226" t="str">
            <v>TPCH WARD 12</v>
          </cell>
          <cell r="D226">
            <v>2908976</v>
          </cell>
          <cell r="E226">
            <v>-2024299</v>
          </cell>
          <cell r="F226">
            <v>884677</v>
          </cell>
        </row>
        <row r="227">
          <cell r="A227">
            <v>13601</v>
          </cell>
          <cell r="B227" t="str">
            <v>01.09.1962</v>
          </cell>
          <cell r="C227" t="str">
            <v>BUILDING 16 (FORMERLEY TPCH ENGINEERS WORKSHOP 2)</v>
          </cell>
          <cell r="D227">
            <v>253000</v>
          </cell>
          <cell r="E227">
            <v>-253000</v>
          </cell>
          <cell r="F227">
            <v>0</v>
          </cell>
        </row>
        <row r="228">
          <cell r="A228">
            <v>13602</v>
          </cell>
          <cell r="B228" t="str">
            <v>01.09.1977</v>
          </cell>
          <cell r="C228" t="str">
            <v>TPCH EDUCATION &amp; RESEARCH CENTRE (Formerley SMC)</v>
          </cell>
          <cell r="D228">
            <v>5607280</v>
          </cell>
          <cell r="E228">
            <v>-3362043</v>
          </cell>
          <cell r="F228">
            <v>2245237</v>
          </cell>
        </row>
        <row r="229">
          <cell r="A229">
            <v>13603</v>
          </cell>
          <cell r="B229" t="str">
            <v>01.08.1987</v>
          </cell>
          <cell r="C229" t="str">
            <v>CARDIAC INTENSIVE CARE WING(formerly incl Walkway)</v>
          </cell>
          <cell r="D229">
            <v>28224728</v>
          </cell>
          <cell r="E229">
            <v>-12061721</v>
          </cell>
          <cell r="F229">
            <v>16163007</v>
          </cell>
        </row>
        <row r="230">
          <cell r="A230">
            <v>13605</v>
          </cell>
          <cell r="B230" t="str">
            <v>01.09.1957</v>
          </cell>
          <cell r="C230" t="str">
            <v>TPCH BOILER HOUSE</v>
          </cell>
          <cell r="D230">
            <v>314248.09999999998</v>
          </cell>
          <cell r="E230">
            <v>-264361.09999999998</v>
          </cell>
          <cell r="F230">
            <v>49887</v>
          </cell>
        </row>
        <row r="231">
          <cell r="A231">
            <v>13606</v>
          </cell>
          <cell r="B231" t="str">
            <v>01.09.1967</v>
          </cell>
          <cell r="C231" t="str">
            <v>ENGINEERS (FORMERLEY TPCH OLD LAUNDRY)</v>
          </cell>
          <cell r="D231">
            <v>2055461.47</v>
          </cell>
          <cell r="E231">
            <v>-1951729.47</v>
          </cell>
          <cell r="F231">
            <v>103732</v>
          </cell>
        </row>
        <row r="232">
          <cell r="A232">
            <v>13609</v>
          </cell>
          <cell r="B232" t="str">
            <v>01.09.1960</v>
          </cell>
          <cell r="C232" t="str">
            <v>TPCH GARAGE - GROUNDS MAINTENANCE</v>
          </cell>
          <cell r="D232">
            <v>71000</v>
          </cell>
          <cell r="E232">
            <v>-70456</v>
          </cell>
          <cell r="F232">
            <v>544</v>
          </cell>
        </row>
        <row r="233">
          <cell r="A233">
            <v>13610</v>
          </cell>
          <cell r="B233" t="str">
            <v>01.08.1957</v>
          </cell>
          <cell r="C233" t="str">
            <v>TPCH CRICKET PAVILION</v>
          </cell>
          <cell r="D233">
            <v>25000</v>
          </cell>
          <cell r="E233">
            <v>-24860</v>
          </cell>
          <cell r="F233">
            <v>140</v>
          </cell>
        </row>
        <row r="234">
          <cell r="A234">
            <v>13611</v>
          </cell>
          <cell r="B234" t="str">
            <v>01.09.1972</v>
          </cell>
          <cell r="C234" t="str">
            <v>TPCH SUBSTATION - WALLACE ST-BLDG 36</v>
          </cell>
          <cell r="D234">
            <v>18000</v>
          </cell>
          <cell r="E234">
            <v>-18000</v>
          </cell>
          <cell r="F234">
            <v>0</v>
          </cell>
        </row>
        <row r="235">
          <cell r="A235">
            <v>13613</v>
          </cell>
          <cell r="B235" t="str">
            <v>01.09.1979</v>
          </cell>
          <cell r="C235" t="str">
            <v>TPCH ANIMAL HOUSE AND PENS</v>
          </cell>
          <cell r="D235">
            <v>331000</v>
          </cell>
          <cell r="E235">
            <v>-192148</v>
          </cell>
          <cell r="F235">
            <v>138852</v>
          </cell>
        </row>
        <row r="236">
          <cell r="A236">
            <v>13620</v>
          </cell>
          <cell r="B236" t="str">
            <v>01.09.1977</v>
          </cell>
          <cell r="C236" t="str">
            <v>CHERMSIDE COMMUNITY-PART BLDG 22 (WAS DININGWNU7)</v>
          </cell>
          <cell r="D236">
            <v>288000</v>
          </cell>
          <cell r="E236">
            <v>-288000</v>
          </cell>
          <cell r="F236">
            <v>0</v>
          </cell>
        </row>
        <row r="237">
          <cell r="A237">
            <v>13622</v>
          </cell>
          <cell r="B237" t="str">
            <v>01.09.1977</v>
          </cell>
          <cell r="C237" t="str">
            <v>CHERMSIDE COMMUNITY BLDG 22 (WAS WNU7 - BLDG47)</v>
          </cell>
          <cell r="D237">
            <v>3369825</v>
          </cell>
          <cell r="E237">
            <v>-2114748</v>
          </cell>
          <cell r="F237">
            <v>1255077</v>
          </cell>
        </row>
        <row r="238">
          <cell r="A238">
            <v>13623</v>
          </cell>
          <cell r="B238" t="str">
            <v>01.09.1974</v>
          </cell>
          <cell r="C238" t="str">
            <v>CHERMSIDE COMMUNITY BLDG 23 (WAS WNU OT BLDG 48)</v>
          </cell>
          <cell r="D238">
            <v>584861.65</v>
          </cell>
          <cell r="E238">
            <v>-474353.65</v>
          </cell>
          <cell r="F238">
            <v>110508</v>
          </cell>
        </row>
        <row r="239">
          <cell r="A239">
            <v>13626</v>
          </cell>
          <cell r="B239" t="str">
            <v>01.10.1967</v>
          </cell>
          <cell r="C239" t="str">
            <v>UQ ANNEX - BLDG 26 (WAS WNU 3 ANNEX  TO BLDG43)</v>
          </cell>
          <cell r="D239">
            <v>136000</v>
          </cell>
          <cell r="E239">
            <v>-136000</v>
          </cell>
          <cell r="F239">
            <v>0</v>
          </cell>
        </row>
        <row r="240">
          <cell r="A240">
            <v>13627</v>
          </cell>
          <cell r="B240" t="str">
            <v>01.09.1985</v>
          </cell>
          <cell r="C240" t="str">
            <v>BALD HILLS HOSPITAL</v>
          </cell>
          <cell r="D240">
            <v>3910697</v>
          </cell>
          <cell r="E240">
            <v>-1914565</v>
          </cell>
          <cell r="F240">
            <v>1996132</v>
          </cell>
        </row>
        <row r="241">
          <cell r="A241">
            <v>13628</v>
          </cell>
          <cell r="B241" t="str">
            <v>01.09.1985</v>
          </cell>
          <cell r="C241" t="str">
            <v>BALD HILLS HOSPITAL YDLU</v>
          </cell>
          <cell r="D241">
            <v>2746184</v>
          </cell>
          <cell r="E241">
            <v>-1397479</v>
          </cell>
          <cell r="F241">
            <v>1348705</v>
          </cell>
        </row>
        <row r="242">
          <cell r="A242">
            <v>13629</v>
          </cell>
          <cell r="B242" t="str">
            <v>01.09.1989</v>
          </cell>
          <cell r="C242" t="str">
            <v>ASPLEY COMMUNITY MENTAL HEALTH (was Comm also)</v>
          </cell>
          <cell r="D242">
            <v>745500</v>
          </cell>
          <cell r="E242">
            <v>-370654</v>
          </cell>
          <cell r="F242">
            <v>374846</v>
          </cell>
        </row>
        <row r="243">
          <cell r="A243">
            <v>13630</v>
          </cell>
          <cell r="B243" t="str">
            <v>01.09.1989</v>
          </cell>
          <cell r="C243" t="str">
            <v>ASHWORTH HOUSE-KOLBERG ST ZILLMERE</v>
          </cell>
          <cell r="D243">
            <v>6313355.8600000003</v>
          </cell>
          <cell r="E243">
            <v>-1202052.8600000001</v>
          </cell>
          <cell r="F243">
            <v>5111303</v>
          </cell>
        </row>
        <row r="244">
          <cell r="A244">
            <v>13632</v>
          </cell>
          <cell r="B244" t="str">
            <v>01.03.1967</v>
          </cell>
          <cell r="C244" t="str">
            <v>TOOWONG A&amp;D HOSTEL 4 Kingsford St</v>
          </cell>
          <cell r="D244">
            <v>139000</v>
          </cell>
          <cell r="E244">
            <v>-131862</v>
          </cell>
          <cell r="F244">
            <v>7138</v>
          </cell>
        </row>
        <row r="245">
          <cell r="A245">
            <v>13634</v>
          </cell>
          <cell r="B245" t="str">
            <v>01.03.1960</v>
          </cell>
          <cell r="C245" t="str">
            <v>I'PILLY A&amp;D HOSTEL 3-youth centre Finney Rd</v>
          </cell>
          <cell r="D245">
            <v>0</v>
          </cell>
          <cell r="E245">
            <v>0</v>
          </cell>
          <cell r="F245">
            <v>0</v>
          </cell>
        </row>
        <row r="246">
          <cell r="A246">
            <v>13635</v>
          </cell>
          <cell r="B246" t="str">
            <v>01.03.1960</v>
          </cell>
          <cell r="C246" t="str">
            <v>134  PAULS TCE,SPRING HILL(was child hlth clin)</v>
          </cell>
          <cell r="D246">
            <v>1479150</v>
          </cell>
          <cell r="E246">
            <v>-1479150</v>
          </cell>
          <cell r="F246">
            <v>0</v>
          </cell>
        </row>
        <row r="247">
          <cell r="A247">
            <v>13636</v>
          </cell>
          <cell r="B247" t="str">
            <v>01.06.1994</v>
          </cell>
          <cell r="C247" t="str">
            <v>TPCH DAY PROCEDURE UNIT</v>
          </cell>
          <cell r="D247">
            <v>2963240</v>
          </cell>
          <cell r="E247">
            <v>-976133</v>
          </cell>
          <cell r="F247">
            <v>1987107</v>
          </cell>
        </row>
        <row r="248">
          <cell r="A248">
            <v>13637</v>
          </cell>
          <cell r="B248" t="str">
            <v>01.07.1995</v>
          </cell>
          <cell r="C248" t="str">
            <v>PINE RIVERS COMMUNITY HLTH CENTRE-GYMPIE RD STRATH</v>
          </cell>
          <cell r="D248">
            <v>3818244.76</v>
          </cell>
          <cell r="E248">
            <v>-880248.76</v>
          </cell>
          <cell r="F248">
            <v>2937996</v>
          </cell>
        </row>
        <row r="249">
          <cell r="A249">
            <v>13639</v>
          </cell>
          <cell r="B249" t="str">
            <v>01.07.1996</v>
          </cell>
          <cell r="C249" t="str">
            <v>PCH ENGINEERING ADDITIONS ex WIP</v>
          </cell>
          <cell r="D249">
            <v>251243.29</v>
          </cell>
          <cell r="E249">
            <v>-41239.29</v>
          </cell>
          <cell r="F249">
            <v>210004</v>
          </cell>
        </row>
        <row r="250">
          <cell r="A250">
            <v>13640</v>
          </cell>
          <cell r="B250" t="str">
            <v>01.07.1996</v>
          </cell>
          <cell r="C250" t="str">
            <v>WNU ADDITIONS ex WIP</v>
          </cell>
          <cell r="D250">
            <v>972041.12</v>
          </cell>
          <cell r="E250">
            <v>-172306.12</v>
          </cell>
          <cell r="F250">
            <v>799735</v>
          </cell>
        </row>
        <row r="251">
          <cell r="A251">
            <v>13641</v>
          </cell>
          <cell r="B251" t="str">
            <v>01.07.1996</v>
          </cell>
          <cell r="C251" t="str">
            <v>PINE RIVERS COMM HLTH CENTRE STAGE 1A ex WIP-GYMPI</v>
          </cell>
          <cell r="D251">
            <v>673146.3</v>
          </cell>
          <cell r="E251">
            <v>-118963.3</v>
          </cell>
          <cell r="F251">
            <v>554183</v>
          </cell>
        </row>
        <row r="252">
          <cell r="A252">
            <v>13642</v>
          </cell>
          <cell r="B252" t="str">
            <v>01.07.1996</v>
          </cell>
          <cell r="C252" t="str">
            <v>ENH AXELSEN HOUSE ADDITIONS ex WIP</v>
          </cell>
          <cell r="D252">
            <v>51776</v>
          </cell>
          <cell r="E252">
            <v>-39191</v>
          </cell>
          <cell r="F252">
            <v>12585</v>
          </cell>
        </row>
        <row r="253">
          <cell r="A253">
            <v>13648</v>
          </cell>
          <cell r="B253" t="str">
            <v>01.07.1996</v>
          </cell>
          <cell r="C253" t="str">
            <v>BIALA-270 ROMA ST BRISBANE</v>
          </cell>
          <cell r="D253">
            <v>1415700</v>
          </cell>
          <cell r="E253">
            <v>0</v>
          </cell>
          <cell r="F253">
            <v>1415700</v>
          </cell>
        </row>
        <row r="254">
          <cell r="A254">
            <v>13649</v>
          </cell>
          <cell r="B254" t="str">
            <v>01.07.1996</v>
          </cell>
          <cell r="C254" t="str">
            <v>EVENTIDE NURSING HOME</v>
          </cell>
          <cell r="D254">
            <v>3800000</v>
          </cell>
          <cell r="E254">
            <v>0</v>
          </cell>
          <cell r="F254">
            <v>3800000</v>
          </cell>
        </row>
        <row r="255">
          <cell r="A255">
            <v>13650</v>
          </cell>
          <cell r="B255" t="str">
            <v>01.07.1996</v>
          </cell>
          <cell r="C255" t="str">
            <v>THE PRINCE CHARLES HOSPITAL</v>
          </cell>
          <cell r="D255">
            <v>11440000</v>
          </cell>
          <cell r="E255">
            <v>0</v>
          </cell>
          <cell r="F255">
            <v>11440000</v>
          </cell>
        </row>
        <row r="256">
          <cell r="A256">
            <v>13651</v>
          </cell>
          <cell r="B256" t="str">
            <v>01.07.1996</v>
          </cell>
          <cell r="C256" t="str">
            <v>BALD HILLS HOSPITAL&amp; YDLU-HOYLAND ST</v>
          </cell>
          <cell r="D256">
            <v>320000</v>
          </cell>
          <cell r="E256">
            <v>0</v>
          </cell>
          <cell r="F256">
            <v>320000</v>
          </cell>
        </row>
        <row r="257">
          <cell r="A257">
            <v>13652</v>
          </cell>
          <cell r="B257" t="str">
            <v>01.07.1996</v>
          </cell>
          <cell r="C257" t="str">
            <v>ASHWORTH HOUSE-KOLBERG ST ZILLMERE</v>
          </cell>
          <cell r="D257">
            <v>530000</v>
          </cell>
          <cell r="E257">
            <v>0</v>
          </cell>
          <cell r="F257">
            <v>530000</v>
          </cell>
        </row>
        <row r="258">
          <cell r="A258">
            <v>13654</v>
          </cell>
          <cell r="B258" t="str">
            <v>01.07.1996</v>
          </cell>
          <cell r="C258" t="str">
            <v>TOOWONG A&amp;D HOSTEL 4 Kingsford St</v>
          </cell>
          <cell r="D258">
            <v>474500</v>
          </cell>
          <cell r="E258">
            <v>0</v>
          </cell>
          <cell r="F258">
            <v>474500</v>
          </cell>
        </row>
        <row r="259">
          <cell r="A259">
            <v>13656</v>
          </cell>
          <cell r="B259" t="str">
            <v>01.07.1996</v>
          </cell>
          <cell r="C259" t="str">
            <v>I'PILLY A&amp;D HOSTEL 3 Finney Rd</v>
          </cell>
          <cell r="D259">
            <v>239200</v>
          </cell>
          <cell r="E259">
            <v>0</v>
          </cell>
          <cell r="F259">
            <v>239200</v>
          </cell>
        </row>
        <row r="260">
          <cell r="A260">
            <v>13657</v>
          </cell>
          <cell r="B260" t="str">
            <v>01.07.1996</v>
          </cell>
          <cell r="C260" t="str">
            <v>ASPLEY MENTAL HEALTH CENTRE-BRICKFIELD RD</v>
          </cell>
          <cell r="D260">
            <v>490000</v>
          </cell>
          <cell r="E260">
            <v>0</v>
          </cell>
          <cell r="F260">
            <v>490000</v>
          </cell>
        </row>
        <row r="261">
          <cell r="A261">
            <v>13658</v>
          </cell>
          <cell r="B261" t="str">
            <v>01.07.1996</v>
          </cell>
          <cell r="C261" t="str">
            <v>PINE RIVERS COMM HEALTH CENTRE-GYMPIE RD STRATHPIN</v>
          </cell>
          <cell r="D261">
            <v>510000</v>
          </cell>
          <cell r="E261">
            <v>0</v>
          </cell>
          <cell r="F261">
            <v>510000</v>
          </cell>
        </row>
        <row r="262">
          <cell r="A262">
            <v>13660</v>
          </cell>
          <cell r="B262" t="str">
            <v>01.09.1989</v>
          </cell>
          <cell r="C262" t="str">
            <v>ASPLEY PUBLIC HLTH SITE IMPROVEMENT</v>
          </cell>
          <cell r="D262">
            <v>70000</v>
          </cell>
          <cell r="E262">
            <v>-22752</v>
          </cell>
          <cell r="F262">
            <v>47248</v>
          </cell>
        </row>
        <row r="263">
          <cell r="A263">
            <v>13666</v>
          </cell>
          <cell r="B263" t="str">
            <v>01.03.1982</v>
          </cell>
          <cell r="C263" t="str">
            <v>IMPROVEMENTS 134 ST PAULS TCE CHILD HEALTH CLINIC</v>
          </cell>
          <cell r="D263">
            <v>107003.64</v>
          </cell>
          <cell r="E263">
            <v>-107003.64</v>
          </cell>
          <cell r="F263">
            <v>0</v>
          </cell>
        </row>
        <row r="264">
          <cell r="A264">
            <v>13670</v>
          </cell>
          <cell r="B264" t="str">
            <v>01.09.1979</v>
          </cell>
          <cell r="C264" t="str">
            <v>EVENTIDE SITE IMPROVEMENTS</v>
          </cell>
          <cell r="D264">
            <v>2432516.7999999998</v>
          </cell>
          <cell r="E264">
            <v>-1621689.8</v>
          </cell>
          <cell r="F264">
            <v>810827</v>
          </cell>
        </row>
        <row r="265">
          <cell r="A265">
            <v>13672</v>
          </cell>
          <cell r="B265" t="str">
            <v>01.03.1960</v>
          </cell>
          <cell r="C265" t="str">
            <v>I'PILLY A&amp;D HOSTEL 3-site improvements Finney Rd</v>
          </cell>
          <cell r="D265">
            <v>0</v>
          </cell>
          <cell r="E265">
            <v>0</v>
          </cell>
          <cell r="F265">
            <v>0</v>
          </cell>
        </row>
        <row r="266">
          <cell r="A266">
            <v>13951</v>
          </cell>
          <cell r="B266" t="str">
            <v>01.07.1996</v>
          </cell>
          <cell r="C266" t="str">
            <v>LAND CASLODGE WYNHOSP WYNORAL</v>
          </cell>
          <cell r="D266">
            <v>2900000</v>
          </cell>
          <cell r="E266">
            <v>0</v>
          </cell>
          <cell r="F266">
            <v>2900000</v>
          </cell>
        </row>
        <row r="267">
          <cell r="A267">
            <v>13952</v>
          </cell>
          <cell r="B267" t="str">
            <v>01.07.1996</v>
          </cell>
          <cell r="C267" t="str">
            <v>LAND REDLAND HOSPITAL</v>
          </cell>
          <cell r="D267">
            <v>2600000</v>
          </cell>
          <cell r="E267">
            <v>0</v>
          </cell>
          <cell r="F267">
            <v>2600000</v>
          </cell>
        </row>
        <row r="268">
          <cell r="A268">
            <v>13953</v>
          </cell>
          <cell r="B268" t="str">
            <v>01.07.1996</v>
          </cell>
          <cell r="C268" t="str">
            <v>LAND CYF 130 FLORENCE STREET</v>
          </cell>
          <cell r="D268">
            <v>222000</v>
          </cell>
          <cell r="E268">
            <v>0</v>
          </cell>
          <cell r="F268">
            <v>222000</v>
          </cell>
        </row>
        <row r="269">
          <cell r="A269">
            <v>13954</v>
          </cell>
          <cell r="B269" t="str">
            <v>01.07.1996</v>
          </cell>
          <cell r="C269" t="str">
            <v>LAND FLINDERS AV.OXLEY PD. DUNWIC</v>
          </cell>
          <cell r="D269">
            <v>209361.6</v>
          </cell>
          <cell r="E269">
            <v>0</v>
          </cell>
          <cell r="F269">
            <v>209361.6</v>
          </cell>
        </row>
        <row r="270">
          <cell r="A270">
            <v>13955</v>
          </cell>
          <cell r="B270" t="str">
            <v>01.07.1996</v>
          </cell>
          <cell r="C270" t="str">
            <v>LAND MBNCU</v>
          </cell>
          <cell r="D270">
            <v>3040000</v>
          </cell>
          <cell r="E270">
            <v>0</v>
          </cell>
          <cell r="F270">
            <v>3040000</v>
          </cell>
        </row>
        <row r="271">
          <cell r="A271">
            <v>13956</v>
          </cell>
          <cell r="B271" t="str">
            <v>01.07.1996</v>
          </cell>
          <cell r="C271" t="str">
            <v>LAND RES.TEESDALE RD.</v>
          </cell>
          <cell r="D271">
            <v>0</v>
          </cell>
          <cell r="E271">
            <v>0</v>
          </cell>
          <cell r="F271">
            <v>0</v>
          </cell>
        </row>
        <row r="272">
          <cell r="A272">
            <v>13957</v>
          </cell>
          <cell r="B272" t="str">
            <v>01.07.1975</v>
          </cell>
          <cell r="C272" t="str">
            <v>SITE IMPROVEMENTSMBNCU  6437</v>
          </cell>
          <cell r="D272">
            <v>460000</v>
          </cell>
          <cell r="E272">
            <v>-272343</v>
          </cell>
          <cell r="F272">
            <v>187657</v>
          </cell>
        </row>
        <row r="273">
          <cell r="A273">
            <v>14058</v>
          </cell>
          <cell r="B273" t="str">
            <v>01.07.1975</v>
          </cell>
          <cell r="C273" t="str">
            <v>BUILD MBNCU BLOCK A</v>
          </cell>
          <cell r="D273">
            <v>2009470.4</v>
          </cell>
          <cell r="E273">
            <v>-1272675.3999999999</v>
          </cell>
          <cell r="F273">
            <v>736795</v>
          </cell>
        </row>
        <row r="274">
          <cell r="A274">
            <v>14059</v>
          </cell>
          <cell r="B274" t="str">
            <v>01.07.1975</v>
          </cell>
          <cell r="C274" t="str">
            <v>BUILD MBNCU HIB.HAVEN</v>
          </cell>
          <cell r="D274">
            <v>179000</v>
          </cell>
          <cell r="E274">
            <v>-106733</v>
          </cell>
          <cell r="F274">
            <v>72267</v>
          </cell>
        </row>
        <row r="275">
          <cell r="A275">
            <v>14060</v>
          </cell>
          <cell r="B275" t="str">
            <v>01.07.1975</v>
          </cell>
          <cell r="C275" t="str">
            <v>BUILD MBNCU BLOCK L</v>
          </cell>
          <cell r="D275">
            <v>291509.14</v>
          </cell>
          <cell r="E275">
            <v>-172603.14</v>
          </cell>
          <cell r="F275">
            <v>118906</v>
          </cell>
        </row>
        <row r="276">
          <cell r="A276">
            <v>14061</v>
          </cell>
          <cell r="B276" t="str">
            <v>01.07.1975</v>
          </cell>
          <cell r="C276" t="str">
            <v>BUILD MBNCU BLOCK M</v>
          </cell>
          <cell r="D276">
            <v>429509.14</v>
          </cell>
          <cell r="E276">
            <v>-254886.14</v>
          </cell>
          <cell r="F276">
            <v>174623</v>
          </cell>
        </row>
        <row r="277">
          <cell r="A277">
            <v>14062</v>
          </cell>
          <cell r="B277" t="str">
            <v>01.07.1975</v>
          </cell>
          <cell r="C277" t="str">
            <v>BUILD MBNCU BLOCK N</v>
          </cell>
          <cell r="D277">
            <v>395863.8</v>
          </cell>
          <cell r="E277">
            <v>-187098.8</v>
          </cell>
          <cell r="F277">
            <v>208765</v>
          </cell>
        </row>
        <row r="278">
          <cell r="A278">
            <v>14063</v>
          </cell>
          <cell r="B278" t="str">
            <v>01.07.1975</v>
          </cell>
          <cell r="C278" t="str">
            <v>BUILDMBNCU BLOCK P</v>
          </cell>
          <cell r="D278">
            <v>229509.14</v>
          </cell>
          <cell r="E278">
            <v>-135635.14000000001</v>
          </cell>
          <cell r="F278">
            <v>93874</v>
          </cell>
        </row>
        <row r="279">
          <cell r="A279">
            <v>14064</v>
          </cell>
          <cell r="B279" t="str">
            <v>01.07.1975</v>
          </cell>
          <cell r="C279" t="str">
            <v>BUILD MBNCU BLOCK Q</v>
          </cell>
          <cell r="D279">
            <v>391863.8</v>
          </cell>
          <cell r="E279">
            <v>-184712.8</v>
          </cell>
          <cell r="F279">
            <v>207151</v>
          </cell>
        </row>
        <row r="280">
          <cell r="A280">
            <v>14065</v>
          </cell>
          <cell r="B280" t="str">
            <v>01.07.1975</v>
          </cell>
          <cell r="C280" t="str">
            <v>BUILD MBNCU BLOCK R</v>
          </cell>
          <cell r="D280">
            <v>388509.14</v>
          </cell>
          <cell r="E280">
            <v>-230441.14</v>
          </cell>
          <cell r="F280">
            <v>158068</v>
          </cell>
        </row>
        <row r="281">
          <cell r="A281">
            <v>14066</v>
          </cell>
          <cell r="B281" t="str">
            <v>01.07.1975</v>
          </cell>
          <cell r="C281" t="str">
            <v>BUILD MBNCU BLOCK S</v>
          </cell>
          <cell r="D281">
            <v>333509.14</v>
          </cell>
          <cell r="E281">
            <v>-197644.14</v>
          </cell>
          <cell r="F281">
            <v>135865</v>
          </cell>
        </row>
        <row r="282">
          <cell r="A282">
            <v>14067</v>
          </cell>
          <cell r="B282" t="str">
            <v>01.07.1975</v>
          </cell>
          <cell r="C282" t="str">
            <v>BUILD MBNCU BLOCK T</v>
          </cell>
          <cell r="D282">
            <v>344509.14</v>
          </cell>
          <cell r="E282">
            <v>-204205.14</v>
          </cell>
          <cell r="F282">
            <v>140304</v>
          </cell>
        </row>
        <row r="283">
          <cell r="A283">
            <v>14068</v>
          </cell>
          <cell r="B283" t="str">
            <v>01.07.1975</v>
          </cell>
          <cell r="C283" t="str">
            <v>BUILD MBNCU BLOCK U</v>
          </cell>
          <cell r="D283">
            <v>300509.14</v>
          </cell>
          <cell r="E283">
            <v>-177969.14</v>
          </cell>
          <cell r="F283">
            <v>122540</v>
          </cell>
        </row>
        <row r="284">
          <cell r="A284">
            <v>14069</v>
          </cell>
          <cell r="B284" t="str">
            <v>01.07.1975</v>
          </cell>
          <cell r="C284" t="str">
            <v>BUILD MBNCU BLOCK V</v>
          </cell>
          <cell r="D284">
            <v>2538278.4</v>
          </cell>
          <cell r="E284">
            <v>-1184544.3999999999</v>
          </cell>
          <cell r="F284">
            <v>1353734</v>
          </cell>
        </row>
        <row r="285">
          <cell r="A285">
            <v>14070</v>
          </cell>
          <cell r="B285" t="str">
            <v>01.07.1975</v>
          </cell>
          <cell r="C285" t="str">
            <v>BUILD MBNCU BLOCK B</v>
          </cell>
          <cell r="D285">
            <v>2538278.4</v>
          </cell>
          <cell r="E285">
            <v>-1607590.4</v>
          </cell>
          <cell r="F285">
            <v>930688</v>
          </cell>
        </row>
        <row r="286">
          <cell r="A286">
            <v>14071</v>
          </cell>
          <cell r="B286" t="str">
            <v>01.07.1975</v>
          </cell>
          <cell r="C286" t="str">
            <v>BUILD MBNCU BLOCK W</v>
          </cell>
          <cell r="D286">
            <v>764137.23</v>
          </cell>
          <cell r="E286">
            <v>-454344.23</v>
          </cell>
          <cell r="F286">
            <v>309793</v>
          </cell>
        </row>
        <row r="287">
          <cell r="A287">
            <v>14072</v>
          </cell>
          <cell r="B287" t="str">
            <v>01.07.1975</v>
          </cell>
          <cell r="C287" t="str">
            <v>BUILD MBNCU BLOCK X</v>
          </cell>
          <cell r="D287">
            <v>759906.77</v>
          </cell>
          <cell r="E287">
            <v>-451821.77</v>
          </cell>
          <cell r="F287">
            <v>308085</v>
          </cell>
        </row>
        <row r="288">
          <cell r="A288">
            <v>14073</v>
          </cell>
          <cell r="B288" t="str">
            <v>01.07.1975</v>
          </cell>
          <cell r="C288" t="str">
            <v>BUILD MBNCU BLOCK C</v>
          </cell>
          <cell r="D288">
            <v>2432516.7999999998</v>
          </cell>
          <cell r="E288">
            <v>-1540605.8</v>
          </cell>
          <cell r="F288">
            <v>891911</v>
          </cell>
        </row>
        <row r="289">
          <cell r="A289">
            <v>14074</v>
          </cell>
          <cell r="B289" t="str">
            <v>01.07.1975</v>
          </cell>
          <cell r="C289" t="str">
            <v>BUILD MBNCU BLOCK D</v>
          </cell>
          <cell r="D289">
            <v>2757521.6</v>
          </cell>
          <cell r="E289">
            <v>-1283711.6000000001</v>
          </cell>
          <cell r="F289">
            <v>1473810</v>
          </cell>
        </row>
        <row r="290">
          <cell r="A290">
            <v>14075</v>
          </cell>
          <cell r="B290" t="str">
            <v>01.07.1975</v>
          </cell>
          <cell r="C290" t="str">
            <v>BUILD MBNCU BLOCK E&amp; F</v>
          </cell>
          <cell r="D290">
            <v>966141.89</v>
          </cell>
          <cell r="E290">
            <v>-574791.89</v>
          </cell>
          <cell r="F290">
            <v>391350</v>
          </cell>
        </row>
        <row r="291">
          <cell r="A291">
            <v>14076</v>
          </cell>
          <cell r="B291" t="str">
            <v>01.07.1975</v>
          </cell>
          <cell r="C291" t="str">
            <v>BUILD MBNCU BLOCK G</v>
          </cell>
          <cell r="D291">
            <v>848615.66</v>
          </cell>
          <cell r="E291">
            <v>-495492.66</v>
          </cell>
          <cell r="F291">
            <v>353123</v>
          </cell>
        </row>
        <row r="292">
          <cell r="A292">
            <v>14077</v>
          </cell>
          <cell r="B292" t="str">
            <v>01.07.1975</v>
          </cell>
          <cell r="C292" t="str">
            <v>BUILD MBNCU BLOCK H</v>
          </cell>
          <cell r="D292">
            <v>241509.14</v>
          </cell>
          <cell r="E292">
            <v>-142788.14000000001</v>
          </cell>
          <cell r="F292">
            <v>98721</v>
          </cell>
        </row>
        <row r="293">
          <cell r="A293">
            <v>14078</v>
          </cell>
          <cell r="B293" t="str">
            <v>01.07.1975</v>
          </cell>
          <cell r="C293" t="str">
            <v>BUILD MBNCU BLOCK J</v>
          </cell>
          <cell r="D293">
            <v>338509.14</v>
          </cell>
          <cell r="E293">
            <v>-200625.14</v>
          </cell>
          <cell r="F293">
            <v>137884</v>
          </cell>
        </row>
        <row r="294">
          <cell r="A294">
            <v>14079</v>
          </cell>
          <cell r="B294" t="str">
            <v>01.07.1975</v>
          </cell>
          <cell r="C294" t="str">
            <v>BUILD MBNCU BLOCK K</v>
          </cell>
          <cell r="D294">
            <v>250509.14</v>
          </cell>
          <cell r="E294">
            <v>-148155.14000000001</v>
          </cell>
          <cell r="F294">
            <v>102354</v>
          </cell>
        </row>
        <row r="295">
          <cell r="A295">
            <v>14080</v>
          </cell>
          <cell r="B295" t="str">
            <v>01.07.1992</v>
          </cell>
          <cell r="C295" t="str">
            <v>BUILD WYNNUM HOSPITAL</v>
          </cell>
          <cell r="D295">
            <v>3636281.4</v>
          </cell>
          <cell r="E295">
            <v>-1491591.4</v>
          </cell>
          <cell r="F295">
            <v>2144690</v>
          </cell>
        </row>
        <row r="296">
          <cell r="A296">
            <v>14081</v>
          </cell>
          <cell r="B296" t="str">
            <v>01.07.1992</v>
          </cell>
          <cell r="C296" t="str">
            <v>BUILD WYNNUM ORAL HEALTH</v>
          </cell>
          <cell r="D296">
            <v>571112.64</v>
          </cell>
          <cell r="E296">
            <v>-230351.64</v>
          </cell>
          <cell r="F296">
            <v>340761</v>
          </cell>
        </row>
        <row r="297">
          <cell r="A297">
            <v>14082</v>
          </cell>
          <cell r="B297" t="str">
            <v>01.07.1992</v>
          </cell>
          <cell r="C297" t="str">
            <v>BUILD WYNNUM HOSP. A&amp;E</v>
          </cell>
          <cell r="D297">
            <v>550497</v>
          </cell>
          <cell r="E297">
            <v>-210282</v>
          </cell>
          <cell r="F297">
            <v>340215</v>
          </cell>
        </row>
        <row r="298">
          <cell r="A298">
            <v>14083</v>
          </cell>
          <cell r="B298" t="str">
            <v>01.07.1981</v>
          </cell>
          <cell r="C298" t="str">
            <v>BUILD CYF 130 FLORENCE STREET</v>
          </cell>
          <cell r="D298">
            <v>367000</v>
          </cell>
          <cell r="E298">
            <v>-179945</v>
          </cell>
          <cell r="F298">
            <v>187055</v>
          </cell>
        </row>
        <row r="299">
          <cell r="A299">
            <v>14084</v>
          </cell>
          <cell r="B299" t="str">
            <v>01.07.1992</v>
          </cell>
          <cell r="C299" t="str">
            <v>BUILD CAS.LODGE &amp; IMPROVEMENTS</v>
          </cell>
          <cell r="D299">
            <v>1216258.3999999999</v>
          </cell>
          <cell r="E299">
            <v>-503276.4</v>
          </cell>
          <cell r="F299">
            <v>712982</v>
          </cell>
        </row>
        <row r="300">
          <cell r="A300">
            <v>14085</v>
          </cell>
          <cell r="B300" t="str">
            <v>01.07.1987</v>
          </cell>
          <cell r="C300" t="str">
            <v>BUILD REDLAND HOSPITAL</v>
          </cell>
          <cell r="D300">
            <v>86066.74</v>
          </cell>
          <cell r="E300">
            <v>0</v>
          </cell>
          <cell r="F300">
            <v>86066.74</v>
          </cell>
        </row>
        <row r="301">
          <cell r="A301">
            <v>14086</v>
          </cell>
          <cell r="B301" t="str">
            <v>01.07.1994</v>
          </cell>
          <cell r="C301" t="str">
            <v>BUILD DEMOUNTABLE 1</v>
          </cell>
          <cell r="D301">
            <v>75600</v>
          </cell>
          <cell r="E301">
            <v>-41241</v>
          </cell>
          <cell r="F301">
            <v>34359</v>
          </cell>
        </row>
        <row r="302">
          <cell r="A302">
            <v>14087</v>
          </cell>
          <cell r="B302" t="str">
            <v>01.07.1994</v>
          </cell>
          <cell r="C302" t="str">
            <v>BUILD DEMOUNTABLE 2</v>
          </cell>
          <cell r="D302">
            <v>75600</v>
          </cell>
          <cell r="E302">
            <v>-41241</v>
          </cell>
          <cell r="F302">
            <v>34359</v>
          </cell>
        </row>
        <row r="303">
          <cell r="A303">
            <v>14088</v>
          </cell>
          <cell r="B303" t="str">
            <v>01.07.1994</v>
          </cell>
          <cell r="C303" t="str">
            <v>BUILD RHSC</v>
          </cell>
          <cell r="D303">
            <v>2855563.2</v>
          </cell>
          <cell r="E303">
            <v>-951870.2</v>
          </cell>
          <cell r="F303">
            <v>1903693</v>
          </cell>
        </row>
        <row r="304">
          <cell r="A304">
            <v>14089</v>
          </cell>
          <cell r="B304" t="str">
            <v>01.07.1995</v>
          </cell>
          <cell r="C304" t="str">
            <v>BUILD ROTARY LODGE</v>
          </cell>
          <cell r="D304">
            <v>144000</v>
          </cell>
          <cell r="E304">
            <v>-56595</v>
          </cell>
          <cell r="F304">
            <v>87405</v>
          </cell>
        </row>
        <row r="305">
          <cell r="A305">
            <v>14090</v>
          </cell>
          <cell r="B305" t="str">
            <v>01.07.1963</v>
          </cell>
          <cell r="C305" t="str">
            <v>BUILD QAS DUNWICH</v>
          </cell>
          <cell r="D305">
            <v>51000</v>
          </cell>
          <cell r="E305">
            <v>-11029</v>
          </cell>
          <cell r="F305">
            <v>39971</v>
          </cell>
        </row>
        <row r="306">
          <cell r="A306">
            <v>14091</v>
          </cell>
          <cell r="B306" t="str">
            <v>01.07.1980</v>
          </cell>
          <cell r="C306" t="str">
            <v>BUILD DUN.HOSPITAL</v>
          </cell>
          <cell r="D306">
            <v>114750</v>
          </cell>
          <cell r="E306">
            <v>-24814</v>
          </cell>
          <cell r="F306">
            <v>89936</v>
          </cell>
        </row>
        <row r="307">
          <cell r="A307">
            <v>14092</v>
          </cell>
          <cell r="B307" t="str">
            <v>01.07.1995</v>
          </cell>
          <cell r="C307" t="str">
            <v>SHED REDLAND HOSPITAL</v>
          </cell>
          <cell r="D307">
            <v>71500</v>
          </cell>
          <cell r="E307">
            <v>-25507</v>
          </cell>
          <cell r="F307">
            <v>45993</v>
          </cell>
        </row>
        <row r="308">
          <cell r="A308">
            <v>14525</v>
          </cell>
          <cell r="B308" t="str">
            <v>28.07.1998</v>
          </cell>
          <cell r="C308" t="str">
            <v>HEALTH VAN</v>
          </cell>
          <cell r="D308">
            <v>41540</v>
          </cell>
          <cell r="E308">
            <v>-10717</v>
          </cell>
          <cell r="F308">
            <v>30823</v>
          </cell>
        </row>
        <row r="309">
          <cell r="A309">
            <v>14931</v>
          </cell>
          <cell r="B309" t="str">
            <v>30.06.1998</v>
          </cell>
          <cell r="C309" t="str">
            <v>IPSWICH HOSPITAL M/STORY CAR PARK</v>
          </cell>
          <cell r="D309">
            <v>4516063.6900000004</v>
          </cell>
          <cell r="E309">
            <v>-841775.69</v>
          </cell>
          <cell r="F309">
            <v>3674288</v>
          </cell>
        </row>
        <row r="310">
          <cell r="A310">
            <v>15220</v>
          </cell>
          <cell r="B310" t="str">
            <v>01.09.1998</v>
          </cell>
          <cell r="C310" t="str">
            <v>DUCTED AIRCONDITIONING GATTON COMMUNITY HEALTH</v>
          </cell>
          <cell r="D310">
            <v>17000</v>
          </cell>
          <cell r="E310">
            <v>-4308</v>
          </cell>
          <cell r="F310">
            <v>12692</v>
          </cell>
        </row>
        <row r="311">
          <cell r="A311">
            <v>16615</v>
          </cell>
          <cell r="B311" t="str">
            <v>01.01.1956</v>
          </cell>
          <cell r="C311" t="str">
            <v>PAH SITE</v>
          </cell>
          <cell r="D311">
            <v>12500000</v>
          </cell>
          <cell r="E311">
            <v>0</v>
          </cell>
          <cell r="F311">
            <v>12500000</v>
          </cell>
        </row>
        <row r="312">
          <cell r="A312">
            <v>16616</v>
          </cell>
          <cell r="B312" t="str">
            <v>01.01.1956</v>
          </cell>
          <cell r="C312" t="str">
            <v>PAH CARPARK SITE</v>
          </cell>
          <cell r="D312">
            <v>2100000</v>
          </cell>
          <cell r="E312">
            <v>0</v>
          </cell>
          <cell r="F312">
            <v>2100000</v>
          </cell>
        </row>
        <row r="313">
          <cell r="A313">
            <v>16618</v>
          </cell>
          <cell r="B313" t="str">
            <v>01.01.1993</v>
          </cell>
          <cell r="C313" t="str">
            <v>TELECOM SITE</v>
          </cell>
          <cell r="D313">
            <v>3000000</v>
          </cell>
          <cell r="E313">
            <v>0</v>
          </cell>
          <cell r="F313">
            <v>3000000</v>
          </cell>
        </row>
        <row r="314">
          <cell r="A314">
            <v>16619</v>
          </cell>
          <cell r="B314" t="str">
            <v>01.01.1955</v>
          </cell>
          <cell r="C314" t="str">
            <v>LAND</v>
          </cell>
          <cell r="D314">
            <v>156400</v>
          </cell>
          <cell r="E314">
            <v>0</v>
          </cell>
          <cell r="F314">
            <v>156400</v>
          </cell>
        </row>
        <row r="315">
          <cell r="A315">
            <v>16620</v>
          </cell>
          <cell r="B315" t="str">
            <v>01.06.1995</v>
          </cell>
          <cell r="C315" t="str">
            <v>Q BUILD SITE</v>
          </cell>
          <cell r="D315">
            <v>4600000</v>
          </cell>
          <cell r="E315">
            <v>0</v>
          </cell>
          <cell r="F315">
            <v>4600000</v>
          </cell>
        </row>
        <row r="316">
          <cell r="A316">
            <v>16636</v>
          </cell>
          <cell r="B316" t="str">
            <v>01.01.1990</v>
          </cell>
          <cell r="C316" t="str">
            <v>FOOD SERVICES ADMINISTRATION</v>
          </cell>
          <cell r="D316">
            <v>1348984.8</v>
          </cell>
          <cell r="E316">
            <v>-1348984.8</v>
          </cell>
          <cell r="F316">
            <v>0</v>
          </cell>
        </row>
        <row r="317">
          <cell r="A317">
            <v>16639</v>
          </cell>
          <cell r="B317" t="str">
            <v>01.01.1989</v>
          </cell>
          <cell r="C317" t="str">
            <v>GERIATRIC &amp; REHABILITATION COMPLEX</v>
          </cell>
          <cell r="D317">
            <v>26674610.32</v>
          </cell>
          <cell r="E317">
            <v>-11758278.32</v>
          </cell>
          <cell r="F317">
            <v>14916332</v>
          </cell>
        </row>
        <row r="318">
          <cell r="A318">
            <v>16640</v>
          </cell>
          <cell r="B318" t="str">
            <v>01.01.1983</v>
          </cell>
          <cell r="C318" t="str">
            <v>SPINAL INJURIES UNIT</v>
          </cell>
          <cell r="D318">
            <v>16793651.210000001</v>
          </cell>
          <cell r="E318">
            <v>-9260128.2100000009</v>
          </cell>
          <cell r="F318">
            <v>7533523</v>
          </cell>
        </row>
        <row r="319">
          <cell r="A319">
            <v>16641</v>
          </cell>
          <cell r="B319" t="str">
            <v>01.01.1991</v>
          </cell>
          <cell r="C319" t="str">
            <v>SECURITY UNIT</v>
          </cell>
          <cell r="D319">
            <v>3384371.2000000002</v>
          </cell>
          <cell r="E319">
            <v>-1548671.2</v>
          </cell>
          <cell r="F319">
            <v>1835700</v>
          </cell>
        </row>
        <row r="320">
          <cell r="A320">
            <v>16642</v>
          </cell>
          <cell r="B320" t="str">
            <v>01.01.1978</v>
          </cell>
          <cell r="C320" t="str">
            <v>PSYCHIATRIC UNIT</v>
          </cell>
          <cell r="D320">
            <v>19006391</v>
          </cell>
          <cell r="E320">
            <v>-9410338</v>
          </cell>
          <cell r="F320">
            <v>9596053</v>
          </cell>
        </row>
        <row r="321">
          <cell r="A321">
            <v>16643</v>
          </cell>
          <cell r="B321" t="str">
            <v>01.01.1992</v>
          </cell>
          <cell r="C321" t="str">
            <v>ENGINEERS WORKSHOPS</v>
          </cell>
          <cell r="D321">
            <v>1692185.6000000001</v>
          </cell>
          <cell r="E321">
            <v>-1522886.6</v>
          </cell>
          <cell r="F321">
            <v>169299</v>
          </cell>
        </row>
        <row r="322">
          <cell r="A322">
            <v>16644</v>
          </cell>
          <cell r="B322" t="str">
            <v>01.01.1990</v>
          </cell>
          <cell r="C322" t="str">
            <v>ELECTRICIANS WORKSHOP</v>
          </cell>
          <cell r="D322">
            <v>412000</v>
          </cell>
          <cell r="E322">
            <v>-154791</v>
          </cell>
          <cell r="F322">
            <v>257209</v>
          </cell>
        </row>
        <row r="323">
          <cell r="A323">
            <v>16645</v>
          </cell>
          <cell r="B323" t="str">
            <v>01.01.1976</v>
          </cell>
          <cell r="C323" t="str">
            <v>CENTRAL CHILLED WATER STATION</v>
          </cell>
          <cell r="D323">
            <v>613000</v>
          </cell>
          <cell r="E323">
            <v>-613000</v>
          </cell>
          <cell r="F323">
            <v>0</v>
          </cell>
        </row>
        <row r="324">
          <cell r="A324">
            <v>16646</v>
          </cell>
          <cell r="B324" t="str">
            <v>01.01.1956</v>
          </cell>
          <cell r="C324" t="str">
            <v>LAUNDRY</v>
          </cell>
          <cell r="D324">
            <v>4287359.17</v>
          </cell>
          <cell r="E324">
            <v>-3701115.17</v>
          </cell>
          <cell r="F324">
            <v>586244</v>
          </cell>
        </row>
        <row r="325">
          <cell r="A325">
            <v>16647</v>
          </cell>
          <cell r="B325" t="str">
            <v>01.01.1960</v>
          </cell>
          <cell r="C325" t="str">
            <v>BOILER HOUSE</v>
          </cell>
          <cell r="D325">
            <v>786000</v>
          </cell>
          <cell r="E325">
            <v>-786000</v>
          </cell>
          <cell r="F325">
            <v>0</v>
          </cell>
        </row>
        <row r="326">
          <cell r="A326">
            <v>16650</v>
          </cell>
          <cell r="B326" t="str">
            <v>01.01.1996</v>
          </cell>
          <cell r="C326" t="str">
            <v>CHILLED WATER STATION GERIATRIC UNIT</v>
          </cell>
          <cell r="D326">
            <v>40000</v>
          </cell>
          <cell r="E326">
            <v>-7475</v>
          </cell>
          <cell r="F326">
            <v>32525</v>
          </cell>
        </row>
        <row r="327">
          <cell r="A327">
            <v>16652</v>
          </cell>
          <cell r="B327" t="str">
            <v>01.01.1990</v>
          </cell>
          <cell r="C327" t="str">
            <v>HYDROTHERAPY BLOCK</v>
          </cell>
          <cell r="D327">
            <v>490000</v>
          </cell>
          <cell r="E327">
            <v>-171197</v>
          </cell>
          <cell r="F327">
            <v>318803</v>
          </cell>
        </row>
        <row r="328">
          <cell r="A328">
            <v>16653</v>
          </cell>
          <cell r="B328" t="str">
            <v>01.06.1993</v>
          </cell>
          <cell r="C328" t="str">
            <v>TELECOM BUILDING NO 1</v>
          </cell>
          <cell r="D328">
            <v>347000</v>
          </cell>
          <cell r="E328">
            <v>-83145</v>
          </cell>
          <cell r="F328">
            <v>263855</v>
          </cell>
        </row>
        <row r="329">
          <cell r="A329">
            <v>16654</v>
          </cell>
          <cell r="B329" t="str">
            <v>01.06.1993</v>
          </cell>
          <cell r="C329" t="str">
            <v>TELECOM BUILDING NO 2</v>
          </cell>
          <cell r="D329">
            <v>429000</v>
          </cell>
          <cell r="E329">
            <v>-102792</v>
          </cell>
          <cell r="F329">
            <v>326208</v>
          </cell>
        </row>
        <row r="330">
          <cell r="A330">
            <v>16655</v>
          </cell>
          <cell r="B330" t="str">
            <v>01.06.1993</v>
          </cell>
          <cell r="C330" t="str">
            <v>STORAGE SHED</v>
          </cell>
          <cell r="D330">
            <v>100000</v>
          </cell>
          <cell r="E330">
            <v>-23964</v>
          </cell>
          <cell r="F330">
            <v>76036</v>
          </cell>
        </row>
        <row r="331">
          <cell r="A331">
            <v>16656</v>
          </cell>
          <cell r="B331" t="str">
            <v>01.01.1955</v>
          </cell>
          <cell r="C331" t="str">
            <v>HOUSE</v>
          </cell>
          <cell r="D331">
            <v>123000</v>
          </cell>
          <cell r="E331">
            <v>-123000</v>
          </cell>
          <cell r="F331">
            <v>0</v>
          </cell>
        </row>
        <row r="332">
          <cell r="A332">
            <v>16661</v>
          </cell>
          <cell r="B332" t="str">
            <v>01.06.1995</v>
          </cell>
          <cell r="C332" t="str">
            <v>OFFICE BLOCK (HRM)</v>
          </cell>
          <cell r="D332">
            <v>219000</v>
          </cell>
          <cell r="E332">
            <v>-186150</v>
          </cell>
          <cell r="F332">
            <v>32850</v>
          </cell>
        </row>
        <row r="333">
          <cell r="A333">
            <v>16662</v>
          </cell>
          <cell r="B333" t="str">
            <v>01.06.1995</v>
          </cell>
          <cell r="C333" t="str">
            <v>OFFICE BLOCK/ADMIN (HRM NO. 2)</v>
          </cell>
          <cell r="D333">
            <v>87600</v>
          </cell>
          <cell r="E333">
            <v>-74460</v>
          </cell>
          <cell r="F333">
            <v>13140</v>
          </cell>
        </row>
        <row r="334">
          <cell r="A334">
            <v>16663</v>
          </cell>
          <cell r="B334" t="str">
            <v>01.06.1995</v>
          </cell>
          <cell r="C334" t="str">
            <v>OFFICE BLOCK/ADMIN (HRM NO. 3)</v>
          </cell>
          <cell r="D334">
            <v>141400</v>
          </cell>
          <cell r="E334">
            <v>-120190</v>
          </cell>
          <cell r="F334">
            <v>21210</v>
          </cell>
        </row>
        <row r="335">
          <cell r="A335">
            <v>16664</v>
          </cell>
          <cell r="B335" t="str">
            <v>01.06.1995</v>
          </cell>
          <cell r="C335" t="str">
            <v>SUPPLY BUILDING</v>
          </cell>
          <cell r="D335">
            <v>904261.68</v>
          </cell>
          <cell r="E335">
            <v>-78317.679999999993</v>
          </cell>
          <cell r="F335">
            <v>825944</v>
          </cell>
        </row>
        <row r="336">
          <cell r="A336">
            <v>16665</v>
          </cell>
          <cell r="B336" t="str">
            <v>01.06.1995</v>
          </cell>
          <cell r="C336" t="str">
            <v>TRANSPORT BUILDING</v>
          </cell>
          <cell r="D336">
            <v>247800</v>
          </cell>
          <cell r="E336">
            <v>-210630</v>
          </cell>
          <cell r="F336">
            <v>37170</v>
          </cell>
        </row>
        <row r="337">
          <cell r="A337">
            <v>24067</v>
          </cell>
          <cell r="B337" t="str">
            <v>01.07.1926</v>
          </cell>
          <cell r="C337" t="str">
            <v>Land Baralaba Hospital</v>
          </cell>
          <cell r="D337">
            <v>15450</v>
          </cell>
          <cell r="E337">
            <v>0</v>
          </cell>
          <cell r="F337">
            <v>15450</v>
          </cell>
        </row>
        <row r="338">
          <cell r="A338">
            <v>24068</v>
          </cell>
          <cell r="B338" t="str">
            <v>01.07.1973</v>
          </cell>
          <cell r="C338" t="str">
            <v>LAND BILOELA HOSPITAL</v>
          </cell>
          <cell r="D338">
            <v>147290</v>
          </cell>
          <cell r="E338">
            <v>0</v>
          </cell>
          <cell r="F338">
            <v>147290</v>
          </cell>
        </row>
        <row r="339">
          <cell r="A339">
            <v>24070</v>
          </cell>
          <cell r="B339" t="str">
            <v>01.07.1982</v>
          </cell>
          <cell r="C339" t="str">
            <v>Land 3 Lookerbie St Biloela</v>
          </cell>
          <cell r="D339">
            <v>27000</v>
          </cell>
          <cell r="E339">
            <v>0</v>
          </cell>
          <cell r="F339">
            <v>27000</v>
          </cell>
        </row>
        <row r="340">
          <cell r="A340">
            <v>24071</v>
          </cell>
          <cell r="B340" t="str">
            <v>01.07.1969</v>
          </cell>
          <cell r="C340" t="str">
            <v>LAND MOURA HOSPITAL</v>
          </cell>
          <cell r="D340">
            <v>51500</v>
          </cell>
          <cell r="E340">
            <v>0</v>
          </cell>
          <cell r="F340">
            <v>51500</v>
          </cell>
        </row>
        <row r="341">
          <cell r="A341">
            <v>24072</v>
          </cell>
          <cell r="B341" t="str">
            <v>01.07.1978</v>
          </cell>
          <cell r="C341" t="str">
            <v>LAND COMMUNITY HEALTH BILOELA</v>
          </cell>
          <cell r="D341">
            <v>77250</v>
          </cell>
          <cell r="E341">
            <v>0</v>
          </cell>
          <cell r="F341">
            <v>77250</v>
          </cell>
        </row>
        <row r="342">
          <cell r="A342">
            <v>24073</v>
          </cell>
          <cell r="B342" t="str">
            <v>01.07.1975</v>
          </cell>
          <cell r="C342" t="str">
            <v>LAND THEODORE HOSPITAL</v>
          </cell>
          <cell r="D342">
            <v>25750</v>
          </cell>
          <cell r="E342">
            <v>0</v>
          </cell>
          <cell r="F342">
            <v>25750</v>
          </cell>
        </row>
        <row r="343">
          <cell r="A343">
            <v>24074</v>
          </cell>
          <cell r="B343" t="str">
            <v>01.07.1980</v>
          </cell>
          <cell r="C343" t="str">
            <v>LAND 20 FARMER ST MOURA</v>
          </cell>
          <cell r="D343">
            <v>10000</v>
          </cell>
          <cell r="E343">
            <v>0</v>
          </cell>
          <cell r="F343">
            <v>10000</v>
          </cell>
        </row>
        <row r="344">
          <cell r="A344">
            <v>24075</v>
          </cell>
          <cell r="B344" t="str">
            <v>01.07.1979</v>
          </cell>
          <cell r="C344" t="str">
            <v>LAND HAMILTON ST THEODORE</v>
          </cell>
          <cell r="D344">
            <v>10000</v>
          </cell>
          <cell r="E344">
            <v>0</v>
          </cell>
          <cell r="F344">
            <v>10000</v>
          </cell>
        </row>
        <row r="345">
          <cell r="A345">
            <v>24080</v>
          </cell>
          <cell r="B345" t="str">
            <v>01.07.1982</v>
          </cell>
          <cell r="C345" t="str">
            <v>BARALABA - RMO COTTAGE</v>
          </cell>
          <cell r="D345">
            <v>46278.5</v>
          </cell>
          <cell r="E345">
            <v>-31206.5</v>
          </cell>
          <cell r="F345">
            <v>15072</v>
          </cell>
        </row>
        <row r="346">
          <cell r="A346">
            <v>24081</v>
          </cell>
          <cell r="B346" t="str">
            <v>01.07.1982</v>
          </cell>
          <cell r="C346" t="str">
            <v>BARALABA - M/S Residence &amp; Surgery</v>
          </cell>
          <cell r="D346">
            <v>235345.45</v>
          </cell>
          <cell r="E346">
            <v>-144449.45000000001</v>
          </cell>
          <cell r="F346">
            <v>90896</v>
          </cell>
        </row>
        <row r="347">
          <cell r="A347">
            <v>24082</v>
          </cell>
          <cell r="B347" t="str">
            <v>01.07.1982</v>
          </cell>
          <cell r="C347" t="str">
            <v>BARALABA - Laundry</v>
          </cell>
          <cell r="D347">
            <v>11500</v>
          </cell>
          <cell r="E347">
            <v>-8436</v>
          </cell>
          <cell r="F347">
            <v>3064</v>
          </cell>
        </row>
        <row r="348">
          <cell r="A348">
            <v>24083</v>
          </cell>
          <cell r="B348" t="str">
            <v>01.07.1982</v>
          </cell>
          <cell r="C348" t="str">
            <v>BARALABA - Main Hospital</v>
          </cell>
          <cell r="D348">
            <v>2432516.7999999998</v>
          </cell>
          <cell r="E348">
            <v>-1946024.8</v>
          </cell>
          <cell r="F348">
            <v>486492</v>
          </cell>
        </row>
        <row r="349">
          <cell r="A349">
            <v>24084</v>
          </cell>
          <cell r="B349" t="str">
            <v>01.07.1940</v>
          </cell>
          <cell r="C349" t="str">
            <v>BARALABA - Morgue</v>
          </cell>
          <cell r="D349">
            <v>13300</v>
          </cell>
          <cell r="E349">
            <v>-13300</v>
          </cell>
          <cell r="F349">
            <v>0</v>
          </cell>
        </row>
        <row r="350">
          <cell r="A350">
            <v>24085</v>
          </cell>
          <cell r="B350" t="str">
            <v>01.07.1982</v>
          </cell>
          <cell r="C350" t="str">
            <v>BARALABA - Nurses Quarters</v>
          </cell>
          <cell r="D350">
            <v>417600</v>
          </cell>
          <cell r="E350">
            <v>-306240</v>
          </cell>
          <cell r="F350">
            <v>111360</v>
          </cell>
        </row>
        <row r="351">
          <cell r="A351">
            <v>24086</v>
          </cell>
          <cell r="B351" t="str">
            <v>01.07.1994</v>
          </cell>
          <cell r="C351" t="str">
            <v>BARALABA - Shed:Water Treatment</v>
          </cell>
          <cell r="D351">
            <v>6650</v>
          </cell>
          <cell r="E351">
            <v>-2540</v>
          </cell>
          <cell r="F351">
            <v>4110</v>
          </cell>
        </row>
        <row r="352">
          <cell r="A352">
            <v>24087</v>
          </cell>
          <cell r="B352" t="str">
            <v>01.07.1994</v>
          </cell>
          <cell r="C352" t="str">
            <v>BARALABA - Shed:Generator</v>
          </cell>
          <cell r="D352">
            <v>6650</v>
          </cell>
          <cell r="E352">
            <v>-2540</v>
          </cell>
          <cell r="F352">
            <v>4110</v>
          </cell>
        </row>
        <row r="353">
          <cell r="A353">
            <v>24088</v>
          </cell>
          <cell r="B353" t="str">
            <v>01.07.1926</v>
          </cell>
          <cell r="C353" t="str">
            <v>BARALABA - Shed No 3</v>
          </cell>
          <cell r="D353">
            <v>6300</v>
          </cell>
          <cell r="E353">
            <v>-6300</v>
          </cell>
          <cell r="F353">
            <v>0</v>
          </cell>
        </row>
        <row r="354">
          <cell r="A354">
            <v>24089</v>
          </cell>
          <cell r="B354" t="str">
            <v>01.07.1970</v>
          </cell>
          <cell r="C354" t="str">
            <v>A WARD</v>
          </cell>
          <cell r="D354">
            <v>2432516.7999999998</v>
          </cell>
          <cell r="E354">
            <v>-973020.8</v>
          </cell>
          <cell r="F354">
            <v>1459496</v>
          </cell>
        </row>
        <row r="355">
          <cell r="A355">
            <v>24090</v>
          </cell>
          <cell r="B355" t="str">
            <v>01.07.1979</v>
          </cell>
          <cell r="C355" t="str">
            <v>B WARD</v>
          </cell>
          <cell r="D355">
            <v>1692185.6000000001</v>
          </cell>
          <cell r="E355">
            <v>-676886.6</v>
          </cell>
          <cell r="F355">
            <v>1015299</v>
          </cell>
        </row>
        <row r="356">
          <cell r="A356">
            <v>24091</v>
          </cell>
          <cell r="B356" t="str">
            <v>01.07.1979</v>
          </cell>
          <cell r="C356" t="str">
            <v>CASUALTY</v>
          </cell>
          <cell r="D356">
            <v>169200</v>
          </cell>
          <cell r="E356">
            <v>-141000</v>
          </cell>
          <cell r="F356">
            <v>28200</v>
          </cell>
        </row>
        <row r="357">
          <cell r="A357">
            <v>24092</v>
          </cell>
          <cell r="B357" t="str">
            <v>01.07.1980</v>
          </cell>
          <cell r="C357" t="str">
            <v>DENTAL/ADMINISTRATION</v>
          </cell>
          <cell r="D357">
            <v>306000</v>
          </cell>
          <cell r="E357">
            <v>-244800</v>
          </cell>
          <cell r="F357">
            <v>61200</v>
          </cell>
        </row>
        <row r="358">
          <cell r="A358">
            <v>24093</v>
          </cell>
          <cell r="B358" t="str">
            <v>01.07.1970</v>
          </cell>
          <cell r="C358" t="str">
            <v>KITCHEN/DINING ROOM</v>
          </cell>
          <cell r="D358">
            <v>345000</v>
          </cell>
          <cell r="E358">
            <v>-293250</v>
          </cell>
          <cell r="F358">
            <v>51750</v>
          </cell>
        </row>
        <row r="359">
          <cell r="A359">
            <v>24094</v>
          </cell>
          <cell r="B359" t="str">
            <v>01.07.1973</v>
          </cell>
          <cell r="C359" t="str">
            <v>LAUNDRY</v>
          </cell>
          <cell r="D359">
            <v>171200</v>
          </cell>
          <cell r="E359">
            <v>-166636</v>
          </cell>
          <cell r="F359">
            <v>4564</v>
          </cell>
        </row>
        <row r="360">
          <cell r="A360">
            <v>24095</v>
          </cell>
          <cell r="B360" t="str">
            <v>01.07.1980</v>
          </cell>
          <cell r="C360" t="str">
            <v>MS RESIDENCE &amp; GARAGE</v>
          </cell>
          <cell r="D360">
            <v>170500</v>
          </cell>
          <cell r="E360">
            <v>-102302</v>
          </cell>
          <cell r="F360">
            <v>68198</v>
          </cell>
        </row>
        <row r="361">
          <cell r="A361">
            <v>24096</v>
          </cell>
          <cell r="B361" t="str">
            <v>01.07.1979</v>
          </cell>
          <cell r="C361" t="str">
            <v>MORGUE</v>
          </cell>
          <cell r="D361">
            <v>28000</v>
          </cell>
          <cell r="E361">
            <v>-23335</v>
          </cell>
          <cell r="F361">
            <v>4665</v>
          </cell>
        </row>
        <row r="362">
          <cell r="A362">
            <v>24097</v>
          </cell>
          <cell r="B362" t="str">
            <v>01.07.1979</v>
          </cell>
          <cell r="C362" t="str">
            <v>NURSES QUARTERS &amp; CARPORT</v>
          </cell>
          <cell r="D362">
            <v>627880.18000000005</v>
          </cell>
          <cell r="E362">
            <v>-445487.18</v>
          </cell>
          <cell r="F362">
            <v>182393</v>
          </cell>
        </row>
        <row r="363">
          <cell r="A363">
            <v>24098</v>
          </cell>
          <cell r="B363" t="str">
            <v>01.07.1967</v>
          </cell>
          <cell r="C363" t="str">
            <v>OPERATING THEATRE</v>
          </cell>
          <cell r="D363">
            <v>744028.62</v>
          </cell>
          <cell r="E363">
            <v>-585423.62</v>
          </cell>
          <cell r="F363">
            <v>158605</v>
          </cell>
        </row>
        <row r="364">
          <cell r="A364">
            <v>24099</v>
          </cell>
          <cell r="B364" t="str">
            <v>01.07.1990</v>
          </cell>
          <cell r="C364" t="str">
            <v>STORAGE SHED</v>
          </cell>
          <cell r="D364">
            <v>10800</v>
          </cell>
          <cell r="E364">
            <v>-6960</v>
          </cell>
          <cell r="F364">
            <v>3840</v>
          </cell>
        </row>
        <row r="365">
          <cell r="A365">
            <v>24100</v>
          </cell>
          <cell r="B365" t="str">
            <v>01.07.1980</v>
          </cell>
          <cell r="C365" t="str">
            <v>STORAGE SHED NO 1</v>
          </cell>
          <cell r="D365">
            <v>26000</v>
          </cell>
          <cell r="E365">
            <v>-20802</v>
          </cell>
          <cell r="F365">
            <v>5198</v>
          </cell>
        </row>
        <row r="366">
          <cell r="A366">
            <v>24101</v>
          </cell>
          <cell r="B366" t="str">
            <v>01.07.1980</v>
          </cell>
          <cell r="C366" t="str">
            <v>DEMOUNTABLE QUARTERS</v>
          </cell>
          <cell r="D366">
            <v>90000</v>
          </cell>
          <cell r="E366">
            <v>-81900</v>
          </cell>
          <cell r="F366">
            <v>8100</v>
          </cell>
        </row>
        <row r="367">
          <cell r="A367">
            <v>24102</v>
          </cell>
          <cell r="B367" t="str">
            <v>01.07.1970</v>
          </cell>
          <cell r="C367" t="str">
            <v>DOUBLE CARPORT</v>
          </cell>
          <cell r="D367">
            <v>5400</v>
          </cell>
          <cell r="E367">
            <v>-5400</v>
          </cell>
          <cell r="F367">
            <v>0</v>
          </cell>
        </row>
        <row r="368">
          <cell r="A368">
            <v>24103</v>
          </cell>
          <cell r="B368" t="str">
            <v>01.07.1935</v>
          </cell>
          <cell r="C368" t="str">
            <v>KITCHEN/DINING ROOM</v>
          </cell>
          <cell r="D368">
            <v>145500</v>
          </cell>
          <cell r="E368">
            <v>-145500</v>
          </cell>
          <cell r="F368">
            <v>0</v>
          </cell>
        </row>
        <row r="369">
          <cell r="A369">
            <v>24104</v>
          </cell>
          <cell r="B369" t="str">
            <v>01.07.1935</v>
          </cell>
          <cell r="C369" t="str">
            <v>LAUNDRY</v>
          </cell>
          <cell r="D369">
            <v>58000</v>
          </cell>
          <cell r="E369">
            <v>-54824</v>
          </cell>
          <cell r="F369">
            <v>3176</v>
          </cell>
        </row>
        <row r="370">
          <cell r="A370">
            <v>24105</v>
          </cell>
          <cell r="B370" t="str">
            <v>01.07.1935</v>
          </cell>
          <cell r="C370" t="str">
            <v>MAIN BUILDING</v>
          </cell>
          <cell r="D370">
            <v>1028708.18</v>
          </cell>
          <cell r="E370">
            <v>-972344.18</v>
          </cell>
          <cell r="F370">
            <v>56364</v>
          </cell>
        </row>
        <row r="371">
          <cell r="A371">
            <v>24106</v>
          </cell>
          <cell r="B371" t="str">
            <v>01.07.1935</v>
          </cell>
          <cell r="C371" t="str">
            <v>NURSES QUARTERS</v>
          </cell>
          <cell r="D371">
            <v>553979.26</v>
          </cell>
          <cell r="E371">
            <v>-523627.26</v>
          </cell>
          <cell r="F371">
            <v>30352</v>
          </cell>
        </row>
        <row r="372">
          <cell r="A372">
            <v>24107</v>
          </cell>
          <cell r="B372" t="str">
            <v>01.07.1955</v>
          </cell>
          <cell r="C372" t="str">
            <v>OUTPATIENTS CLINIC</v>
          </cell>
          <cell r="D372">
            <v>66000</v>
          </cell>
          <cell r="E372">
            <v>-64680</v>
          </cell>
          <cell r="F372">
            <v>1320</v>
          </cell>
        </row>
        <row r="373">
          <cell r="A373">
            <v>24108</v>
          </cell>
          <cell r="B373" t="str">
            <v>01.07.1961</v>
          </cell>
          <cell r="C373" t="str">
            <v>DENTAL CLINIC</v>
          </cell>
          <cell r="D373">
            <v>176000</v>
          </cell>
          <cell r="E373">
            <v>-176000</v>
          </cell>
          <cell r="F373">
            <v>0</v>
          </cell>
        </row>
        <row r="374">
          <cell r="A374">
            <v>24109</v>
          </cell>
          <cell r="B374" t="str">
            <v>01.07.1976</v>
          </cell>
          <cell r="C374" t="str">
            <v>MAIN BUILDING</v>
          </cell>
          <cell r="D374">
            <v>2538278.4</v>
          </cell>
          <cell r="E374">
            <v>-1015325.4</v>
          </cell>
          <cell r="F374">
            <v>1522953</v>
          </cell>
        </row>
        <row r="375">
          <cell r="A375">
            <v>24110</v>
          </cell>
          <cell r="B375" t="str">
            <v>01.07.1950</v>
          </cell>
          <cell r="C375" t="str">
            <v>MORGUE</v>
          </cell>
          <cell r="D375">
            <v>9750</v>
          </cell>
          <cell r="E375">
            <v>-9750</v>
          </cell>
          <cell r="F375">
            <v>0</v>
          </cell>
        </row>
        <row r="376">
          <cell r="A376">
            <v>24111</v>
          </cell>
          <cell r="B376" t="str">
            <v>01.07.1976</v>
          </cell>
          <cell r="C376" t="str">
            <v>NURSES QUARTERS</v>
          </cell>
          <cell r="D376">
            <v>338250</v>
          </cell>
          <cell r="E376">
            <v>-315700</v>
          </cell>
          <cell r="F376">
            <v>22550</v>
          </cell>
        </row>
        <row r="377">
          <cell r="A377">
            <v>24112</v>
          </cell>
          <cell r="B377" t="str">
            <v>01.07.1974</v>
          </cell>
          <cell r="C377" t="str">
            <v>LAUNDRY</v>
          </cell>
          <cell r="D377">
            <v>46500</v>
          </cell>
          <cell r="E377">
            <v>-46500</v>
          </cell>
          <cell r="F377">
            <v>0</v>
          </cell>
        </row>
        <row r="378">
          <cell r="A378">
            <v>24113</v>
          </cell>
          <cell r="B378" t="str">
            <v>01.07.1974</v>
          </cell>
          <cell r="C378" t="str">
            <v>MAIN BUILDING</v>
          </cell>
          <cell r="D378">
            <v>2961324.8</v>
          </cell>
          <cell r="E378">
            <v>-1184546.8</v>
          </cell>
          <cell r="F378">
            <v>1776778</v>
          </cell>
        </row>
        <row r="379">
          <cell r="A379">
            <v>24114</v>
          </cell>
          <cell r="B379" t="str">
            <v>01.07.1974</v>
          </cell>
          <cell r="C379" t="str">
            <v>MORGUE</v>
          </cell>
          <cell r="D379">
            <v>16500</v>
          </cell>
          <cell r="E379">
            <v>-16500</v>
          </cell>
          <cell r="F379">
            <v>0</v>
          </cell>
        </row>
        <row r="380">
          <cell r="A380">
            <v>24115</v>
          </cell>
          <cell r="B380" t="str">
            <v>01.07.1974</v>
          </cell>
          <cell r="C380" t="str">
            <v>NURSES QUARTERS</v>
          </cell>
          <cell r="D380">
            <v>361800</v>
          </cell>
          <cell r="E380">
            <v>-345720</v>
          </cell>
          <cell r="F380">
            <v>16080</v>
          </cell>
        </row>
        <row r="381">
          <cell r="A381">
            <v>24116</v>
          </cell>
          <cell r="B381" t="str">
            <v>01.07.1982</v>
          </cell>
          <cell r="C381" t="str">
            <v>PLANT ROOM</v>
          </cell>
          <cell r="D381">
            <v>12600</v>
          </cell>
          <cell r="E381">
            <v>-12224</v>
          </cell>
          <cell r="F381">
            <v>376</v>
          </cell>
        </row>
        <row r="382">
          <cell r="A382">
            <v>24117</v>
          </cell>
          <cell r="B382" t="str">
            <v>01.07.1982</v>
          </cell>
          <cell r="C382" t="str">
            <v>M/S RESIDENCE &amp; SURGERY</v>
          </cell>
          <cell r="D382">
            <v>319303.36</v>
          </cell>
          <cell r="E382">
            <v>-200287.35999999999</v>
          </cell>
          <cell r="F382">
            <v>119016</v>
          </cell>
        </row>
        <row r="383">
          <cell r="A383">
            <v>24118</v>
          </cell>
          <cell r="B383" t="str">
            <v>01.07.1974</v>
          </cell>
          <cell r="C383" t="str">
            <v>WELFARE WORKER'S OFFICE</v>
          </cell>
          <cell r="D383">
            <v>15750</v>
          </cell>
          <cell r="E383">
            <v>-15750</v>
          </cell>
          <cell r="F383">
            <v>0</v>
          </cell>
        </row>
        <row r="384">
          <cell r="A384">
            <v>24119</v>
          </cell>
          <cell r="B384" t="str">
            <v>01.07.1990</v>
          </cell>
          <cell r="C384" t="str">
            <v>WORKSHOP</v>
          </cell>
          <cell r="D384">
            <v>13300</v>
          </cell>
          <cell r="E384">
            <v>-7154</v>
          </cell>
          <cell r="F384">
            <v>6146</v>
          </cell>
        </row>
        <row r="385">
          <cell r="A385">
            <v>24120</v>
          </cell>
          <cell r="B385" t="str">
            <v>01.07.1965</v>
          </cell>
          <cell r="C385" t="str">
            <v>LOOKERBIE ST RESIDENCE</v>
          </cell>
          <cell r="D385">
            <v>44190</v>
          </cell>
          <cell r="E385">
            <v>-34469</v>
          </cell>
          <cell r="F385">
            <v>9721</v>
          </cell>
        </row>
        <row r="386">
          <cell r="A386">
            <v>24121</v>
          </cell>
          <cell r="B386" t="str">
            <v>01.07.1979</v>
          </cell>
          <cell r="C386" t="str">
            <v>HEALTH SERVICES CENTRE</v>
          </cell>
          <cell r="D386">
            <v>276950</v>
          </cell>
          <cell r="E386">
            <v>-230794</v>
          </cell>
          <cell r="F386">
            <v>46156</v>
          </cell>
        </row>
        <row r="387">
          <cell r="A387">
            <v>24122</v>
          </cell>
          <cell r="B387" t="str">
            <v>01.07.1920</v>
          </cell>
          <cell r="C387" t="str">
            <v>OLD COMM HLTH CLINIC</v>
          </cell>
          <cell r="D387">
            <v>83200</v>
          </cell>
          <cell r="E387">
            <v>-83200</v>
          </cell>
          <cell r="F387">
            <v>0</v>
          </cell>
        </row>
        <row r="388">
          <cell r="A388">
            <v>24123</v>
          </cell>
          <cell r="B388" t="str">
            <v>01.07.1980</v>
          </cell>
          <cell r="C388" t="str">
            <v>FARMER ST RESIDENCE</v>
          </cell>
          <cell r="D388">
            <v>50000</v>
          </cell>
          <cell r="E388">
            <v>-30000</v>
          </cell>
          <cell r="F388">
            <v>20000</v>
          </cell>
        </row>
        <row r="389">
          <cell r="A389">
            <v>24124</v>
          </cell>
          <cell r="B389" t="str">
            <v>01.07.1979</v>
          </cell>
          <cell r="C389" t="str">
            <v>HAMILTON ST RESIDENCE</v>
          </cell>
          <cell r="D389">
            <v>51280</v>
          </cell>
          <cell r="E389">
            <v>-31344</v>
          </cell>
          <cell r="F389">
            <v>19936</v>
          </cell>
        </row>
        <row r="390">
          <cell r="A390">
            <v>24593</v>
          </cell>
          <cell r="B390" t="str">
            <v>01.04.1999</v>
          </cell>
          <cell r="C390" t="str">
            <v>QE II STAFF SOCIAL CLUB HOUSE</v>
          </cell>
          <cell r="D390">
            <v>38000</v>
          </cell>
          <cell r="E390">
            <v>-36045</v>
          </cell>
          <cell r="F390">
            <v>1955</v>
          </cell>
        </row>
        <row r="391">
          <cell r="A391">
            <v>26066</v>
          </cell>
          <cell r="B391" t="str">
            <v>01.06.1976</v>
          </cell>
          <cell r="C391" t="str">
            <v>51 HERSCHEL STREET</v>
          </cell>
          <cell r="D391">
            <v>237500</v>
          </cell>
          <cell r="E391">
            <v>0</v>
          </cell>
          <cell r="F391">
            <v>237500</v>
          </cell>
        </row>
        <row r="392">
          <cell r="A392">
            <v>26072</v>
          </cell>
          <cell r="B392" t="str">
            <v>01.06.1976</v>
          </cell>
          <cell r="C392" t="str">
            <v>Gov Medical Office 51 Herschel St Brisbane</v>
          </cell>
          <cell r="D392">
            <v>460000</v>
          </cell>
          <cell r="E392">
            <v>-322318</v>
          </cell>
          <cell r="F392">
            <v>137682</v>
          </cell>
        </row>
        <row r="393">
          <cell r="A393">
            <v>26075</v>
          </cell>
          <cell r="B393" t="str">
            <v>01.07.1994</v>
          </cell>
          <cell r="C393" t="str">
            <v>RADIATION STORE BUILDING ESK</v>
          </cell>
          <cell r="D393">
            <v>2220993.6</v>
          </cell>
          <cell r="E393">
            <v>-666310.6</v>
          </cell>
          <cell r="F393">
            <v>1554683</v>
          </cell>
        </row>
        <row r="394">
          <cell r="A394">
            <v>26076</v>
          </cell>
          <cell r="B394" t="str">
            <v>01.09.1994</v>
          </cell>
          <cell r="C394" t="str">
            <v>DEMOUNTABLE BUILDING</v>
          </cell>
          <cell r="D394">
            <v>80376</v>
          </cell>
          <cell r="E394">
            <v>-19762</v>
          </cell>
          <cell r="F394">
            <v>60614</v>
          </cell>
        </row>
        <row r="395">
          <cell r="A395">
            <v>26077</v>
          </cell>
          <cell r="B395" t="str">
            <v>01.03.1996</v>
          </cell>
          <cell r="C395" t="str">
            <v>SITE DEMOUNTABLE</v>
          </cell>
          <cell r="D395">
            <v>7612</v>
          </cell>
          <cell r="E395">
            <v>-1589</v>
          </cell>
          <cell r="F395">
            <v>6023</v>
          </cell>
        </row>
        <row r="396">
          <cell r="A396">
            <v>26079</v>
          </cell>
          <cell r="B396" t="str">
            <v>04.03.1997</v>
          </cell>
          <cell r="C396" t="str">
            <v>SITE DEMOUNTABLE</v>
          </cell>
          <cell r="D396">
            <v>113466.2</v>
          </cell>
          <cell r="E396">
            <v>-18405.2</v>
          </cell>
          <cell r="F396">
            <v>95061</v>
          </cell>
        </row>
        <row r="397">
          <cell r="A397">
            <v>26080</v>
          </cell>
          <cell r="B397" t="str">
            <v>06.03.1997</v>
          </cell>
          <cell r="C397" t="str">
            <v>SITE DEMOUNTABLE</v>
          </cell>
          <cell r="D397">
            <v>116469</v>
          </cell>
          <cell r="E397">
            <v>-18888</v>
          </cell>
          <cell r="F397">
            <v>97581</v>
          </cell>
        </row>
        <row r="398">
          <cell r="A398">
            <v>26088</v>
          </cell>
          <cell r="B398" t="str">
            <v>01.11.1997</v>
          </cell>
          <cell r="C398" t="str">
            <v>TRANSPORTABLE OFFICE</v>
          </cell>
          <cell r="D398">
            <v>14024</v>
          </cell>
          <cell r="E398">
            <v>-2339</v>
          </cell>
          <cell r="F398">
            <v>11685</v>
          </cell>
        </row>
        <row r="399">
          <cell r="A399">
            <v>30657</v>
          </cell>
          <cell r="B399" t="str">
            <v>01.03.1990</v>
          </cell>
          <cell r="C399" t="str">
            <v>ROSEMOUNT GAR HOSPITAL</v>
          </cell>
          <cell r="D399">
            <v>4759272</v>
          </cell>
          <cell r="E399">
            <v>-2221017</v>
          </cell>
          <cell r="F399">
            <v>2538255</v>
          </cell>
        </row>
        <row r="400">
          <cell r="A400">
            <v>30658</v>
          </cell>
          <cell r="B400" t="str">
            <v>01.03.1972</v>
          </cell>
          <cell r="C400" t="str">
            <v>ROSEMOUNT GARU</v>
          </cell>
          <cell r="D400">
            <v>315000</v>
          </cell>
          <cell r="E400">
            <v>-315000</v>
          </cell>
          <cell r="F400">
            <v>0</v>
          </cell>
        </row>
        <row r="401">
          <cell r="A401">
            <v>30659</v>
          </cell>
          <cell r="B401" t="str">
            <v>01.03.1960</v>
          </cell>
          <cell r="C401" t="str">
            <v>ROSEMOUNT VACANT WARD</v>
          </cell>
          <cell r="D401">
            <v>294000</v>
          </cell>
          <cell r="E401">
            <v>-294000</v>
          </cell>
          <cell r="F401">
            <v>0</v>
          </cell>
        </row>
        <row r="402">
          <cell r="A402">
            <v>30660</v>
          </cell>
          <cell r="B402" t="str">
            <v>01.03.1967</v>
          </cell>
          <cell r="C402" t="str">
            <v>ROSEMOUNT DAY HOSPITAL</v>
          </cell>
          <cell r="D402">
            <v>435959</v>
          </cell>
          <cell r="E402">
            <v>-435959</v>
          </cell>
          <cell r="F402">
            <v>0</v>
          </cell>
        </row>
        <row r="403">
          <cell r="A403">
            <v>30661</v>
          </cell>
          <cell r="B403" t="str">
            <v>01.03.1960</v>
          </cell>
          <cell r="C403" t="str">
            <v>ROSEMOUNT OCCUPATIONAL THERAPY</v>
          </cell>
          <cell r="D403">
            <v>273000</v>
          </cell>
          <cell r="E403">
            <v>-273000</v>
          </cell>
          <cell r="F403">
            <v>0</v>
          </cell>
        </row>
        <row r="404">
          <cell r="A404">
            <v>30662</v>
          </cell>
          <cell r="B404" t="str">
            <v>01.03.1960</v>
          </cell>
          <cell r="C404" t="str">
            <v>ROSEMOUNT A WARD</v>
          </cell>
          <cell r="D404">
            <v>336000</v>
          </cell>
          <cell r="E404">
            <v>-336000</v>
          </cell>
          <cell r="F404">
            <v>0</v>
          </cell>
        </row>
        <row r="405">
          <cell r="A405">
            <v>30663</v>
          </cell>
          <cell r="B405" t="str">
            <v>01.03.1958</v>
          </cell>
          <cell r="C405" t="str">
            <v>ROSEMOUNT A WARD RECREATION ROOM</v>
          </cell>
          <cell r="D405">
            <v>90800</v>
          </cell>
          <cell r="E405">
            <v>-90800</v>
          </cell>
          <cell r="F405">
            <v>0</v>
          </cell>
        </row>
        <row r="406">
          <cell r="A406">
            <v>30664</v>
          </cell>
          <cell r="B406" t="str">
            <v>01.03.1958</v>
          </cell>
          <cell r="C406" t="str">
            <v>ROSEMOUNT A WARD CLINIC</v>
          </cell>
          <cell r="D406">
            <v>126000</v>
          </cell>
          <cell r="E406">
            <v>-126000</v>
          </cell>
          <cell r="F406">
            <v>0</v>
          </cell>
        </row>
        <row r="407">
          <cell r="A407">
            <v>30666</v>
          </cell>
          <cell r="B407" t="str">
            <v>01.03.1960</v>
          </cell>
          <cell r="C407" t="str">
            <v>ROSEMOUNT LINEN ROOM</v>
          </cell>
          <cell r="D407">
            <v>27500</v>
          </cell>
          <cell r="E407">
            <v>-27500</v>
          </cell>
          <cell r="F407">
            <v>0</v>
          </cell>
        </row>
        <row r="408">
          <cell r="A408">
            <v>30671</v>
          </cell>
          <cell r="B408" t="str">
            <v>01.03.1960</v>
          </cell>
          <cell r="C408" t="str">
            <v>ROSEMOUNT STAFF RECREATION</v>
          </cell>
          <cell r="D408">
            <v>210600</v>
          </cell>
          <cell r="E408">
            <v>-210600</v>
          </cell>
          <cell r="F408">
            <v>0</v>
          </cell>
        </row>
        <row r="409">
          <cell r="A409">
            <v>30672</v>
          </cell>
          <cell r="B409" t="str">
            <v>01.03.1960</v>
          </cell>
          <cell r="C409" t="str">
            <v>ROSEMOUNT ADMIN; SECURITY AND KITCHEN</v>
          </cell>
          <cell r="D409">
            <v>422000</v>
          </cell>
          <cell r="E409">
            <v>-422000</v>
          </cell>
          <cell r="F409">
            <v>0</v>
          </cell>
        </row>
        <row r="410">
          <cell r="A410">
            <v>30674</v>
          </cell>
          <cell r="B410" t="str">
            <v>01.03.1960</v>
          </cell>
          <cell r="C410" t="str">
            <v>ROSEMOUNT GARU RECORDS</v>
          </cell>
          <cell r="D410">
            <v>52800</v>
          </cell>
          <cell r="E410">
            <v>-52800</v>
          </cell>
          <cell r="F410">
            <v>0</v>
          </cell>
        </row>
        <row r="411">
          <cell r="A411">
            <v>30675</v>
          </cell>
          <cell r="B411" t="str">
            <v>01.03.1967</v>
          </cell>
          <cell r="C411" t="str">
            <v>ROSEMOUNT GARU ADMIN</v>
          </cell>
          <cell r="D411">
            <v>198000</v>
          </cell>
          <cell r="E411">
            <v>-198000</v>
          </cell>
          <cell r="F411">
            <v>0</v>
          </cell>
        </row>
        <row r="412">
          <cell r="A412">
            <v>30676</v>
          </cell>
          <cell r="B412" t="str">
            <v>01.03.1960</v>
          </cell>
          <cell r="C412" t="str">
            <v>ROSEMOUNT BOILER ROOM</v>
          </cell>
          <cell r="D412">
            <v>11400</v>
          </cell>
          <cell r="E412">
            <v>-11400</v>
          </cell>
          <cell r="F412">
            <v>0</v>
          </cell>
        </row>
        <row r="413">
          <cell r="A413">
            <v>30677</v>
          </cell>
          <cell r="B413" t="str">
            <v>01.03.1960</v>
          </cell>
          <cell r="C413" t="str">
            <v>ROSEMOUNT PUBLIC AMENITIES</v>
          </cell>
          <cell r="D413">
            <v>23400</v>
          </cell>
          <cell r="E413">
            <v>-23400</v>
          </cell>
          <cell r="F413">
            <v>0</v>
          </cell>
        </row>
        <row r="414">
          <cell r="A414">
            <v>30678</v>
          </cell>
          <cell r="B414" t="str">
            <v>01.03.1960</v>
          </cell>
          <cell r="C414" t="str">
            <v>ROSEMOUNT OUTPATIENTS DEPARTMENT</v>
          </cell>
          <cell r="D414">
            <v>442000</v>
          </cell>
          <cell r="E414">
            <v>-442000</v>
          </cell>
          <cell r="F414">
            <v>0</v>
          </cell>
        </row>
        <row r="415">
          <cell r="A415">
            <v>30679</v>
          </cell>
          <cell r="B415" t="str">
            <v>01.03.1960</v>
          </cell>
          <cell r="C415" t="str">
            <v>ROSEMOUNT DINING ROOM</v>
          </cell>
          <cell r="D415">
            <v>167800</v>
          </cell>
          <cell r="E415">
            <v>-167800</v>
          </cell>
          <cell r="F415">
            <v>0</v>
          </cell>
        </row>
        <row r="416">
          <cell r="A416">
            <v>30680</v>
          </cell>
          <cell r="B416" t="str">
            <v>01.03.1972</v>
          </cell>
          <cell r="C416" t="str">
            <v>ROSEMOUNT IMPROVEMENTS</v>
          </cell>
          <cell r="D416">
            <v>300000</v>
          </cell>
          <cell r="E416">
            <v>-300000</v>
          </cell>
          <cell r="F416">
            <v>0</v>
          </cell>
        </row>
        <row r="417">
          <cell r="A417">
            <v>30681</v>
          </cell>
          <cell r="B417" t="str">
            <v>01.03.1967</v>
          </cell>
          <cell r="C417" t="str">
            <v>BRISBANE DENTAL CLINIC</v>
          </cell>
          <cell r="D417">
            <v>7726536.0499999998</v>
          </cell>
          <cell r="E417">
            <v>-6178493.0499999998</v>
          </cell>
          <cell r="F417">
            <v>1548043</v>
          </cell>
        </row>
        <row r="418">
          <cell r="A418">
            <v>30682</v>
          </cell>
          <cell r="B418" t="str">
            <v>01.03.1977</v>
          </cell>
          <cell r="C418" t="str">
            <v>SITE IMP'MENTS BRISBANE DENTAL HOSPITAL</v>
          </cell>
          <cell r="D418">
            <v>101000</v>
          </cell>
          <cell r="E418">
            <v>-101000</v>
          </cell>
          <cell r="F418">
            <v>0</v>
          </cell>
        </row>
        <row r="419">
          <cell r="A419">
            <v>30683</v>
          </cell>
          <cell r="B419" t="str">
            <v>01.03.1993</v>
          </cell>
          <cell r="C419" t="str">
            <v>MAIN BUILDING KEPERRA HOSPITAL</v>
          </cell>
          <cell r="D419">
            <v>3384371.2000000002</v>
          </cell>
          <cell r="E419">
            <v>-1917826.2</v>
          </cell>
          <cell r="F419">
            <v>1466545</v>
          </cell>
        </row>
        <row r="420">
          <cell r="A420">
            <v>30684</v>
          </cell>
          <cell r="B420" t="str">
            <v>01.03.1982</v>
          </cell>
          <cell r="C420" t="str">
            <v>SITE IMPROVEMENTS KEPERRA HOSPITAL</v>
          </cell>
          <cell r="D420">
            <v>210000</v>
          </cell>
          <cell r="E420">
            <v>-210000</v>
          </cell>
          <cell r="F420">
            <v>0</v>
          </cell>
        </row>
        <row r="421">
          <cell r="A421">
            <v>30685</v>
          </cell>
          <cell r="B421" t="str">
            <v>01.03.1976</v>
          </cell>
          <cell r="C421" t="str">
            <v>SANDGATE DENTAL CLINIC</v>
          </cell>
          <cell r="D421">
            <v>578000</v>
          </cell>
          <cell r="E421">
            <v>-578000</v>
          </cell>
          <cell r="F421">
            <v>0</v>
          </cell>
        </row>
        <row r="422">
          <cell r="A422">
            <v>30686</v>
          </cell>
          <cell r="B422" t="str">
            <v>01.03.1962</v>
          </cell>
          <cell r="C422" t="str">
            <v>SANDGATE MEDICAL CENTRE</v>
          </cell>
          <cell r="D422">
            <v>95000</v>
          </cell>
          <cell r="E422">
            <v>-95000</v>
          </cell>
          <cell r="F422">
            <v>0</v>
          </cell>
        </row>
        <row r="423">
          <cell r="A423">
            <v>30687</v>
          </cell>
          <cell r="B423" t="str">
            <v>01.03.1962</v>
          </cell>
          <cell r="C423" t="str">
            <v>AMENTIES BUILDING SANDGATE DENTAL CLINIC</v>
          </cell>
          <cell r="D423">
            <v>15000</v>
          </cell>
          <cell r="E423">
            <v>-15000</v>
          </cell>
          <cell r="F423">
            <v>0</v>
          </cell>
        </row>
        <row r="424">
          <cell r="A424">
            <v>30688</v>
          </cell>
          <cell r="B424" t="str">
            <v>01.07.1981</v>
          </cell>
          <cell r="C424" t="str">
            <v>SITE IMP'MENTS SANDGATE DENTAL CLINIC</v>
          </cell>
          <cell r="D424">
            <v>15000</v>
          </cell>
          <cell r="E424">
            <v>-15000</v>
          </cell>
          <cell r="F424">
            <v>0</v>
          </cell>
        </row>
        <row r="425">
          <cell r="A425">
            <v>30689</v>
          </cell>
          <cell r="B425" t="str">
            <v>01.03.1972</v>
          </cell>
          <cell r="C425" t="str">
            <v>PRIVATE PRACTICE OFFICE HERSTON</v>
          </cell>
          <cell r="D425">
            <v>2500000</v>
          </cell>
          <cell r="E425">
            <v>-2500000</v>
          </cell>
          <cell r="F425">
            <v>0</v>
          </cell>
        </row>
        <row r="426">
          <cell r="A426">
            <v>30690</v>
          </cell>
          <cell r="B426" t="str">
            <v>01.03.1972</v>
          </cell>
          <cell r="C426" t="str">
            <v>PRIVATE PRACTICE IMPROVEMENTS</v>
          </cell>
          <cell r="D426">
            <v>40000</v>
          </cell>
          <cell r="E426">
            <v>-40000</v>
          </cell>
          <cell r="F426">
            <v>0</v>
          </cell>
        </row>
        <row r="427">
          <cell r="A427">
            <v>30691</v>
          </cell>
          <cell r="B427" t="str">
            <v>01.03.1980</v>
          </cell>
          <cell r="C427" t="str">
            <v>HALWYN CENTRE</v>
          </cell>
          <cell r="D427">
            <v>7219240</v>
          </cell>
          <cell r="E427">
            <v>-4713868</v>
          </cell>
          <cell r="F427">
            <v>2505372</v>
          </cell>
        </row>
        <row r="428">
          <cell r="A428">
            <v>30698</v>
          </cell>
          <cell r="B428" t="str">
            <v>01.03.1985</v>
          </cell>
          <cell r="C428" t="str">
            <v>KITCHEN; DINING ROOM RBH</v>
          </cell>
          <cell r="D428">
            <v>14277816</v>
          </cell>
          <cell r="E428">
            <v>-8090830</v>
          </cell>
          <cell r="F428">
            <v>6186986</v>
          </cell>
        </row>
        <row r="429">
          <cell r="A429">
            <v>30699</v>
          </cell>
          <cell r="B429" t="str">
            <v>01.03.1978</v>
          </cell>
          <cell r="C429" t="str">
            <v>RBH BLOCK 7</v>
          </cell>
          <cell r="D429">
            <v>92539209.049999997</v>
          </cell>
          <cell r="E429">
            <v>-61471359.049999997</v>
          </cell>
          <cell r="F429">
            <v>31067850</v>
          </cell>
        </row>
        <row r="430">
          <cell r="A430">
            <v>30700</v>
          </cell>
          <cell r="B430" t="str">
            <v>01.03.1962</v>
          </cell>
          <cell r="C430" t="str">
            <v>PATHOLOGY QRI RBH</v>
          </cell>
          <cell r="D430">
            <v>19565896</v>
          </cell>
          <cell r="E430">
            <v>-15652801</v>
          </cell>
          <cell r="F430">
            <v>3913095</v>
          </cell>
        </row>
        <row r="431">
          <cell r="A431">
            <v>30701</v>
          </cell>
          <cell r="B431" t="str">
            <v>01.03.1976</v>
          </cell>
          <cell r="C431" t="str">
            <v>RADIOTHERAPY RBH</v>
          </cell>
          <cell r="D431">
            <v>3807417.6</v>
          </cell>
          <cell r="E431">
            <v>-3045951.6</v>
          </cell>
          <cell r="F431">
            <v>761466</v>
          </cell>
        </row>
        <row r="432">
          <cell r="A432">
            <v>30702</v>
          </cell>
          <cell r="B432" t="str">
            <v>01.03.1986</v>
          </cell>
          <cell r="C432" t="str">
            <v>QLD RADIUM INSTITUTE (QRI) RBH</v>
          </cell>
          <cell r="D432">
            <v>15335432</v>
          </cell>
          <cell r="E432">
            <v>-8690151</v>
          </cell>
          <cell r="F432">
            <v>6645281</v>
          </cell>
        </row>
        <row r="433">
          <cell r="A433">
            <v>30705</v>
          </cell>
          <cell r="B433" t="str">
            <v>01.03.1962</v>
          </cell>
          <cell r="C433" t="str">
            <v>PATHOLOGY EM LABORATORY PATH STORE RBH</v>
          </cell>
          <cell r="D433">
            <v>1025887.52</v>
          </cell>
          <cell r="E433">
            <v>-991694.52</v>
          </cell>
          <cell r="F433">
            <v>34193</v>
          </cell>
        </row>
        <row r="434">
          <cell r="A434">
            <v>30706</v>
          </cell>
          <cell r="B434" t="str">
            <v>01.03.1960</v>
          </cell>
          <cell r="C434" t="str">
            <v>GAS STORE RBH</v>
          </cell>
          <cell r="D434">
            <v>12800</v>
          </cell>
          <cell r="E434">
            <v>-11095</v>
          </cell>
          <cell r="F434">
            <v>1705</v>
          </cell>
        </row>
        <row r="435">
          <cell r="A435">
            <v>30711</v>
          </cell>
          <cell r="B435" t="str">
            <v>01.03.1956</v>
          </cell>
          <cell r="C435" t="str">
            <v>OLD CHILD MINDING CENTRE RBH</v>
          </cell>
          <cell r="D435">
            <v>2281147.7000000002</v>
          </cell>
          <cell r="E435">
            <v>-658814.69999999995</v>
          </cell>
          <cell r="F435">
            <v>1622333</v>
          </cell>
        </row>
        <row r="436">
          <cell r="A436">
            <v>30712</v>
          </cell>
          <cell r="B436" t="str">
            <v>01.03.1956</v>
          </cell>
          <cell r="C436" t="str">
            <v>WARDSPERON AMENITIES RBH</v>
          </cell>
          <cell r="D436">
            <v>564172.29</v>
          </cell>
          <cell r="E436">
            <v>-378305.29</v>
          </cell>
          <cell r="F436">
            <v>185867</v>
          </cell>
        </row>
        <row r="437">
          <cell r="A437">
            <v>30713</v>
          </cell>
          <cell r="B437" t="str">
            <v>01.03.1962</v>
          </cell>
          <cell r="C437" t="str">
            <v>SOCIAL WORKERS BUILDING RBH</v>
          </cell>
          <cell r="D437">
            <v>740331.2</v>
          </cell>
          <cell r="E437">
            <v>-711310.2</v>
          </cell>
          <cell r="F437">
            <v>29021</v>
          </cell>
        </row>
        <row r="438">
          <cell r="A438">
            <v>30715</v>
          </cell>
          <cell r="B438" t="str">
            <v>01.03.1957</v>
          </cell>
          <cell r="C438" t="str">
            <v>GARAGE RBH</v>
          </cell>
          <cell r="D438">
            <v>14000</v>
          </cell>
          <cell r="E438">
            <v>-14000</v>
          </cell>
          <cell r="F438">
            <v>0</v>
          </cell>
        </row>
        <row r="439">
          <cell r="A439">
            <v>30716</v>
          </cell>
          <cell r="B439" t="str">
            <v>01.03.1958</v>
          </cell>
          <cell r="C439" t="str">
            <v>NURSES HOUSE/LADY LAMINGTON</v>
          </cell>
          <cell r="D439">
            <v>23814315</v>
          </cell>
          <cell r="E439">
            <v>-23814315</v>
          </cell>
          <cell r="F439">
            <v>0</v>
          </cell>
        </row>
        <row r="440">
          <cell r="A440">
            <v>30717</v>
          </cell>
          <cell r="B440" t="str">
            <v>01.03.1962</v>
          </cell>
          <cell r="C440" t="str">
            <v>PAINTERS WORKSHOP RBH</v>
          </cell>
          <cell r="D440">
            <v>104000</v>
          </cell>
          <cell r="E440">
            <v>-104000</v>
          </cell>
          <cell r="F440">
            <v>0</v>
          </cell>
        </row>
        <row r="441">
          <cell r="A441">
            <v>30718</v>
          </cell>
          <cell r="B441" t="str">
            <v>01.03.1960</v>
          </cell>
          <cell r="C441" t="str">
            <v>EDITH CAVELL MEMORIAL HOME RBH</v>
          </cell>
          <cell r="D441">
            <v>5076556.8</v>
          </cell>
          <cell r="E441">
            <v>-4738138.8</v>
          </cell>
          <cell r="F441">
            <v>338418</v>
          </cell>
        </row>
        <row r="442">
          <cell r="A442">
            <v>30720</v>
          </cell>
          <cell r="B442" t="str">
            <v>01.03.1967</v>
          </cell>
          <cell r="C442" t="str">
            <v>SCHOOL OF NURSING COMPUTER TRAINING RBH</v>
          </cell>
          <cell r="D442">
            <v>6451457.5999999996</v>
          </cell>
          <cell r="E442">
            <v>-6021383.5999999996</v>
          </cell>
          <cell r="F442">
            <v>430074</v>
          </cell>
        </row>
        <row r="443">
          <cell r="A443">
            <v>30725</v>
          </cell>
          <cell r="B443" t="str">
            <v>01.03.1986</v>
          </cell>
          <cell r="C443" t="str">
            <v>HADS RBH</v>
          </cell>
          <cell r="D443">
            <v>3067086.4</v>
          </cell>
          <cell r="E443">
            <v>-1916943.4</v>
          </cell>
          <cell r="F443">
            <v>1150143</v>
          </cell>
        </row>
        <row r="444">
          <cell r="A444">
            <v>30726</v>
          </cell>
          <cell r="B444" t="str">
            <v>01.03.1964</v>
          </cell>
          <cell r="C444" t="str">
            <v>SITE IMPROVEMENTS RBH</v>
          </cell>
          <cell r="D444">
            <v>4733280</v>
          </cell>
          <cell r="E444">
            <v>-4733280</v>
          </cell>
          <cell r="F444">
            <v>0</v>
          </cell>
        </row>
        <row r="445">
          <cell r="A445">
            <v>30748</v>
          </cell>
          <cell r="B445" t="str">
            <v>01.03.1972</v>
          </cell>
          <cell r="C445" t="str">
            <v>NEWSTEAD COMMUNITY MENTAL HEALTH CLINIC</v>
          </cell>
          <cell r="D445">
            <v>125000</v>
          </cell>
          <cell r="E445">
            <v>-74563</v>
          </cell>
          <cell r="F445">
            <v>50437</v>
          </cell>
        </row>
        <row r="446">
          <cell r="A446">
            <v>30749</v>
          </cell>
          <cell r="B446" t="str">
            <v>01.03.1967</v>
          </cell>
          <cell r="C446" t="str">
            <v>SITE IMP'MENTS VALLEY PSYCH DAY CENTRE</v>
          </cell>
          <cell r="D446">
            <v>10000</v>
          </cell>
          <cell r="E446">
            <v>-10000</v>
          </cell>
          <cell r="F446">
            <v>0</v>
          </cell>
        </row>
        <row r="447">
          <cell r="A447">
            <v>30752</v>
          </cell>
          <cell r="B447" t="str">
            <v>01.03.1996</v>
          </cell>
          <cell r="C447" t="str">
            <v>MENTAL HEALTH BLDG RBH</v>
          </cell>
          <cell r="D447">
            <v>19350968</v>
          </cell>
          <cell r="E447">
            <v>-4769241</v>
          </cell>
          <cell r="F447">
            <v>14581727</v>
          </cell>
        </row>
        <row r="448">
          <cell r="A448">
            <v>30755</v>
          </cell>
          <cell r="B448" t="str">
            <v>30.05.1991</v>
          </cell>
          <cell r="C448" t="str">
            <v>QRI MATER CENTRE</v>
          </cell>
          <cell r="D448">
            <v>9730067.1999999993</v>
          </cell>
          <cell r="E448">
            <v>-4533447.2</v>
          </cell>
          <cell r="F448">
            <v>5196620</v>
          </cell>
        </row>
        <row r="449">
          <cell r="A449">
            <v>30756</v>
          </cell>
          <cell r="B449" t="str">
            <v>30.05.1991</v>
          </cell>
          <cell r="C449" t="str">
            <v>QRI MATER CENTRE IMPROVEMENTS</v>
          </cell>
          <cell r="D449">
            <v>25000</v>
          </cell>
          <cell r="E449">
            <v>-8279</v>
          </cell>
          <cell r="F449">
            <v>16721</v>
          </cell>
        </row>
        <row r="450">
          <cell r="A450">
            <v>30758</v>
          </cell>
          <cell r="B450" t="str">
            <v>01.06.1998</v>
          </cell>
          <cell r="C450" t="str">
            <v>CENTRAL ENERGY PLANT</v>
          </cell>
          <cell r="D450">
            <v>30595320</v>
          </cell>
          <cell r="E450">
            <v>-6131265</v>
          </cell>
          <cell r="F450">
            <v>24464055</v>
          </cell>
        </row>
        <row r="451">
          <cell r="A451">
            <v>31231</v>
          </cell>
          <cell r="B451" t="str">
            <v>30.06.1998</v>
          </cell>
          <cell r="C451" t="str">
            <v>ROSEMOUNT LAND</v>
          </cell>
          <cell r="D451">
            <v>5494500</v>
          </cell>
          <cell r="E451">
            <v>0</v>
          </cell>
          <cell r="F451">
            <v>5494500</v>
          </cell>
        </row>
        <row r="452">
          <cell r="A452">
            <v>31232</v>
          </cell>
          <cell r="B452" t="str">
            <v>30.06.1998</v>
          </cell>
          <cell r="C452" t="str">
            <v>BRISBANE DENTAL HOSPITAL LAND</v>
          </cell>
          <cell r="D452">
            <v>4500000</v>
          </cell>
          <cell r="E452">
            <v>0</v>
          </cell>
          <cell r="F452">
            <v>4500000</v>
          </cell>
        </row>
        <row r="453">
          <cell r="A453">
            <v>31233</v>
          </cell>
          <cell r="B453" t="str">
            <v>30.06.1998</v>
          </cell>
          <cell r="C453" t="str">
            <v>KEPERRA HOSPITAL LAND</v>
          </cell>
          <cell r="D453">
            <v>368000</v>
          </cell>
          <cell r="E453">
            <v>0</v>
          </cell>
          <cell r="F453">
            <v>368000</v>
          </cell>
        </row>
        <row r="454">
          <cell r="A454">
            <v>31234</v>
          </cell>
          <cell r="B454" t="str">
            <v>01.06.1996</v>
          </cell>
          <cell r="C454" t="str">
            <v>SANDGATE DENTAL CLINIC LAND</v>
          </cell>
          <cell r="D454">
            <v>177450</v>
          </cell>
          <cell r="E454">
            <v>0</v>
          </cell>
          <cell r="F454">
            <v>177450</v>
          </cell>
        </row>
        <row r="455">
          <cell r="A455">
            <v>31235</v>
          </cell>
          <cell r="B455" t="str">
            <v>30.06.1998</v>
          </cell>
          <cell r="C455" t="str">
            <v>PRIVATE PRACTICE OFFICES LAND</v>
          </cell>
          <cell r="D455">
            <v>950000</v>
          </cell>
          <cell r="E455">
            <v>0</v>
          </cell>
          <cell r="F455">
            <v>950000</v>
          </cell>
        </row>
        <row r="456">
          <cell r="A456">
            <v>31236</v>
          </cell>
          <cell r="B456" t="str">
            <v>30.06.1998</v>
          </cell>
          <cell r="C456" t="str">
            <v>HALWYN CENTRE LAND</v>
          </cell>
          <cell r="D456">
            <v>1155000</v>
          </cell>
          <cell r="E456">
            <v>0</v>
          </cell>
          <cell r="F456">
            <v>1155000</v>
          </cell>
        </row>
        <row r="457">
          <cell r="A457">
            <v>31237</v>
          </cell>
          <cell r="B457" t="str">
            <v>30.06.1998</v>
          </cell>
          <cell r="C457" t="str">
            <v>LAND HERSTON COMPLEX</v>
          </cell>
          <cell r="D457">
            <v>16253489</v>
          </cell>
          <cell r="E457">
            <v>0</v>
          </cell>
          <cell r="F457">
            <v>16253489</v>
          </cell>
        </row>
        <row r="458">
          <cell r="A458">
            <v>31240</v>
          </cell>
          <cell r="B458" t="str">
            <v>30.06.1998</v>
          </cell>
          <cell r="C458" t="str">
            <v>SHOP 38-38A BOWENBRIDGE ROAD LAND</v>
          </cell>
          <cell r="D458">
            <v>255040</v>
          </cell>
          <cell r="E458">
            <v>0</v>
          </cell>
          <cell r="F458">
            <v>255040</v>
          </cell>
        </row>
        <row r="459">
          <cell r="A459">
            <v>31241</v>
          </cell>
          <cell r="B459" t="str">
            <v>01.06.1996</v>
          </cell>
          <cell r="C459" t="str">
            <v>COMMUNITY MENTAL HEALTH LAND</v>
          </cell>
          <cell r="D459">
            <v>366540</v>
          </cell>
          <cell r="E459">
            <v>0</v>
          </cell>
          <cell r="F459">
            <v>366540</v>
          </cell>
        </row>
        <row r="460">
          <cell r="A460">
            <v>31243</v>
          </cell>
          <cell r="B460" t="str">
            <v>01.03.1962</v>
          </cell>
          <cell r="C460" t="str">
            <v>O'CONNELL TCE CARPARK SITE IMPROVEMENTS</v>
          </cell>
          <cell r="D460">
            <v>0</v>
          </cell>
          <cell r="E460">
            <v>0</v>
          </cell>
          <cell r="F460">
            <v>0</v>
          </cell>
        </row>
        <row r="461">
          <cell r="A461">
            <v>40649</v>
          </cell>
          <cell r="B461" t="str">
            <v>30.06.1950</v>
          </cell>
          <cell r="C461" t="str">
            <v>ROCKHAMPTON CHILD &amp; YOUTH MENTAL HEALTH</v>
          </cell>
          <cell r="D461">
            <v>1988000</v>
          </cell>
          <cell r="E461">
            <v>-1126578</v>
          </cell>
          <cell r="F461">
            <v>861422</v>
          </cell>
        </row>
        <row r="462">
          <cell r="A462">
            <v>40650</v>
          </cell>
          <cell r="B462" t="str">
            <v>30.06.1963</v>
          </cell>
          <cell r="C462" t="str">
            <v>DWELLING/MAIN B'LDING - DIVISION OF GENERAL PRACTI</v>
          </cell>
          <cell r="D462">
            <v>120750</v>
          </cell>
          <cell r="E462">
            <v>-73952</v>
          </cell>
          <cell r="F462">
            <v>46798</v>
          </cell>
        </row>
        <row r="463">
          <cell r="A463">
            <v>40652</v>
          </cell>
          <cell r="B463" t="str">
            <v>30.11.1994</v>
          </cell>
          <cell r="C463" t="str">
            <v>COMM HLTH CTRE-COMM/HLTH/CTRE - YEPPOON</v>
          </cell>
          <cell r="D463">
            <v>1692185.6000000001</v>
          </cell>
          <cell r="E463">
            <v>-498987.6</v>
          </cell>
          <cell r="F463">
            <v>1193198</v>
          </cell>
        </row>
        <row r="464">
          <cell r="A464">
            <v>40653</v>
          </cell>
          <cell r="B464" t="str">
            <v>30.06.1978</v>
          </cell>
          <cell r="C464" t="str">
            <v>MAIN HOSPITAL B'LDING -YEPPOON HOSP</v>
          </cell>
          <cell r="D464">
            <v>6659800</v>
          </cell>
          <cell r="E464">
            <v>-4884055</v>
          </cell>
          <cell r="F464">
            <v>1775745</v>
          </cell>
        </row>
        <row r="465">
          <cell r="A465">
            <v>40654</v>
          </cell>
          <cell r="B465" t="str">
            <v>28.02.1990</v>
          </cell>
          <cell r="C465" t="str">
            <v>NURSING HOME - YEPPOON</v>
          </cell>
          <cell r="D465">
            <v>4285459.6399999997</v>
          </cell>
          <cell r="E465">
            <v>-1996481.64</v>
          </cell>
          <cell r="F465">
            <v>2288978</v>
          </cell>
        </row>
        <row r="466">
          <cell r="A466">
            <v>40656</v>
          </cell>
          <cell r="B466" t="str">
            <v>30.12.1986</v>
          </cell>
          <cell r="C466" t="str">
            <v>OUTPATIENT &amp; EMERGENCY BUILDING - WOORABINDA HOSP</v>
          </cell>
          <cell r="D466">
            <v>628223.9</v>
          </cell>
          <cell r="E466">
            <v>-384194.9</v>
          </cell>
          <cell r="F466">
            <v>244029</v>
          </cell>
        </row>
        <row r="467">
          <cell r="A467">
            <v>40658</v>
          </cell>
          <cell r="B467" t="str">
            <v>30.06.1960</v>
          </cell>
          <cell r="C467" t="str">
            <v>FLAT 1 WOORABINDA</v>
          </cell>
          <cell r="D467">
            <v>93600</v>
          </cell>
          <cell r="E467">
            <v>-74883</v>
          </cell>
          <cell r="F467">
            <v>18717</v>
          </cell>
        </row>
        <row r="468">
          <cell r="A468">
            <v>40659</v>
          </cell>
          <cell r="B468" t="str">
            <v>30.06.1960</v>
          </cell>
          <cell r="C468" t="str">
            <v>FLATS 2 AND 3 WOORABINDA</v>
          </cell>
          <cell r="D468">
            <v>298800</v>
          </cell>
          <cell r="E468">
            <v>-239047</v>
          </cell>
          <cell r="F468">
            <v>59753</v>
          </cell>
        </row>
        <row r="469">
          <cell r="A469">
            <v>40660</v>
          </cell>
          <cell r="B469" t="str">
            <v>30.06.1959</v>
          </cell>
          <cell r="C469" t="str">
            <v>HOUSE 2 WOORABINDA</v>
          </cell>
          <cell r="D469">
            <v>78750</v>
          </cell>
          <cell r="E469">
            <v>-78750</v>
          </cell>
          <cell r="F469">
            <v>0</v>
          </cell>
        </row>
        <row r="470">
          <cell r="A470">
            <v>40661</v>
          </cell>
          <cell r="B470" t="str">
            <v>30.06.1972</v>
          </cell>
          <cell r="C470" t="str">
            <v>COMM HLTH CTRE-ABORIGINAL HEALTH CENTRE</v>
          </cell>
          <cell r="D470">
            <v>368600</v>
          </cell>
          <cell r="E470">
            <v>-368600</v>
          </cell>
          <cell r="F470">
            <v>0</v>
          </cell>
        </row>
        <row r="471">
          <cell r="A471">
            <v>40662</v>
          </cell>
          <cell r="B471" t="str">
            <v>30.06.1974</v>
          </cell>
          <cell r="C471" t="str">
            <v>DUPLEX - CARBINE STREET WOORABINDA</v>
          </cell>
          <cell r="D471">
            <v>105000</v>
          </cell>
          <cell r="E471">
            <v>-105000</v>
          </cell>
          <cell r="F471">
            <v>0</v>
          </cell>
        </row>
        <row r="472">
          <cell r="A472">
            <v>40663</v>
          </cell>
          <cell r="B472" t="str">
            <v>30.06.1967</v>
          </cell>
          <cell r="C472" t="str">
            <v>MAIN B'LDING-MOUNT MORGAN HOSP</v>
          </cell>
          <cell r="D472">
            <v>7720596.7999999998</v>
          </cell>
          <cell r="E472">
            <v>-6176794.7999999998</v>
          </cell>
          <cell r="F472">
            <v>1543802</v>
          </cell>
        </row>
        <row r="473">
          <cell r="A473">
            <v>40664</v>
          </cell>
          <cell r="B473" t="str">
            <v>30.06.1940</v>
          </cell>
          <cell r="C473" t="str">
            <v>CARPORT-MOUNT MORGAN HOSP</v>
          </cell>
          <cell r="D473">
            <v>19000</v>
          </cell>
          <cell r="E473">
            <v>-19000</v>
          </cell>
          <cell r="F473">
            <v>0</v>
          </cell>
        </row>
        <row r="474">
          <cell r="A474">
            <v>40665</v>
          </cell>
          <cell r="B474" t="str">
            <v>30.06.1960</v>
          </cell>
          <cell r="C474" t="str">
            <v>GARAGE-MOUNT MORGAN HOSP</v>
          </cell>
          <cell r="D474">
            <v>9200</v>
          </cell>
          <cell r="E474">
            <v>-9200</v>
          </cell>
          <cell r="F474">
            <v>0</v>
          </cell>
        </row>
        <row r="475">
          <cell r="A475">
            <v>40666</v>
          </cell>
          <cell r="B475" t="str">
            <v>30.06.1985</v>
          </cell>
          <cell r="C475" t="str">
            <v>PERGOLA NO.1-MOUNT MORGAN HOSP</v>
          </cell>
          <cell r="D475">
            <v>6500</v>
          </cell>
          <cell r="E475">
            <v>-4749</v>
          </cell>
          <cell r="F475">
            <v>1751</v>
          </cell>
        </row>
        <row r="476">
          <cell r="A476">
            <v>40668</v>
          </cell>
          <cell r="B476" t="str">
            <v>30.06.1939</v>
          </cell>
          <cell r="C476" t="str">
            <v>COMMUNITY HEALTH B'LDING-MOUNT MORGAN HOSP</v>
          </cell>
          <cell r="D476">
            <v>144000</v>
          </cell>
          <cell r="E476">
            <v>-131850</v>
          </cell>
          <cell r="F476">
            <v>12150</v>
          </cell>
        </row>
        <row r="477">
          <cell r="A477">
            <v>40669</v>
          </cell>
          <cell r="B477" t="str">
            <v>30.06.1957</v>
          </cell>
          <cell r="C477" t="str">
            <v>LAUNDRY-MOUNT MORGAN HOSP</v>
          </cell>
          <cell r="D477">
            <v>115500</v>
          </cell>
          <cell r="E477">
            <v>-113104</v>
          </cell>
          <cell r="F477">
            <v>2396</v>
          </cell>
        </row>
        <row r="478">
          <cell r="A478">
            <v>40670</v>
          </cell>
          <cell r="B478" t="str">
            <v>30.06.1968</v>
          </cell>
          <cell r="C478" t="str">
            <v>MORGUE-MOUNT MORGAN HOSP</v>
          </cell>
          <cell r="D478">
            <v>58400</v>
          </cell>
          <cell r="E478">
            <v>-50076</v>
          </cell>
          <cell r="F478">
            <v>8324</v>
          </cell>
        </row>
        <row r="479">
          <cell r="A479">
            <v>40671</v>
          </cell>
          <cell r="B479" t="str">
            <v>30.06.1982</v>
          </cell>
          <cell r="C479" t="str">
            <v>R'DENCE AND SURGERY-MOUNT MORGAN HOSP</v>
          </cell>
          <cell r="D479">
            <v>145200</v>
          </cell>
          <cell r="E479">
            <v>-84197</v>
          </cell>
          <cell r="F479">
            <v>61003</v>
          </cell>
        </row>
        <row r="480">
          <cell r="A480">
            <v>40672</v>
          </cell>
          <cell r="B480" t="str">
            <v>30.06.1947</v>
          </cell>
          <cell r="C480" t="str">
            <v>NURSES QTRS-MOUNT MORGAN HOSP</v>
          </cell>
          <cell r="D480">
            <v>536845.88</v>
          </cell>
          <cell r="E480">
            <v>-485797.88</v>
          </cell>
          <cell r="F480">
            <v>51048</v>
          </cell>
        </row>
        <row r="481">
          <cell r="A481">
            <v>40673</v>
          </cell>
          <cell r="B481" t="str">
            <v>30.06.1985</v>
          </cell>
          <cell r="C481" t="str">
            <v>WORKSHOP-MOUNT MORGAN HOSP</v>
          </cell>
          <cell r="D481">
            <v>12600</v>
          </cell>
          <cell r="E481">
            <v>-11009</v>
          </cell>
          <cell r="F481">
            <v>1591</v>
          </cell>
        </row>
        <row r="482">
          <cell r="A482">
            <v>40674</v>
          </cell>
          <cell r="B482" t="str">
            <v>30.06.1942</v>
          </cell>
          <cell r="C482" t="str">
            <v>MEDICAL SUPER'S R'DENCE-ROCKHAMPTON HOSPITAL</v>
          </cell>
          <cell r="D482">
            <v>180000</v>
          </cell>
          <cell r="E482">
            <v>-143118</v>
          </cell>
          <cell r="F482">
            <v>36882</v>
          </cell>
        </row>
        <row r="483">
          <cell r="A483">
            <v>40676</v>
          </cell>
          <cell r="B483" t="str">
            <v>30.06.1943</v>
          </cell>
          <cell r="C483" t="str">
            <v>POST OFFICE-ROCKHAMPTON HOSPITAL</v>
          </cell>
          <cell r="D483">
            <v>25800</v>
          </cell>
          <cell r="E483">
            <v>-21565</v>
          </cell>
          <cell r="F483">
            <v>4235</v>
          </cell>
        </row>
        <row r="484">
          <cell r="A484">
            <v>40677</v>
          </cell>
          <cell r="B484" t="str">
            <v>30.06.1943</v>
          </cell>
          <cell r="C484" t="str">
            <v>MORGUE-ROCKHAMPTON HOSPITAL</v>
          </cell>
          <cell r="D484">
            <v>214000</v>
          </cell>
          <cell r="E484">
            <v>-214000</v>
          </cell>
          <cell r="F484">
            <v>0</v>
          </cell>
        </row>
        <row r="485">
          <cell r="A485">
            <v>40679</v>
          </cell>
          <cell r="B485" t="str">
            <v>30.06.1954</v>
          </cell>
          <cell r="C485" t="str">
            <v>NURSES QTRS-ROCKHAMPTON HOSPITAL</v>
          </cell>
          <cell r="D485">
            <v>5182318.4000000004</v>
          </cell>
          <cell r="E485">
            <v>-4664378.4000000004</v>
          </cell>
          <cell r="F485">
            <v>517940</v>
          </cell>
        </row>
        <row r="486">
          <cell r="A486">
            <v>40683</v>
          </cell>
          <cell r="B486" t="str">
            <v>30.06.1987</v>
          </cell>
          <cell r="C486" t="str">
            <v>MEDICAL SERVICES BLOCK-ROCKHAMPTON HOSPITAL</v>
          </cell>
          <cell r="D486">
            <v>51195287.689999998</v>
          </cell>
          <cell r="E486">
            <v>-17568411.690000001</v>
          </cell>
          <cell r="F486">
            <v>33626876</v>
          </cell>
        </row>
        <row r="487">
          <cell r="A487">
            <v>40684</v>
          </cell>
          <cell r="B487" t="str">
            <v>30.06.1975</v>
          </cell>
          <cell r="C487" t="str">
            <v>BIRRIBI HOUSE - INTELLECTUALLY HANDICAPPED-RTON HO</v>
          </cell>
          <cell r="D487">
            <v>6028411.2000000002</v>
          </cell>
          <cell r="E487">
            <v>-3818170.2</v>
          </cell>
          <cell r="F487">
            <v>2210241</v>
          </cell>
        </row>
        <row r="488">
          <cell r="A488">
            <v>40686</v>
          </cell>
          <cell r="B488" t="str">
            <v>30.06.1959</v>
          </cell>
          <cell r="C488" t="str">
            <v>STORES/ENGINEERING - ROCKHAMPTON</v>
          </cell>
          <cell r="D488">
            <v>956657.03</v>
          </cell>
          <cell r="E488">
            <v>-801290.03</v>
          </cell>
          <cell r="F488">
            <v>155367</v>
          </cell>
        </row>
        <row r="489">
          <cell r="A489">
            <v>40687</v>
          </cell>
          <cell r="B489" t="str">
            <v>30.06.1959</v>
          </cell>
          <cell r="C489" t="str">
            <v>WORKSHOP - ROCKHAMPTON HOSPITAL</v>
          </cell>
          <cell r="D489">
            <v>870000</v>
          </cell>
          <cell r="E489">
            <v>-870000</v>
          </cell>
          <cell r="F489">
            <v>0</v>
          </cell>
        </row>
        <row r="490">
          <cell r="A490">
            <v>40688</v>
          </cell>
          <cell r="B490" t="str">
            <v>30.06.1935</v>
          </cell>
          <cell r="C490" t="str">
            <v>BLOOD BANK-ROCKHAMPTON HOSPITAL</v>
          </cell>
          <cell r="D490">
            <v>337000</v>
          </cell>
          <cell r="E490">
            <v>-276884</v>
          </cell>
          <cell r="F490">
            <v>60116</v>
          </cell>
        </row>
        <row r="491">
          <cell r="A491">
            <v>40689</v>
          </cell>
          <cell r="B491" t="str">
            <v>30.06.1992</v>
          </cell>
          <cell r="C491" t="str">
            <v>CAMBRIDGE CENTRE-ROCKHAMPTON HOSPITAL</v>
          </cell>
          <cell r="D491">
            <v>79800</v>
          </cell>
          <cell r="E491">
            <v>-29145</v>
          </cell>
          <cell r="F491">
            <v>50655</v>
          </cell>
        </row>
        <row r="492">
          <cell r="A492">
            <v>40691</v>
          </cell>
          <cell r="B492" t="str">
            <v>30.06.1965</v>
          </cell>
          <cell r="C492" t="str">
            <v>DENTAL CLINIC-ROCKHAMPTON HOSPITAL</v>
          </cell>
          <cell r="D492">
            <v>958200.1</v>
          </cell>
          <cell r="E492">
            <v>-613085.1</v>
          </cell>
          <cell r="F492">
            <v>345115</v>
          </cell>
        </row>
        <row r="493">
          <cell r="A493">
            <v>40692</v>
          </cell>
          <cell r="B493" t="str">
            <v>30.06.1987</v>
          </cell>
          <cell r="C493" t="str">
            <v>FLAMMABLE STORE-ROCKHAMPTON HOSPITAL</v>
          </cell>
          <cell r="D493">
            <v>481500</v>
          </cell>
          <cell r="E493">
            <v>-296518</v>
          </cell>
          <cell r="F493">
            <v>184982</v>
          </cell>
        </row>
        <row r="494">
          <cell r="A494">
            <v>40693</v>
          </cell>
          <cell r="B494" t="str">
            <v>30.06.1967</v>
          </cell>
          <cell r="C494" t="str">
            <v>MEDICAL OFFICERS FLATS -ROCKHAMPTON HOSPITAL</v>
          </cell>
          <cell r="D494">
            <v>192800</v>
          </cell>
          <cell r="E494">
            <v>-134688</v>
          </cell>
          <cell r="F494">
            <v>58112</v>
          </cell>
        </row>
        <row r="495">
          <cell r="A495">
            <v>40709</v>
          </cell>
          <cell r="B495" t="str">
            <v>28.02.1984</v>
          </cell>
          <cell r="C495" t="str">
            <v>CEC PRITCHARD WING-NURSING HOME</v>
          </cell>
          <cell r="D495">
            <v>3490132.8</v>
          </cell>
          <cell r="E495">
            <v>-2210604.7999999998</v>
          </cell>
          <cell r="F495">
            <v>1279528</v>
          </cell>
        </row>
        <row r="496">
          <cell r="A496">
            <v>40710</v>
          </cell>
          <cell r="B496" t="str">
            <v>30.09.1984</v>
          </cell>
          <cell r="C496" t="str">
            <v>THE IVY BAKER ROOM - NURSING HOME</v>
          </cell>
          <cell r="D496">
            <v>4865033.5999999996</v>
          </cell>
          <cell r="E496">
            <v>-3081212.6</v>
          </cell>
          <cell r="F496">
            <v>1783821</v>
          </cell>
        </row>
        <row r="497">
          <cell r="A497">
            <v>40711</v>
          </cell>
          <cell r="B497" t="str">
            <v>30.06.1986</v>
          </cell>
          <cell r="C497" t="str">
            <v>CHAPEL/REHABILITATION - NURSING HOME</v>
          </cell>
          <cell r="D497">
            <v>3384371.2000000002</v>
          </cell>
          <cell r="E497">
            <v>-2100747.2000000002</v>
          </cell>
          <cell r="F497">
            <v>1283624</v>
          </cell>
        </row>
        <row r="498">
          <cell r="A498">
            <v>40712</v>
          </cell>
          <cell r="B498" t="str">
            <v>30.06.1986</v>
          </cell>
          <cell r="C498" t="str">
            <v>WESTWOOD WING-NURSING HOME</v>
          </cell>
          <cell r="D498">
            <v>3172848</v>
          </cell>
          <cell r="E498">
            <v>-1969452</v>
          </cell>
          <cell r="F498">
            <v>1203396</v>
          </cell>
        </row>
        <row r="499">
          <cell r="A499">
            <v>40713</v>
          </cell>
          <cell r="B499" t="str">
            <v>30.06.1986</v>
          </cell>
          <cell r="C499" t="str">
            <v>COLD ROOM-NURSING HOME</v>
          </cell>
          <cell r="D499">
            <v>49318</v>
          </cell>
          <cell r="E499">
            <v>-26914</v>
          </cell>
          <cell r="F499">
            <v>22404</v>
          </cell>
        </row>
        <row r="500">
          <cell r="A500">
            <v>40714</v>
          </cell>
          <cell r="B500" t="str">
            <v>30.06.1986</v>
          </cell>
          <cell r="C500" t="str">
            <v>TOILET BLOCK-NURSING HOME</v>
          </cell>
          <cell r="D500">
            <v>15600</v>
          </cell>
          <cell r="E500">
            <v>-11160</v>
          </cell>
          <cell r="F500">
            <v>4440</v>
          </cell>
        </row>
        <row r="501">
          <cell r="A501">
            <v>40715</v>
          </cell>
          <cell r="B501" t="str">
            <v>30.06.1986</v>
          </cell>
          <cell r="C501" t="str">
            <v>GROUNDS STAFF SHED-NURSING HOME</v>
          </cell>
          <cell r="D501">
            <v>5400</v>
          </cell>
          <cell r="E501">
            <v>-5142</v>
          </cell>
          <cell r="F501">
            <v>258</v>
          </cell>
        </row>
        <row r="502">
          <cell r="A502">
            <v>40716</v>
          </cell>
          <cell r="B502" t="str">
            <v>30.06.1986</v>
          </cell>
          <cell r="C502" t="str">
            <v>STAFF CARPORT-NURSING HOME</v>
          </cell>
          <cell r="D502">
            <v>12900</v>
          </cell>
          <cell r="E502">
            <v>-9888</v>
          </cell>
          <cell r="F502">
            <v>3012</v>
          </cell>
        </row>
        <row r="503">
          <cell r="A503">
            <v>40717</v>
          </cell>
          <cell r="B503" t="str">
            <v>30.06.1976</v>
          </cell>
          <cell r="C503" t="str">
            <v>CHRISP BUILDING</v>
          </cell>
          <cell r="D503">
            <v>361050</v>
          </cell>
          <cell r="E503">
            <v>-297501</v>
          </cell>
          <cell r="F503">
            <v>63549</v>
          </cell>
        </row>
        <row r="504">
          <cell r="A504">
            <v>40719</v>
          </cell>
          <cell r="B504" t="str">
            <v>30.11.1996</v>
          </cell>
          <cell r="C504" t="str">
            <v>ROCKHAMPTON COMMUNITY HEALTH BUILDING</v>
          </cell>
          <cell r="D504">
            <v>8143643.2000000002</v>
          </cell>
          <cell r="E504">
            <v>-1861443.2</v>
          </cell>
          <cell r="F504">
            <v>6282200</v>
          </cell>
        </row>
        <row r="505">
          <cell r="A505">
            <v>40720</v>
          </cell>
          <cell r="B505" t="str">
            <v>28.02.1994</v>
          </cell>
          <cell r="C505" t="str">
            <v>MAMMOGRAPHY-ROCKHAMPTON BASE HOSP</v>
          </cell>
          <cell r="D505">
            <v>585496.22</v>
          </cell>
          <cell r="E505">
            <v>-207016.22</v>
          </cell>
          <cell r="F505">
            <v>378480</v>
          </cell>
        </row>
        <row r="506">
          <cell r="A506">
            <v>40721</v>
          </cell>
          <cell r="B506" t="str">
            <v>30.04.1996</v>
          </cell>
          <cell r="C506" t="str">
            <v>MENTAL HEALTH SERVICES-ROCKHAMPTON BASE HOSP</v>
          </cell>
          <cell r="D506">
            <v>4452942.2300000004</v>
          </cell>
          <cell r="E506">
            <v>-1311535.23</v>
          </cell>
          <cell r="F506">
            <v>3141407</v>
          </cell>
        </row>
        <row r="507">
          <cell r="A507">
            <v>40722</v>
          </cell>
          <cell r="B507" t="str">
            <v>30.06.1987</v>
          </cell>
          <cell r="C507" t="str">
            <v>WORKS AND STORAGE SHED WOORABINDA</v>
          </cell>
          <cell r="D507">
            <v>43500</v>
          </cell>
          <cell r="E507">
            <v>-26050</v>
          </cell>
          <cell r="F507">
            <v>17450</v>
          </cell>
        </row>
        <row r="508">
          <cell r="A508">
            <v>40723</v>
          </cell>
          <cell r="B508" t="str">
            <v>30.06.1966</v>
          </cell>
          <cell r="C508" t="str">
            <v>MULTI UNITS - 108 NORTH STREET ROCKHAMPTON</v>
          </cell>
          <cell r="D508">
            <v>240000</v>
          </cell>
          <cell r="E508">
            <v>-226327</v>
          </cell>
          <cell r="F508">
            <v>13673</v>
          </cell>
        </row>
        <row r="509">
          <cell r="A509">
            <v>40724</v>
          </cell>
          <cell r="B509" t="str">
            <v>30.06.1945</v>
          </cell>
          <cell r="C509" t="str">
            <v>RESIDENCE - 3 BOONAH ST ROCKHAMPTON</v>
          </cell>
          <cell r="D509">
            <v>115000</v>
          </cell>
          <cell r="E509">
            <v>-115000</v>
          </cell>
          <cell r="F509">
            <v>0</v>
          </cell>
        </row>
        <row r="510">
          <cell r="A510">
            <v>40725</v>
          </cell>
          <cell r="B510" t="str">
            <v>31.05.1989</v>
          </cell>
          <cell r="C510" t="str">
            <v>MILTI UNITS - 78 LITTLE GLENCOE ST ROCKHAMPTON</v>
          </cell>
          <cell r="D510">
            <v>460000</v>
          </cell>
          <cell r="E510">
            <v>-164344</v>
          </cell>
          <cell r="F510">
            <v>295656</v>
          </cell>
        </row>
        <row r="511">
          <cell r="A511">
            <v>40726</v>
          </cell>
          <cell r="B511" t="str">
            <v>30.06.1966</v>
          </cell>
          <cell r="C511" t="str">
            <v>MULTI UNITS - 82 SPENCER STREET ROCKHAMPTON</v>
          </cell>
          <cell r="D511">
            <v>280000</v>
          </cell>
          <cell r="E511">
            <v>-264048</v>
          </cell>
          <cell r="F511">
            <v>15952</v>
          </cell>
        </row>
        <row r="512">
          <cell r="A512">
            <v>40727</v>
          </cell>
          <cell r="B512" t="str">
            <v>30.06.1966</v>
          </cell>
          <cell r="C512" t="str">
            <v>MULTI UNITS - 38 NICHOLSON STREET ROCKHAMPTON</v>
          </cell>
          <cell r="D512">
            <v>200000</v>
          </cell>
          <cell r="E512">
            <v>-188606</v>
          </cell>
          <cell r="F512">
            <v>11394</v>
          </cell>
        </row>
        <row r="513">
          <cell r="A513">
            <v>40735</v>
          </cell>
          <cell r="B513" t="str">
            <v>01.06.1957</v>
          </cell>
          <cell r="C513" t="str">
            <v>56 ALMA STREET ROCKHAMPTON</v>
          </cell>
          <cell r="D513">
            <v>41200</v>
          </cell>
          <cell r="E513">
            <v>0</v>
          </cell>
          <cell r="F513">
            <v>41200</v>
          </cell>
        </row>
        <row r="514">
          <cell r="A514">
            <v>40736</v>
          </cell>
          <cell r="B514" t="str">
            <v>01.06.1950</v>
          </cell>
          <cell r="C514" t="str">
            <v>9 CORBERY STREET ROCKHAMPTON</v>
          </cell>
          <cell r="D514">
            <v>385000</v>
          </cell>
          <cell r="E514">
            <v>0</v>
          </cell>
          <cell r="F514">
            <v>385000</v>
          </cell>
        </row>
        <row r="515">
          <cell r="A515">
            <v>40737</v>
          </cell>
          <cell r="B515" t="str">
            <v>01.06.1963</v>
          </cell>
          <cell r="C515" t="str">
            <v>12 SEPERATION STREET ROCKHAMPTON</v>
          </cell>
          <cell r="D515">
            <v>46350</v>
          </cell>
          <cell r="E515">
            <v>0</v>
          </cell>
          <cell r="F515">
            <v>46350</v>
          </cell>
        </row>
        <row r="516">
          <cell r="A516">
            <v>40738</v>
          </cell>
          <cell r="B516" t="str">
            <v>01.06.1958</v>
          </cell>
          <cell r="C516" t="str">
            <v>2 EAST STREET ROCKHAMPTON</v>
          </cell>
          <cell r="D516">
            <v>133900</v>
          </cell>
          <cell r="E516">
            <v>0</v>
          </cell>
          <cell r="F516">
            <v>133900</v>
          </cell>
        </row>
        <row r="517">
          <cell r="A517">
            <v>40739</v>
          </cell>
          <cell r="B517" t="str">
            <v>01.07.1994</v>
          </cell>
          <cell r="C517" t="str">
            <v>CNR ARTHUR &amp; QUEEN STS YEPPOON</v>
          </cell>
          <cell r="D517">
            <v>207648</v>
          </cell>
          <cell r="E517">
            <v>0</v>
          </cell>
          <cell r="F517">
            <v>207648</v>
          </cell>
        </row>
        <row r="518">
          <cell r="A518">
            <v>40741</v>
          </cell>
          <cell r="B518" t="str">
            <v>01.06.1975</v>
          </cell>
          <cell r="C518" t="str">
            <v>ANZAC PARADE YEPPOON</v>
          </cell>
          <cell r="D518">
            <v>1150000</v>
          </cell>
          <cell r="E518">
            <v>0</v>
          </cell>
          <cell r="F518">
            <v>1150000</v>
          </cell>
        </row>
        <row r="519">
          <cell r="A519">
            <v>40743</v>
          </cell>
          <cell r="B519" t="str">
            <v>01.06.1885</v>
          </cell>
          <cell r="C519" t="str">
            <v>BLACK&amp;GORDON STREET MT MORGAN</v>
          </cell>
          <cell r="D519">
            <v>51500</v>
          </cell>
          <cell r="E519">
            <v>0</v>
          </cell>
          <cell r="F519">
            <v>51500</v>
          </cell>
        </row>
        <row r="520">
          <cell r="A520">
            <v>40744</v>
          </cell>
          <cell r="B520" t="str">
            <v>01.06.1897</v>
          </cell>
          <cell r="C520" t="str">
            <v>CANNING STREET ROCKHAMPTON</v>
          </cell>
          <cell r="D520">
            <v>820000</v>
          </cell>
          <cell r="E520">
            <v>0</v>
          </cell>
          <cell r="F520">
            <v>820000</v>
          </cell>
        </row>
        <row r="521">
          <cell r="A521">
            <v>40745</v>
          </cell>
          <cell r="B521" t="str">
            <v>01.06.1950</v>
          </cell>
          <cell r="C521" t="str">
            <v>CAMPBELL STREET ROCKHAMPTON</v>
          </cell>
          <cell r="D521">
            <v>225000</v>
          </cell>
          <cell r="E521">
            <v>0</v>
          </cell>
          <cell r="F521">
            <v>225000</v>
          </cell>
        </row>
        <row r="522">
          <cell r="A522">
            <v>40746</v>
          </cell>
          <cell r="B522" t="str">
            <v>01.06.1956</v>
          </cell>
          <cell r="C522" t="str">
            <v>NORMAN ROAD NTH ROCKHAMPTON</v>
          </cell>
          <cell r="D522">
            <v>706566.17</v>
          </cell>
          <cell r="E522">
            <v>0</v>
          </cell>
          <cell r="F522">
            <v>706566.17</v>
          </cell>
        </row>
        <row r="523">
          <cell r="A523">
            <v>40747</v>
          </cell>
          <cell r="B523" t="str">
            <v>01.04.1994</v>
          </cell>
          <cell r="C523" t="str">
            <v>90 BOLSOVER STREET ROCKHAMPTON</v>
          </cell>
          <cell r="D523">
            <v>660000</v>
          </cell>
          <cell r="E523">
            <v>0</v>
          </cell>
          <cell r="F523">
            <v>660000</v>
          </cell>
        </row>
        <row r="524">
          <cell r="A524">
            <v>40749</v>
          </cell>
          <cell r="B524" t="str">
            <v>01.06.1966</v>
          </cell>
          <cell r="C524" t="str">
            <v>108 NORTH STREET ROCKHAMPTON</v>
          </cell>
          <cell r="D524">
            <v>55000</v>
          </cell>
          <cell r="E524">
            <v>0</v>
          </cell>
          <cell r="F524">
            <v>55000</v>
          </cell>
        </row>
        <row r="525">
          <cell r="A525">
            <v>40750</v>
          </cell>
          <cell r="B525" t="str">
            <v>01.05.1945</v>
          </cell>
          <cell r="C525" t="str">
            <v>3 BOONAH STREET ROCKHAMPTON</v>
          </cell>
          <cell r="D525">
            <v>50000</v>
          </cell>
          <cell r="E525">
            <v>0</v>
          </cell>
          <cell r="F525">
            <v>50000</v>
          </cell>
        </row>
        <row r="526">
          <cell r="A526">
            <v>40751</v>
          </cell>
          <cell r="B526" t="str">
            <v>01.05.1989</v>
          </cell>
          <cell r="C526" t="str">
            <v>78 LITTLE GLENCOE ST ROCKHAMPTON</v>
          </cell>
          <cell r="D526">
            <v>65000</v>
          </cell>
          <cell r="E526">
            <v>0</v>
          </cell>
          <cell r="F526">
            <v>65000</v>
          </cell>
        </row>
        <row r="527">
          <cell r="A527">
            <v>40752</v>
          </cell>
          <cell r="B527" t="str">
            <v>01.06.1966</v>
          </cell>
          <cell r="C527" t="str">
            <v>82 SPENCER STREET ROCKHAMPTON</v>
          </cell>
          <cell r="D527">
            <v>70000</v>
          </cell>
          <cell r="E527">
            <v>0</v>
          </cell>
          <cell r="F527">
            <v>70000</v>
          </cell>
        </row>
        <row r="528">
          <cell r="A528">
            <v>40753</v>
          </cell>
          <cell r="B528" t="str">
            <v>01.06.1966</v>
          </cell>
          <cell r="C528" t="str">
            <v>38 NICHOLSON STREET ROCKHAMPTON</v>
          </cell>
          <cell r="D528">
            <v>60000</v>
          </cell>
          <cell r="E528">
            <v>0</v>
          </cell>
          <cell r="F528">
            <v>60000</v>
          </cell>
        </row>
        <row r="529">
          <cell r="A529">
            <v>40754</v>
          </cell>
          <cell r="B529" t="str">
            <v>01.06.1966</v>
          </cell>
          <cell r="C529" t="str">
            <v>20 ATHELSTANE STREET ROCKHAMPTON</v>
          </cell>
          <cell r="D529">
            <v>68000</v>
          </cell>
          <cell r="E529">
            <v>0</v>
          </cell>
          <cell r="F529">
            <v>68000</v>
          </cell>
        </row>
        <row r="530">
          <cell r="A530">
            <v>40755</v>
          </cell>
          <cell r="B530" t="str">
            <v>01.06.1956</v>
          </cell>
          <cell r="C530" t="str">
            <v>18 QUARRY STREET ROCKHAMPTON</v>
          </cell>
          <cell r="D530">
            <v>35000</v>
          </cell>
          <cell r="E530">
            <v>0</v>
          </cell>
          <cell r="F530">
            <v>35000</v>
          </cell>
        </row>
        <row r="531">
          <cell r="A531">
            <v>40756</v>
          </cell>
          <cell r="B531" t="str">
            <v>01.06.1956</v>
          </cell>
          <cell r="C531" t="str">
            <v>187/189 PHILIPS ST ROCKHAMPTON</v>
          </cell>
          <cell r="D531">
            <v>185000</v>
          </cell>
          <cell r="E531">
            <v>0</v>
          </cell>
          <cell r="F531">
            <v>185000</v>
          </cell>
        </row>
        <row r="532">
          <cell r="A532">
            <v>45896</v>
          </cell>
          <cell r="B532" t="str">
            <v>01.07.1990</v>
          </cell>
          <cell r="C532" t="str">
            <v>Res/ Surgery - Cambridge Street Mitchell</v>
          </cell>
          <cell r="D532">
            <v>18600</v>
          </cell>
          <cell r="E532">
            <v>0</v>
          </cell>
          <cell r="F532">
            <v>18600</v>
          </cell>
        </row>
        <row r="533">
          <cell r="A533">
            <v>45897</v>
          </cell>
          <cell r="B533" t="str">
            <v>01.07.1990</v>
          </cell>
          <cell r="C533" t="str">
            <v>Flying Surgeon Residence -Roma</v>
          </cell>
          <cell r="D533">
            <v>11000</v>
          </cell>
          <cell r="E533">
            <v>0</v>
          </cell>
          <cell r="F533">
            <v>11000</v>
          </cell>
        </row>
        <row r="534">
          <cell r="A534">
            <v>45898</v>
          </cell>
          <cell r="B534" t="str">
            <v>01.07.1990</v>
          </cell>
          <cell r="C534" t="str">
            <v>Currey Street - Roma</v>
          </cell>
          <cell r="D534">
            <v>10000</v>
          </cell>
          <cell r="E534">
            <v>0</v>
          </cell>
          <cell r="F534">
            <v>10000</v>
          </cell>
        </row>
        <row r="535">
          <cell r="A535">
            <v>45899</v>
          </cell>
          <cell r="B535" t="str">
            <v>01.07.1990</v>
          </cell>
          <cell r="C535" t="str">
            <v>Residence - Cnr Parker &amp; Cottel Streets Roma</v>
          </cell>
          <cell r="D535">
            <v>15000</v>
          </cell>
          <cell r="E535">
            <v>0</v>
          </cell>
          <cell r="F535">
            <v>15000</v>
          </cell>
        </row>
        <row r="536">
          <cell r="A536">
            <v>45900</v>
          </cell>
          <cell r="B536" t="str">
            <v>01.07.1990</v>
          </cell>
          <cell r="C536" t="str">
            <v>Outpatients Clinic - Wallumbilla</v>
          </cell>
          <cell r="D536">
            <v>36200</v>
          </cell>
          <cell r="E536">
            <v>0</v>
          </cell>
          <cell r="F536">
            <v>36200</v>
          </cell>
        </row>
        <row r="537">
          <cell r="A537">
            <v>45901</v>
          </cell>
          <cell r="B537" t="str">
            <v>01.07.1990</v>
          </cell>
          <cell r="C537" t="str">
            <v>Residence 4 Ferrier Street - Roma</v>
          </cell>
          <cell r="D537">
            <v>10000</v>
          </cell>
          <cell r="E537">
            <v>0</v>
          </cell>
          <cell r="F537">
            <v>10000</v>
          </cell>
        </row>
        <row r="538">
          <cell r="A538">
            <v>45902</v>
          </cell>
          <cell r="B538" t="str">
            <v>01.07.1990</v>
          </cell>
          <cell r="C538" t="str">
            <v>Hospital - Mitchell</v>
          </cell>
          <cell r="D538">
            <v>15450</v>
          </cell>
          <cell r="E538">
            <v>0</v>
          </cell>
          <cell r="F538">
            <v>15450</v>
          </cell>
        </row>
        <row r="539">
          <cell r="A539">
            <v>45903</v>
          </cell>
          <cell r="B539" t="str">
            <v>01.07.1990</v>
          </cell>
          <cell r="C539" t="str">
            <v>Flying Aneathatist Residence - Roma</v>
          </cell>
          <cell r="D539">
            <v>13500</v>
          </cell>
          <cell r="E539">
            <v>0</v>
          </cell>
          <cell r="F539">
            <v>13500</v>
          </cell>
        </row>
        <row r="540">
          <cell r="A540">
            <v>45904</v>
          </cell>
          <cell r="B540" t="str">
            <v>01.07.1990</v>
          </cell>
          <cell r="C540" t="str">
            <v>8 Maddison Tce.Roma</v>
          </cell>
          <cell r="D540">
            <v>15000</v>
          </cell>
          <cell r="E540">
            <v>0</v>
          </cell>
          <cell r="F540">
            <v>15000</v>
          </cell>
        </row>
        <row r="541">
          <cell r="A541">
            <v>45905</v>
          </cell>
          <cell r="B541" t="str">
            <v>01.07.1990</v>
          </cell>
          <cell r="C541" t="str">
            <v>Residence - Nightingale Street Roma</v>
          </cell>
          <cell r="D541">
            <v>14500</v>
          </cell>
          <cell r="E541">
            <v>0</v>
          </cell>
          <cell r="F541">
            <v>14500</v>
          </cell>
        </row>
        <row r="542">
          <cell r="A542">
            <v>45906</v>
          </cell>
          <cell r="B542" t="str">
            <v>01.07.1990</v>
          </cell>
          <cell r="C542" t="str">
            <v>Maternal &amp; Child Welfare - Roma</v>
          </cell>
          <cell r="D542">
            <v>41200</v>
          </cell>
          <cell r="E542">
            <v>0</v>
          </cell>
          <cell r="F542">
            <v>41200</v>
          </cell>
        </row>
        <row r="543">
          <cell r="A543">
            <v>45907</v>
          </cell>
          <cell r="B543" t="str">
            <v>01.07.1990</v>
          </cell>
          <cell r="C543" t="str">
            <v>Miscamble Street Roma</v>
          </cell>
          <cell r="D543">
            <v>15000</v>
          </cell>
          <cell r="E543">
            <v>0</v>
          </cell>
          <cell r="F543">
            <v>15000</v>
          </cell>
        </row>
        <row r="544">
          <cell r="A544">
            <v>45908</v>
          </cell>
          <cell r="B544" t="str">
            <v>01.07.1990</v>
          </cell>
          <cell r="C544" t="str">
            <v>Hospital - Injune</v>
          </cell>
          <cell r="D544">
            <v>15500</v>
          </cell>
          <cell r="E544">
            <v>0</v>
          </cell>
          <cell r="F544">
            <v>15500</v>
          </cell>
        </row>
        <row r="545">
          <cell r="A545">
            <v>45909</v>
          </cell>
          <cell r="B545" t="str">
            <v>01.07.1990</v>
          </cell>
          <cell r="C545" t="str">
            <v>Hospital - Surat</v>
          </cell>
          <cell r="D545">
            <v>41200</v>
          </cell>
          <cell r="E545">
            <v>0</v>
          </cell>
          <cell r="F545">
            <v>41200</v>
          </cell>
        </row>
        <row r="546">
          <cell r="A546">
            <v>45910</v>
          </cell>
          <cell r="B546" t="str">
            <v>01.07.1990</v>
          </cell>
          <cell r="C546" t="str">
            <v>Hospital - Mungindi</v>
          </cell>
          <cell r="D546">
            <v>15500</v>
          </cell>
          <cell r="E546">
            <v>0</v>
          </cell>
          <cell r="F546">
            <v>15500</v>
          </cell>
        </row>
        <row r="547">
          <cell r="A547">
            <v>45911</v>
          </cell>
          <cell r="B547" t="str">
            <v>01.07.1990</v>
          </cell>
          <cell r="C547" t="str">
            <v>Hospital - Dirranbandi</v>
          </cell>
          <cell r="D547">
            <v>20600</v>
          </cell>
          <cell r="E547">
            <v>0</v>
          </cell>
          <cell r="F547">
            <v>20600</v>
          </cell>
        </row>
        <row r="548">
          <cell r="A548">
            <v>45913</v>
          </cell>
          <cell r="B548" t="str">
            <v>01.07.1990</v>
          </cell>
          <cell r="C548" t="str">
            <v>Hospital - St George</v>
          </cell>
          <cell r="D548">
            <v>250000</v>
          </cell>
          <cell r="E548">
            <v>0</v>
          </cell>
          <cell r="F548">
            <v>250000</v>
          </cell>
        </row>
        <row r="549">
          <cell r="A549">
            <v>45914</v>
          </cell>
          <cell r="B549" t="str">
            <v>01.07.1990</v>
          </cell>
          <cell r="C549" t="str">
            <v>Hospital - Roma</v>
          </cell>
          <cell r="D549">
            <v>133833</v>
          </cell>
          <cell r="E549">
            <v>0</v>
          </cell>
          <cell r="F549">
            <v>133833</v>
          </cell>
        </row>
        <row r="550">
          <cell r="A550">
            <v>45915</v>
          </cell>
          <cell r="B550" t="str">
            <v>01.07.1990</v>
          </cell>
          <cell r="C550" t="str">
            <v>Dental Clinic - St George</v>
          </cell>
          <cell r="D550">
            <v>25000</v>
          </cell>
          <cell r="E550">
            <v>0</v>
          </cell>
          <cell r="F550">
            <v>25000</v>
          </cell>
        </row>
        <row r="551">
          <cell r="A551">
            <v>45917</v>
          </cell>
          <cell r="B551" t="str">
            <v>01.07.1985</v>
          </cell>
          <cell r="C551" t="str">
            <v>FLAMMABLE LIQUIDS STORAGE - DIRRANBANDI HOSPITAL</v>
          </cell>
          <cell r="D551">
            <v>17006</v>
          </cell>
          <cell r="E551">
            <v>-6466</v>
          </cell>
          <cell r="F551">
            <v>10540</v>
          </cell>
        </row>
        <row r="552">
          <cell r="A552">
            <v>45919</v>
          </cell>
          <cell r="B552" t="str">
            <v>01.07.1985</v>
          </cell>
          <cell r="C552" t="str">
            <v>SERVICES BUILDING - DIRRANBANDI HOSPITAL</v>
          </cell>
          <cell r="D552">
            <v>42840</v>
          </cell>
          <cell r="E552">
            <v>-16280</v>
          </cell>
          <cell r="F552">
            <v>26560</v>
          </cell>
        </row>
        <row r="553">
          <cell r="A553">
            <v>45920</v>
          </cell>
          <cell r="B553" t="str">
            <v>01.07.1985</v>
          </cell>
          <cell r="C553" t="str">
            <v>NURSES QUARTERS - DIRRANBANDI HOSPITAL</v>
          </cell>
          <cell r="D553">
            <v>199528</v>
          </cell>
          <cell r="E553">
            <v>-75823</v>
          </cell>
          <cell r="F553">
            <v>123705</v>
          </cell>
        </row>
        <row r="554">
          <cell r="A554">
            <v>45921</v>
          </cell>
          <cell r="B554" t="str">
            <v>01.07.1985</v>
          </cell>
          <cell r="C554" t="str">
            <v>DON'S RESIDENCE - DIRRANBANDI HOSPITAL</v>
          </cell>
          <cell r="D554">
            <v>199529</v>
          </cell>
          <cell r="E554">
            <v>-74971</v>
          </cell>
          <cell r="F554">
            <v>124558</v>
          </cell>
        </row>
        <row r="555">
          <cell r="A555">
            <v>45922</v>
          </cell>
          <cell r="B555" t="str">
            <v>01.07.1985</v>
          </cell>
          <cell r="C555" t="str">
            <v>HOSPITAL - DIRRANBANDI</v>
          </cell>
          <cell r="D555">
            <v>3721994</v>
          </cell>
          <cell r="E555">
            <v>-2608470</v>
          </cell>
          <cell r="F555">
            <v>1113524</v>
          </cell>
        </row>
        <row r="556">
          <cell r="A556">
            <v>45923</v>
          </cell>
          <cell r="B556" t="str">
            <v>01.07.1984</v>
          </cell>
          <cell r="C556" t="str">
            <v>WORKSHOP &amp; GARDEN SHED</v>
          </cell>
          <cell r="D556">
            <v>13000</v>
          </cell>
          <cell r="E556">
            <v>-7030</v>
          </cell>
          <cell r="F556">
            <v>5970</v>
          </cell>
        </row>
        <row r="557">
          <cell r="A557">
            <v>45924</v>
          </cell>
          <cell r="B557" t="str">
            <v>01.07.1984</v>
          </cell>
          <cell r="C557" t="str">
            <v>MORGUE - MUNGINDI HOSPITAL</v>
          </cell>
          <cell r="D557">
            <v>70418</v>
          </cell>
          <cell r="E557">
            <v>-28170</v>
          </cell>
          <cell r="F557">
            <v>42248</v>
          </cell>
        </row>
        <row r="558">
          <cell r="A558">
            <v>45926</v>
          </cell>
          <cell r="B558" t="str">
            <v>01.07.1945</v>
          </cell>
          <cell r="C558" t="str">
            <v>DOCTORS RESIDENCE - MUNGINDI HOSPITAL</v>
          </cell>
          <cell r="D558">
            <v>82650</v>
          </cell>
          <cell r="E558">
            <v>-75137</v>
          </cell>
          <cell r="F558">
            <v>7513</v>
          </cell>
        </row>
        <row r="559">
          <cell r="A559">
            <v>45927</v>
          </cell>
          <cell r="B559" t="str">
            <v>01.07.1984</v>
          </cell>
          <cell r="C559" t="str">
            <v>NURSES QTRS &amp; DON'S RESIDENCE - MUNGINDI HOSPITAL</v>
          </cell>
          <cell r="D559">
            <v>108570</v>
          </cell>
          <cell r="E559">
            <v>-43431</v>
          </cell>
          <cell r="F559">
            <v>65139</v>
          </cell>
        </row>
        <row r="560">
          <cell r="A560">
            <v>45928</v>
          </cell>
          <cell r="B560" t="str">
            <v>01.07.1984</v>
          </cell>
          <cell r="C560" t="str">
            <v>LAUNDRY - MUNGINDI HOSPITAL</v>
          </cell>
          <cell r="D560">
            <v>119520</v>
          </cell>
          <cell r="E560">
            <v>-47811</v>
          </cell>
          <cell r="F560">
            <v>71709</v>
          </cell>
        </row>
        <row r="561">
          <cell r="A561">
            <v>45929</v>
          </cell>
          <cell r="B561" t="str">
            <v>01.07.1984</v>
          </cell>
          <cell r="C561" t="str">
            <v>MUNGINDI HOSPITAL</v>
          </cell>
          <cell r="D561">
            <v>3490132.8</v>
          </cell>
          <cell r="E561">
            <v>-1628747.8</v>
          </cell>
          <cell r="F561">
            <v>1861385</v>
          </cell>
        </row>
        <row r="562">
          <cell r="A562">
            <v>45931</v>
          </cell>
          <cell r="B562" t="str">
            <v>01.07.1989</v>
          </cell>
          <cell r="C562" t="str">
            <v>MEDICAL SUPERINTENDENT'S RES. - CRN SECOND AVE &amp; A</v>
          </cell>
          <cell r="D562">
            <v>139322</v>
          </cell>
          <cell r="E562">
            <v>-49784</v>
          </cell>
          <cell r="F562">
            <v>89538</v>
          </cell>
        </row>
        <row r="563">
          <cell r="A563">
            <v>45933</v>
          </cell>
          <cell r="B563" t="str">
            <v>01.07.1971</v>
          </cell>
          <cell r="C563" t="str">
            <v>RESIDENCE - ROMA MATERNAL &amp; CHILD WELFARE CENTRE</v>
          </cell>
          <cell r="D563">
            <v>169148</v>
          </cell>
          <cell r="E563">
            <v>-109451</v>
          </cell>
          <cell r="F563">
            <v>59697</v>
          </cell>
        </row>
        <row r="564">
          <cell r="A564">
            <v>45934</v>
          </cell>
          <cell r="B564" t="str">
            <v>01.07.1971</v>
          </cell>
          <cell r="C564" t="str">
            <v>SPECIALIST - ROMA MATERNAL &amp; CHILD WELFARE CENTRE</v>
          </cell>
          <cell r="D564">
            <v>256581</v>
          </cell>
          <cell r="E564">
            <v>-166023</v>
          </cell>
          <cell r="F564">
            <v>90558</v>
          </cell>
        </row>
        <row r="565">
          <cell r="A565">
            <v>45935</v>
          </cell>
          <cell r="B565" t="str">
            <v>01.07.1989</v>
          </cell>
          <cell r="C565" t="str">
            <v>FLYING ANAESTHETIST'S RES - 50 MISCAMBLE STREET RO</v>
          </cell>
          <cell r="D565">
            <v>133000</v>
          </cell>
          <cell r="E565">
            <v>-49875</v>
          </cell>
          <cell r="F565">
            <v>83125</v>
          </cell>
        </row>
        <row r="566">
          <cell r="A566">
            <v>45939</v>
          </cell>
          <cell r="B566" t="str">
            <v>01.07.1950</v>
          </cell>
          <cell r="C566" t="str">
            <v>RESIDENCE - 21PARKER STREETS - ROMA</v>
          </cell>
          <cell r="D566">
            <v>150800</v>
          </cell>
          <cell r="E566">
            <v>-121542</v>
          </cell>
          <cell r="F566">
            <v>29258</v>
          </cell>
        </row>
        <row r="567">
          <cell r="A567">
            <v>45940</v>
          </cell>
          <cell r="B567" t="str">
            <v>01.07.1989</v>
          </cell>
          <cell r="C567" t="str">
            <v>BUILDING-RESIDENCE 114 CURRY STREET - ROMA</v>
          </cell>
          <cell r="D567">
            <v>79950</v>
          </cell>
          <cell r="E567">
            <v>-29982</v>
          </cell>
          <cell r="F567">
            <v>49968</v>
          </cell>
        </row>
        <row r="568">
          <cell r="A568">
            <v>45942</v>
          </cell>
          <cell r="B568" t="str">
            <v>01.07.1989</v>
          </cell>
          <cell r="C568" t="str">
            <v>FLYING GYNO RES (FOG) 4 FERRIER STREET - ROMA</v>
          </cell>
          <cell r="D568">
            <v>145000</v>
          </cell>
          <cell r="E568">
            <v>-45320</v>
          </cell>
          <cell r="F568">
            <v>99680</v>
          </cell>
        </row>
        <row r="569">
          <cell r="A569">
            <v>45944</v>
          </cell>
          <cell r="B569" t="str">
            <v>01.07.1945</v>
          </cell>
          <cell r="C569" t="str">
            <v>RESIDENCE - 92 CAMBRIDGE STREET - MITCHELL</v>
          </cell>
          <cell r="D569">
            <v>27000</v>
          </cell>
          <cell r="E569">
            <v>-19670</v>
          </cell>
          <cell r="F569">
            <v>7330</v>
          </cell>
        </row>
        <row r="570">
          <cell r="A570">
            <v>45945</v>
          </cell>
          <cell r="B570" t="str">
            <v>01.07.1990</v>
          </cell>
          <cell r="C570" t="str">
            <v>SURGERY 92 CAMBRIDGE STREET</v>
          </cell>
          <cell r="D570">
            <v>96053</v>
          </cell>
          <cell r="E570">
            <v>-22511</v>
          </cell>
          <cell r="F570">
            <v>73542</v>
          </cell>
        </row>
        <row r="571">
          <cell r="A571">
            <v>45947</v>
          </cell>
          <cell r="B571" t="str">
            <v>01.07.1989</v>
          </cell>
          <cell r="C571" t="str">
            <v>DOCTOR'S SURGERY - 63ROBERTS ST ROMA</v>
          </cell>
          <cell r="D571">
            <v>168000</v>
          </cell>
          <cell r="E571">
            <v>-63000</v>
          </cell>
          <cell r="F571">
            <v>105000</v>
          </cell>
        </row>
        <row r="572">
          <cell r="A572">
            <v>45948</v>
          </cell>
          <cell r="B572" t="str">
            <v>01.07.1985</v>
          </cell>
          <cell r="C572" t="str">
            <v>GARDEN SHED - WORKSHOP - MITCHELL HOSPITAL</v>
          </cell>
          <cell r="D572">
            <v>15157</v>
          </cell>
          <cell r="E572">
            <v>-13234</v>
          </cell>
          <cell r="F572">
            <v>1923</v>
          </cell>
        </row>
        <row r="573">
          <cell r="A573">
            <v>45950</v>
          </cell>
          <cell r="B573" t="str">
            <v>01.07.1985</v>
          </cell>
          <cell r="C573" t="str">
            <v>WALK-WAYS - MITCHELL HOSPITAL</v>
          </cell>
          <cell r="D573">
            <v>61750</v>
          </cell>
          <cell r="E573">
            <v>-23465</v>
          </cell>
          <cell r="F573">
            <v>38285</v>
          </cell>
        </row>
        <row r="574">
          <cell r="A574">
            <v>45951</v>
          </cell>
          <cell r="B574" t="str">
            <v>01.07.1985</v>
          </cell>
          <cell r="C574" t="str">
            <v>MORGUE - MITCHELL HOSPITAL</v>
          </cell>
          <cell r="D574">
            <v>69973</v>
          </cell>
          <cell r="E574">
            <v>-26069</v>
          </cell>
          <cell r="F574">
            <v>43904</v>
          </cell>
        </row>
        <row r="575">
          <cell r="A575">
            <v>45952</v>
          </cell>
          <cell r="B575" t="str">
            <v>01.07.1945</v>
          </cell>
          <cell r="C575" t="str">
            <v>RED CROSS BUILDING - MITCHELL HOSPITAL</v>
          </cell>
          <cell r="D575">
            <v>152295</v>
          </cell>
          <cell r="E575">
            <v>-149757</v>
          </cell>
          <cell r="F575">
            <v>2538</v>
          </cell>
        </row>
        <row r="576">
          <cell r="A576">
            <v>45953</v>
          </cell>
          <cell r="B576" t="str">
            <v>01.07.1950</v>
          </cell>
          <cell r="C576" t="str">
            <v>MATRON'S RESIDENCE - MITCHELL HOSPITAL</v>
          </cell>
          <cell r="D576">
            <v>182875</v>
          </cell>
          <cell r="E576">
            <v>-179550</v>
          </cell>
          <cell r="F576">
            <v>3325</v>
          </cell>
        </row>
        <row r="577">
          <cell r="A577">
            <v>45954</v>
          </cell>
          <cell r="B577" t="str">
            <v>01.07.1985</v>
          </cell>
          <cell r="C577" t="str">
            <v>LAUNDRY - MITCHELL HOSPITAL</v>
          </cell>
          <cell r="D577">
            <v>288122.31</v>
          </cell>
          <cell r="E577">
            <v>-108759.31</v>
          </cell>
          <cell r="F577">
            <v>179363</v>
          </cell>
        </row>
        <row r="578">
          <cell r="A578">
            <v>45955</v>
          </cell>
          <cell r="B578" t="str">
            <v>01.07.1950</v>
          </cell>
          <cell r="C578" t="str">
            <v>NURSES QUARTERS - MITCHELL HOSPITAL</v>
          </cell>
          <cell r="D578">
            <v>564877.99</v>
          </cell>
          <cell r="E578">
            <v>-554608.99</v>
          </cell>
          <cell r="F578">
            <v>10269</v>
          </cell>
        </row>
        <row r="579">
          <cell r="A579">
            <v>45956</v>
          </cell>
          <cell r="B579" t="str">
            <v>01.07.1985</v>
          </cell>
          <cell r="C579" t="str">
            <v>SUPPORT BLOCK - MITCHELL HOSPITAL</v>
          </cell>
          <cell r="D579">
            <v>930702.08</v>
          </cell>
          <cell r="E579">
            <v>-434333.08</v>
          </cell>
          <cell r="F579">
            <v>496369</v>
          </cell>
        </row>
        <row r="580">
          <cell r="A580">
            <v>45957</v>
          </cell>
          <cell r="B580" t="str">
            <v>01.07.1985</v>
          </cell>
          <cell r="C580" t="str">
            <v>WARDS - MITCHELL HOSPITAL</v>
          </cell>
          <cell r="D580">
            <v>2538278.4</v>
          </cell>
          <cell r="E580">
            <v>-1184543.3999999999</v>
          </cell>
          <cell r="F580">
            <v>1353735</v>
          </cell>
        </row>
        <row r="581">
          <cell r="A581">
            <v>45958</v>
          </cell>
          <cell r="B581" t="str">
            <v>01.07.1985</v>
          </cell>
          <cell r="C581" t="str">
            <v>OUTPATIENTS DEPARTMENT - MITCHELL HOSPITAL</v>
          </cell>
          <cell r="D581">
            <v>3067086.4</v>
          </cell>
          <cell r="E581">
            <v>-1431322.4</v>
          </cell>
          <cell r="F581">
            <v>1635764</v>
          </cell>
        </row>
        <row r="582">
          <cell r="A582">
            <v>45959</v>
          </cell>
          <cell r="B582" t="str">
            <v>01.07.1961</v>
          </cell>
          <cell r="C582" t="str">
            <v>BUILDING-MORGUE - SURAT</v>
          </cell>
          <cell r="D582">
            <v>72007</v>
          </cell>
          <cell r="E582">
            <v>-61927</v>
          </cell>
          <cell r="F582">
            <v>10080</v>
          </cell>
        </row>
        <row r="583">
          <cell r="A583">
            <v>45961</v>
          </cell>
          <cell r="B583" t="str">
            <v>01.07.1961</v>
          </cell>
          <cell r="C583" t="str">
            <v>KITCHEN - SURAT HOSPITAL</v>
          </cell>
          <cell r="D583">
            <v>585758.5</v>
          </cell>
          <cell r="E583">
            <v>-503753.5</v>
          </cell>
          <cell r="F583">
            <v>82005</v>
          </cell>
        </row>
        <row r="584">
          <cell r="A584">
            <v>45962</v>
          </cell>
          <cell r="B584" t="str">
            <v>01.07.1961</v>
          </cell>
          <cell r="C584" t="str">
            <v>BUILDING-NURSES QUARTERS SURAT</v>
          </cell>
          <cell r="D584">
            <v>598526.05000000005</v>
          </cell>
          <cell r="E584">
            <v>-514736.05</v>
          </cell>
          <cell r="F584">
            <v>83790</v>
          </cell>
        </row>
        <row r="585">
          <cell r="A585">
            <v>45963</v>
          </cell>
          <cell r="B585" t="str">
            <v>01.07.1961</v>
          </cell>
          <cell r="C585" t="str">
            <v>BUILDING-16 BED HOSPITAL SURAT</v>
          </cell>
          <cell r="D585">
            <v>2716461</v>
          </cell>
          <cell r="E585">
            <v>-1949619</v>
          </cell>
          <cell r="F585">
            <v>766842</v>
          </cell>
        </row>
        <row r="586">
          <cell r="A586">
            <v>45964</v>
          </cell>
          <cell r="B586" t="str">
            <v>01.07.1990</v>
          </cell>
          <cell r="C586" t="str">
            <v>INCINERATOR SHED - ROMA HOSPITAL</v>
          </cell>
          <cell r="D586">
            <v>39963</v>
          </cell>
          <cell r="E586">
            <v>-15986</v>
          </cell>
          <cell r="F586">
            <v>23977</v>
          </cell>
        </row>
        <row r="587">
          <cell r="A587">
            <v>45965</v>
          </cell>
          <cell r="B587" t="str">
            <v>01.07.1989</v>
          </cell>
          <cell r="C587" t="str">
            <v>COMPUTER TRAINING ROOM - DEMOUNTABLE</v>
          </cell>
          <cell r="D587">
            <v>42876</v>
          </cell>
          <cell r="E587">
            <v>-16079</v>
          </cell>
          <cell r="F587">
            <v>26797</v>
          </cell>
        </row>
        <row r="588">
          <cell r="A588">
            <v>45966</v>
          </cell>
          <cell r="B588" t="str">
            <v>01.07.1920</v>
          </cell>
          <cell r="C588" t="str">
            <v>ENGINEERS OFFICE (SWITCH ROOM &amp; PLANT ROOM )</v>
          </cell>
          <cell r="D588">
            <v>64613</v>
          </cell>
          <cell r="E588">
            <v>-63111</v>
          </cell>
          <cell r="F588">
            <v>1502</v>
          </cell>
        </row>
        <row r="589">
          <cell r="A589">
            <v>45967</v>
          </cell>
          <cell r="B589" t="str">
            <v>01.07.1987</v>
          </cell>
          <cell r="C589" t="str">
            <v>DISPOSAL SHED</v>
          </cell>
          <cell r="D589">
            <v>74290</v>
          </cell>
          <cell r="E589">
            <v>-36086</v>
          </cell>
          <cell r="F589">
            <v>38204</v>
          </cell>
        </row>
        <row r="590">
          <cell r="A590">
            <v>45968</v>
          </cell>
          <cell r="B590" t="str">
            <v>01.07.1950</v>
          </cell>
          <cell r="C590" t="str">
            <v>RED CROSS - ROMA HOSPITAL</v>
          </cell>
          <cell r="D590">
            <v>109167</v>
          </cell>
          <cell r="E590">
            <v>-105269</v>
          </cell>
          <cell r="F590">
            <v>3898</v>
          </cell>
        </row>
        <row r="591">
          <cell r="A591">
            <v>45969</v>
          </cell>
          <cell r="B591" t="str">
            <v>01.07.1950</v>
          </cell>
          <cell r="C591" t="str">
            <v>MORGUE - ROMA HOSPITAL</v>
          </cell>
          <cell r="D591">
            <v>122574</v>
          </cell>
          <cell r="E591">
            <v>-108511</v>
          </cell>
          <cell r="F591">
            <v>14063</v>
          </cell>
        </row>
        <row r="592">
          <cell r="A592">
            <v>45971</v>
          </cell>
          <cell r="B592" t="str">
            <v>01.07.1980</v>
          </cell>
          <cell r="C592" t="str">
            <v>RECREATION BUILDING - ROMA HOSPITAL</v>
          </cell>
          <cell r="D592">
            <v>434545</v>
          </cell>
          <cell r="E592">
            <v>-297976</v>
          </cell>
          <cell r="F592">
            <v>136569</v>
          </cell>
        </row>
        <row r="593">
          <cell r="A593">
            <v>45972</v>
          </cell>
          <cell r="B593" t="str">
            <v>01.07.1987</v>
          </cell>
          <cell r="C593" t="str">
            <v>PATHOLOGY - ROMA HOSPITAL</v>
          </cell>
          <cell r="D593">
            <v>534277.99</v>
          </cell>
          <cell r="E593">
            <v>-206430.99</v>
          </cell>
          <cell r="F593">
            <v>327847</v>
          </cell>
        </row>
        <row r="594">
          <cell r="A594">
            <v>45973</v>
          </cell>
          <cell r="B594" t="str">
            <v>01.07.1948</v>
          </cell>
          <cell r="C594" t="str">
            <v>BOILER &amp; LAUNDRY - ROMA HOSPITAL</v>
          </cell>
          <cell r="D594">
            <v>782464.5</v>
          </cell>
          <cell r="E594">
            <v>-727192.5</v>
          </cell>
          <cell r="F594">
            <v>55272</v>
          </cell>
        </row>
        <row r="595">
          <cell r="A595">
            <v>45974</v>
          </cell>
          <cell r="B595" t="str">
            <v>01.07.1970</v>
          </cell>
          <cell r="C595" t="str">
            <v>STAFF AMENITIES &amp; STORE - ROMA HOSPITAL</v>
          </cell>
          <cell r="D595">
            <v>672378.32</v>
          </cell>
          <cell r="E595">
            <v>-457220.32</v>
          </cell>
          <cell r="F595">
            <v>215158</v>
          </cell>
        </row>
        <row r="596">
          <cell r="A596">
            <v>45975</v>
          </cell>
          <cell r="B596" t="str">
            <v>01.07.1975</v>
          </cell>
          <cell r="C596" t="str">
            <v>SUPPLY DEPARTMENT</v>
          </cell>
          <cell r="D596">
            <v>825993.86</v>
          </cell>
          <cell r="E596">
            <v>-434397.86</v>
          </cell>
          <cell r="F596">
            <v>391596</v>
          </cell>
        </row>
        <row r="597">
          <cell r="A597">
            <v>45976</v>
          </cell>
          <cell r="B597" t="str">
            <v>01.07.1940</v>
          </cell>
          <cell r="C597" t="str">
            <v>NURSES QUARTERS - ROMA HOSPITAL</v>
          </cell>
          <cell r="D597">
            <v>2894061.06</v>
          </cell>
          <cell r="E597">
            <v>-2106303.06</v>
          </cell>
          <cell r="F597">
            <v>787758</v>
          </cell>
        </row>
        <row r="598">
          <cell r="A598">
            <v>45977</v>
          </cell>
          <cell r="B598" t="str">
            <v>01.07.1979</v>
          </cell>
          <cell r="C598" t="str">
            <v>WESTHAVEN NURSING HOME</v>
          </cell>
          <cell r="D598">
            <v>2865371.15</v>
          </cell>
          <cell r="E598">
            <v>-1619921.15</v>
          </cell>
          <cell r="F598">
            <v>1245450</v>
          </cell>
        </row>
        <row r="599">
          <cell r="A599">
            <v>45978</v>
          </cell>
          <cell r="B599" t="str">
            <v>01.07.1987</v>
          </cell>
          <cell r="C599" t="str">
            <v>NEW HOSPITAL BLOCK - ROMA HOSPITAL</v>
          </cell>
          <cell r="D599">
            <v>9956168.4000000004</v>
          </cell>
          <cell r="E599">
            <v>-7292566.4000000004</v>
          </cell>
          <cell r="F599">
            <v>2663602</v>
          </cell>
        </row>
        <row r="600">
          <cell r="A600">
            <v>45979</v>
          </cell>
          <cell r="B600" t="str">
            <v>01.07.1940</v>
          </cell>
          <cell r="C600" t="str">
            <v>OLD HOSPITAL BLOCK -ROMA HOSPITAL</v>
          </cell>
          <cell r="D600">
            <v>6345696</v>
          </cell>
          <cell r="E600">
            <v>-2961357</v>
          </cell>
          <cell r="F600">
            <v>3384339</v>
          </cell>
        </row>
        <row r="601">
          <cell r="A601">
            <v>45980</v>
          </cell>
          <cell r="B601" t="str">
            <v>01.07.1993</v>
          </cell>
          <cell r="C601" t="str">
            <v>GARAGE SHED/ STORAGE SHED - ST GEORGE HOSPITAL</v>
          </cell>
          <cell r="D601">
            <v>20880</v>
          </cell>
          <cell r="E601">
            <v>-7656</v>
          </cell>
          <cell r="F601">
            <v>13224</v>
          </cell>
        </row>
        <row r="602">
          <cell r="A602">
            <v>45981</v>
          </cell>
          <cell r="B602" t="str">
            <v>01.07.1982</v>
          </cell>
          <cell r="C602" t="str">
            <v>MAINTENANCEWORKSHOP - ST. GEORGE HOSPITAL</v>
          </cell>
          <cell r="D602">
            <v>28020</v>
          </cell>
          <cell r="E602">
            <v>-17615</v>
          </cell>
          <cell r="F602">
            <v>10405</v>
          </cell>
        </row>
        <row r="603">
          <cell r="A603">
            <v>45982</v>
          </cell>
          <cell r="B603" t="str">
            <v>01.07.1948</v>
          </cell>
          <cell r="C603" t="str">
            <v>CHEMICALS STORE - ST GEORGE HOSPITAL</v>
          </cell>
          <cell r="D603">
            <v>39359</v>
          </cell>
          <cell r="E603">
            <v>-32414</v>
          </cell>
          <cell r="F603">
            <v>6945</v>
          </cell>
        </row>
        <row r="604">
          <cell r="A604">
            <v>45983</v>
          </cell>
          <cell r="B604" t="str">
            <v>01.07.1982</v>
          </cell>
          <cell r="C604" t="str">
            <v>YARDSMANS STORE /GARAGE- ST GEORGE HOSPITAL</v>
          </cell>
          <cell r="D604">
            <v>41040</v>
          </cell>
          <cell r="E604">
            <v>-25799</v>
          </cell>
          <cell r="F604">
            <v>15241</v>
          </cell>
        </row>
        <row r="605">
          <cell r="A605">
            <v>45984</v>
          </cell>
          <cell r="B605" t="str">
            <v>01.07.1993</v>
          </cell>
          <cell r="C605" t="str">
            <v>STORAGE SHED - ST GEORGE HOSPITAL (LINEN STORE)</v>
          </cell>
          <cell r="D605">
            <v>41220</v>
          </cell>
          <cell r="E605">
            <v>-15114</v>
          </cell>
          <cell r="F605">
            <v>26106</v>
          </cell>
        </row>
        <row r="606">
          <cell r="A606">
            <v>45985</v>
          </cell>
          <cell r="B606" t="str">
            <v>01.07.1975</v>
          </cell>
          <cell r="C606" t="str">
            <v>MORGUE - ST. GEORGE HOSPITAL</v>
          </cell>
          <cell r="D606">
            <v>79898</v>
          </cell>
          <cell r="E606">
            <v>-46341</v>
          </cell>
          <cell r="F606">
            <v>33557</v>
          </cell>
        </row>
        <row r="607">
          <cell r="A607">
            <v>45986</v>
          </cell>
          <cell r="B607" t="str">
            <v>01.07.1948</v>
          </cell>
          <cell r="C607" t="str">
            <v>DOCTORS RESIDENCE - ST. GEORGE</v>
          </cell>
          <cell r="D607">
            <v>81972</v>
          </cell>
          <cell r="E607">
            <v>-58852</v>
          </cell>
          <cell r="F607">
            <v>23120</v>
          </cell>
        </row>
        <row r="608">
          <cell r="A608">
            <v>45987</v>
          </cell>
          <cell r="B608" t="str">
            <v>01.07.1975</v>
          </cell>
          <cell r="C608" t="str">
            <v>BUILDING-SITE IMPROVEMENTS - ST GEORGE HOSPITAL</v>
          </cell>
          <cell r="D608">
            <v>100517</v>
          </cell>
          <cell r="E608">
            <v>-58097</v>
          </cell>
          <cell r="F608">
            <v>42420</v>
          </cell>
        </row>
        <row r="609">
          <cell r="A609">
            <v>45988</v>
          </cell>
          <cell r="B609" t="str">
            <v>01.07.1996</v>
          </cell>
          <cell r="C609" t="str">
            <v>DON'S RESIDENCE PHILLIP ST ST GEORGE</v>
          </cell>
          <cell r="D609">
            <v>135000</v>
          </cell>
          <cell r="E609">
            <v>-27000</v>
          </cell>
          <cell r="F609">
            <v>108000</v>
          </cell>
        </row>
        <row r="610">
          <cell r="A610">
            <v>45989</v>
          </cell>
          <cell r="B610" t="str">
            <v>01.07.1975</v>
          </cell>
          <cell r="C610" t="str">
            <v>LAUNDRY &amp; POWERHOUSE - ST GEORGE HOSPITAL</v>
          </cell>
          <cell r="D610">
            <v>400062</v>
          </cell>
          <cell r="E610">
            <v>-232040</v>
          </cell>
          <cell r="F610">
            <v>168022</v>
          </cell>
        </row>
        <row r="611">
          <cell r="A611">
            <v>45990</v>
          </cell>
          <cell r="B611" t="str">
            <v>01.07.1975</v>
          </cell>
          <cell r="C611" t="str">
            <v>KITCHEN - ST. GEORGE HOSPITAL</v>
          </cell>
          <cell r="D611">
            <v>629289.98</v>
          </cell>
          <cell r="E611">
            <v>-364993.98</v>
          </cell>
          <cell r="F611">
            <v>264296</v>
          </cell>
        </row>
        <row r="612">
          <cell r="A612">
            <v>45991</v>
          </cell>
          <cell r="B612" t="str">
            <v>01.07.1975</v>
          </cell>
          <cell r="C612" t="str">
            <v>MAIN BUILDING - ST GEORGE HOSPITAL</v>
          </cell>
          <cell r="D612">
            <v>2407324.88</v>
          </cell>
          <cell r="E612">
            <v>-1020981.88</v>
          </cell>
          <cell r="F612">
            <v>1386343</v>
          </cell>
        </row>
        <row r="613">
          <cell r="A613">
            <v>45992</v>
          </cell>
          <cell r="B613" t="str">
            <v>01.07.1948</v>
          </cell>
          <cell r="C613" t="str">
            <v>MATERNITY &amp; PHYSIO WING - ST GEORGE HOSPITAL</v>
          </cell>
          <cell r="D613">
            <v>1374900.8</v>
          </cell>
          <cell r="E613">
            <v>-733290.8</v>
          </cell>
          <cell r="F613">
            <v>641610</v>
          </cell>
        </row>
        <row r="614">
          <cell r="A614">
            <v>45993</v>
          </cell>
          <cell r="B614" t="str">
            <v>01.07.1975</v>
          </cell>
          <cell r="C614" t="str">
            <v>WARDS - ST GEORGE HOSPITAL</v>
          </cell>
          <cell r="D614">
            <v>2961324.8</v>
          </cell>
          <cell r="E614">
            <v>-1381966.8</v>
          </cell>
          <cell r="F614">
            <v>1579358</v>
          </cell>
        </row>
        <row r="615">
          <cell r="A615">
            <v>45994</v>
          </cell>
          <cell r="B615" t="str">
            <v>01.02.1994</v>
          </cell>
          <cell r="C615" t="str">
            <v>MED SUPERS RESIDENCE - ST. GEORGE ST DIRRANBANDI</v>
          </cell>
          <cell r="D615">
            <v>319404</v>
          </cell>
          <cell r="E615">
            <v>-65172</v>
          </cell>
          <cell r="F615">
            <v>254232</v>
          </cell>
        </row>
        <row r="616">
          <cell r="A616">
            <v>45995</v>
          </cell>
          <cell r="B616" t="str">
            <v>01.07.1988</v>
          </cell>
          <cell r="C616" t="str">
            <v>BUILDING-DOCTORS SURGERY</v>
          </cell>
          <cell r="D616">
            <v>105000</v>
          </cell>
          <cell r="E616">
            <v>-42000</v>
          </cell>
          <cell r="F616">
            <v>63000</v>
          </cell>
        </row>
        <row r="617">
          <cell r="A617">
            <v>45996</v>
          </cell>
          <cell r="B617" t="str">
            <v>01.12.1995</v>
          </cell>
          <cell r="C617" t="str">
            <v>GARAGE - DIRRANBANDI</v>
          </cell>
          <cell r="D617">
            <v>5890</v>
          </cell>
          <cell r="E617">
            <v>-1705</v>
          </cell>
          <cell r="F617">
            <v>4185</v>
          </cell>
        </row>
        <row r="618">
          <cell r="A618">
            <v>45997</v>
          </cell>
          <cell r="B618" t="str">
            <v>01.07.1953</v>
          </cell>
          <cell r="C618" t="str">
            <v>3 MOORE ST DIRRANBANDI</v>
          </cell>
          <cell r="D618">
            <v>145266</v>
          </cell>
          <cell r="E618">
            <v>-85062</v>
          </cell>
          <cell r="F618">
            <v>60204</v>
          </cell>
        </row>
        <row r="619">
          <cell r="A619">
            <v>45999</v>
          </cell>
          <cell r="B619" t="str">
            <v>01.07.1955</v>
          </cell>
          <cell r="C619" t="str">
            <v>DENTAL CLINIC - ST GEORGE</v>
          </cell>
          <cell r="D619">
            <v>62985</v>
          </cell>
          <cell r="E619">
            <v>-50597</v>
          </cell>
          <cell r="F619">
            <v>12388</v>
          </cell>
        </row>
        <row r="620">
          <cell r="A620">
            <v>46001</v>
          </cell>
          <cell r="B620" t="str">
            <v>01.07.1980</v>
          </cell>
          <cell r="C620" t="str">
            <v>GARAGE - WALLUMBILLA HOSPITAL</v>
          </cell>
          <cell r="D620">
            <v>10465</v>
          </cell>
          <cell r="E620">
            <v>-7176</v>
          </cell>
          <cell r="F620">
            <v>3289</v>
          </cell>
        </row>
        <row r="621">
          <cell r="A621">
            <v>46002</v>
          </cell>
          <cell r="B621" t="str">
            <v>01.07.1990</v>
          </cell>
          <cell r="C621" t="str">
            <v>OUTPATIENT CENTRE - WALLUMBILLA</v>
          </cell>
          <cell r="D621">
            <v>298034</v>
          </cell>
          <cell r="E621">
            <v>-139085</v>
          </cell>
          <cell r="F621">
            <v>158949</v>
          </cell>
        </row>
        <row r="622">
          <cell r="A622">
            <v>46003</v>
          </cell>
          <cell r="B622" t="str">
            <v>01.07.1980</v>
          </cell>
          <cell r="C622" t="str">
            <v>STORAGE SHED - INJUNE DISTRICT HOSPITAL</v>
          </cell>
          <cell r="D622">
            <v>13620</v>
          </cell>
          <cell r="E622">
            <v>-10547</v>
          </cell>
          <cell r="F622">
            <v>3073</v>
          </cell>
        </row>
        <row r="623">
          <cell r="A623">
            <v>46005</v>
          </cell>
          <cell r="B623" t="str">
            <v>01.07.1962</v>
          </cell>
          <cell r="C623" t="str">
            <v>MORGUE - INJUNE DISTRICT HOSPITAL</v>
          </cell>
          <cell r="D623">
            <v>79241</v>
          </cell>
          <cell r="E623">
            <v>-66563</v>
          </cell>
          <cell r="F623">
            <v>12678</v>
          </cell>
        </row>
        <row r="624">
          <cell r="A624">
            <v>46006</v>
          </cell>
          <cell r="B624" t="str">
            <v>01.07.1962</v>
          </cell>
          <cell r="C624" t="str">
            <v>LAUNDRY - INJUNE DISTRICT HOSPITAL</v>
          </cell>
          <cell r="D624">
            <v>99815</v>
          </cell>
          <cell r="E624">
            <v>-83847</v>
          </cell>
          <cell r="F624">
            <v>15968</v>
          </cell>
        </row>
        <row r="625">
          <cell r="A625">
            <v>46007</v>
          </cell>
          <cell r="B625" t="str">
            <v>01.07.1962</v>
          </cell>
          <cell r="C625" t="str">
            <v>NURSES QUARTERS - INJUNE DISTRICT HOSPITAL</v>
          </cell>
          <cell r="D625">
            <v>370008</v>
          </cell>
          <cell r="E625">
            <v>-310808</v>
          </cell>
          <cell r="F625">
            <v>59200</v>
          </cell>
        </row>
        <row r="626">
          <cell r="A626">
            <v>46008</v>
          </cell>
          <cell r="B626" t="str">
            <v>01.07.1962</v>
          </cell>
          <cell r="C626" t="str">
            <v>16 BED INJUNE DISTRICT GENERAL HOSPITAL</v>
          </cell>
          <cell r="D626">
            <v>2009470.4</v>
          </cell>
          <cell r="E626">
            <v>-1473622.4</v>
          </cell>
          <cell r="F626">
            <v>535848</v>
          </cell>
        </row>
        <row r="627">
          <cell r="A627">
            <v>46009</v>
          </cell>
          <cell r="B627" t="str">
            <v>01.07.1989</v>
          </cell>
          <cell r="C627" t="str">
            <v>FLYING SURGEON'S RESIDENCE &amp; SURGERY</v>
          </cell>
          <cell r="D627">
            <v>168400</v>
          </cell>
          <cell r="E627">
            <v>-63150</v>
          </cell>
          <cell r="F627">
            <v>105250</v>
          </cell>
        </row>
        <row r="628">
          <cell r="A628">
            <v>46010</v>
          </cell>
          <cell r="B628" t="str">
            <v>01.07.1989</v>
          </cell>
          <cell r="C628" t="str">
            <v>BUILDING-FLYING OBSTETRICIAN &amp; GYNA</v>
          </cell>
          <cell r="D628">
            <v>147500</v>
          </cell>
          <cell r="E628">
            <v>-55315</v>
          </cell>
          <cell r="F628">
            <v>92185</v>
          </cell>
        </row>
        <row r="629">
          <cell r="A629">
            <v>46011</v>
          </cell>
          <cell r="B629" t="str">
            <v>01.07.1989</v>
          </cell>
          <cell r="C629" t="str">
            <v>RURAL HEALTH RESIDENCE - 8 MADDISON TCE</v>
          </cell>
          <cell r="D629">
            <v>155000</v>
          </cell>
          <cell r="E629">
            <v>-58125</v>
          </cell>
          <cell r="F629">
            <v>96875</v>
          </cell>
        </row>
        <row r="630">
          <cell r="A630">
            <v>46012</v>
          </cell>
          <cell r="B630" t="str">
            <v>01.07.1989</v>
          </cell>
          <cell r="C630" t="str">
            <v>FLYING ANAESTHETIST'S RES - 83 MISCAMBLE STREET -</v>
          </cell>
          <cell r="D630">
            <v>169000</v>
          </cell>
          <cell r="E630">
            <v>-63375</v>
          </cell>
          <cell r="F630">
            <v>105625</v>
          </cell>
        </row>
        <row r="631">
          <cell r="A631">
            <v>46013</v>
          </cell>
          <cell r="B631" t="str">
            <v>01.06.1998</v>
          </cell>
          <cell r="C631" t="str">
            <v>RESIDENCE MEDICAL SUPER</v>
          </cell>
          <cell r="D631">
            <v>37270</v>
          </cell>
          <cell r="E631">
            <v>-5681</v>
          </cell>
          <cell r="F631">
            <v>31589</v>
          </cell>
        </row>
        <row r="632">
          <cell r="A632">
            <v>46014</v>
          </cell>
          <cell r="B632" t="str">
            <v>01.07.1989</v>
          </cell>
          <cell r="C632" t="str">
            <v>MEDICAL SUPER'NT RESIDENCE - 197 MCDOWELL ST - ROM</v>
          </cell>
          <cell r="D632">
            <v>108350</v>
          </cell>
          <cell r="E632">
            <v>-49858</v>
          </cell>
          <cell r="F632">
            <v>58492</v>
          </cell>
        </row>
        <row r="633">
          <cell r="A633">
            <v>46015</v>
          </cell>
          <cell r="B633" t="str">
            <v>01.06.1998</v>
          </cell>
          <cell r="C633" t="str">
            <v>MITCHELL HOSP MED SUPT RESIDENCE (W.I.P.COMMISSION</v>
          </cell>
          <cell r="D633">
            <v>151766</v>
          </cell>
          <cell r="E633">
            <v>-26563</v>
          </cell>
          <cell r="F633">
            <v>125203</v>
          </cell>
        </row>
        <row r="634">
          <cell r="A634">
            <v>46016</v>
          </cell>
          <cell r="B634" t="str">
            <v>01.07.1993</v>
          </cell>
          <cell r="C634" t="str">
            <v>BUILDING-DUPLEX19A &amp; 19B COTTELL ST</v>
          </cell>
          <cell r="D634">
            <v>186355</v>
          </cell>
          <cell r="E634">
            <v>-51248</v>
          </cell>
          <cell r="F634">
            <v>135107</v>
          </cell>
        </row>
        <row r="635">
          <cell r="A635">
            <v>46017</v>
          </cell>
          <cell r="B635" t="str">
            <v>01.01.1996</v>
          </cell>
          <cell r="C635" t="str">
            <v>BUILDING - DOCTORS RESIDENCE</v>
          </cell>
          <cell r="D635">
            <v>155617</v>
          </cell>
          <cell r="E635">
            <v>-32299</v>
          </cell>
          <cell r="F635">
            <v>123318</v>
          </cell>
        </row>
        <row r="636">
          <cell r="A636">
            <v>46540</v>
          </cell>
          <cell r="B636" t="str">
            <v>01.07.1958</v>
          </cell>
          <cell r="C636" t="str">
            <v>ALPHA HOSPITAL</v>
          </cell>
          <cell r="D636">
            <v>3807417.6</v>
          </cell>
          <cell r="E636">
            <v>-3299779.6</v>
          </cell>
          <cell r="F636">
            <v>507638</v>
          </cell>
        </row>
        <row r="637">
          <cell r="A637">
            <v>46541</v>
          </cell>
          <cell r="B637" t="str">
            <v>30.06.1968</v>
          </cell>
          <cell r="C637" t="str">
            <v>POISON SHED - ALPHA HOSPITAL</v>
          </cell>
          <cell r="D637">
            <v>5400</v>
          </cell>
          <cell r="E637">
            <v>-4818</v>
          </cell>
          <cell r="F637">
            <v>582</v>
          </cell>
        </row>
        <row r="638">
          <cell r="A638">
            <v>46543</v>
          </cell>
          <cell r="B638" t="str">
            <v>01.07.1967</v>
          </cell>
          <cell r="C638" t="str">
            <v>AMBULANCE SHED &amp; CHEMICAL SHED ALPHA</v>
          </cell>
          <cell r="D638">
            <v>7600</v>
          </cell>
          <cell r="E638">
            <v>-6349</v>
          </cell>
          <cell r="F638">
            <v>1251</v>
          </cell>
        </row>
        <row r="639">
          <cell r="A639">
            <v>46544</v>
          </cell>
          <cell r="B639" t="str">
            <v>01.07.1967</v>
          </cell>
          <cell r="C639" t="str">
            <v>MORGUE - ALPHA HOSPITAL</v>
          </cell>
          <cell r="D639">
            <v>7600</v>
          </cell>
          <cell r="E639">
            <v>-6798</v>
          </cell>
          <cell r="F639">
            <v>802</v>
          </cell>
        </row>
        <row r="640">
          <cell r="A640">
            <v>46546</v>
          </cell>
          <cell r="B640" t="str">
            <v>01.07.1967</v>
          </cell>
          <cell r="C640" t="str">
            <v>AMBULANCE HOUSE</v>
          </cell>
          <cell r="D640">
            <v>130000</v>
          </cell>
          <cell r="E640">
            <v>-116269</v>
          </cell>
          <cell r="F640">
            <v>13731</v>
          </cell>
        </row>
        <row r="641">
          <cell r="A641">
            <v>46547</v>
          </cell>
          <cell r="B641" t="str">
            <v>01.07.1967</v>
          </cell>
          <cell r="C641" t="str">
            <v>CHILDRENS HEALTH CENTRE - BLACKALL CHILD HLTH CTRE</v>
          </cell>
          <cell r="D641">
            <v>78200</v>
          </cell>
          <cell r="E641">
            <v>-75193</v>
          </cell>
          <cell r="F641">
            <v>3007</v>
          </cell>
        </row>
        <row r="642">
          <cell r="A642">
            <v>46548</v>
          </cell>
          <cell r="B642" t="str">
            <v>01.07.1970</v>
          </cell>
          <cell r="C642" t="str">
            <v>CHILD HEALTH CENTRE - BARCALDINE</v>
          </cell>
          <cell r="D642">
            <v>61750</v>
          </cell>
          <cell r="E642">
            <v>-52059</v>
          </cell>
          <cell r="F642">
            <v>9691</v>
          </cell>
        </row>
        <row r="643">
          <cell r="A643">
            <v>46549</v>
          </cell>
          <cell r="B643" t="str">
            <v>01.07.1977</v>
          </cell>
          <cell r="C643" t="str">
            <v>SURGERY &amp; RESIDENCE - 4 VIOLET ST BLACKALL</v>
          </cell>
          <cell r="D643">
            <v>180000</v>
          </cell>
          <cell r="E643">
            <v>-120696</v>
          </cell>
          <cell r="F643">
            <v>59304</v>
          </cell>
        </row>
        <row r="644">
          <cell r="A644">
            <v>46550</v>
          </cell>
          <cell r="B644" t="str">
            <v>01.07.1977</v>
          </cell>
          <cell r="C644" t="str">
            <v>SITE IMPROVEMENTS - 4 VIOLET STREET</v>
          </cell>
          <cell r="D644">
            <v>13500</v>
          </cell>
          <cell r="E644">
            <v>-9055</v>
          </cell>
          <cell r="F644">
            <v>4445</v>
          </cell>
        </row>
        <row r="645">
          <cell r="A645">
            <v>46551</v>
          </cell>
          <cell r="B645" t="str">
            <v>01.07.1969</v>
          </cell>
          <cell r="C645" t="str">
            <v>DENTAL CLINIC &amp; RESIDENCE - BLACKALL DENTAL CLINIC</v>
          </cell>
          <cell r="D645">
            <v>169050</v>
          </cell>
          <cell r="E645">
            <v>-146644</v>
          </cell>
          <cell r="F645">
            <v>22406</v>
          </cell>
        </row>
        <row r="646">
          <cell r="A646">
            <v>46552</v>
          </cell>
          <cell r="B646" t="str">
            <v>01.07.1972</v>
          </cell>
          <cell r="C646" t="str">
            <v>DOCTORS RESIDENCE - SWINBURNE ST. ALPHA</v>
          </cell>
          <cell r="D646">
            <v>124800</v>
          </cell>
          <cell r="E646">
            <v>-77975</v>
          </cell>
          <cell r="F646">
            <v>46825</v>
          </cell>
        </row>
        <row r="647">
          <cell r="A647">
            <v>46553</v>
          </cell>
          <cell r="B647" t="str">
            <v>01.07.1972</v>
          </cell>
          <cell r="C647" t="str">
            <v>DOCTORS CARPORT - SWINBURNE ST ALPHA</v>
          </cell>
          <cell r="D647">
            <v>5000</v>
          </cell>
          <cell r="E647">
            <v>-3125</v>
          </cell>
          <cell r="F647">
            <v>1875</v>
          </cell>
        </row>
        <row r="648">
          <cell r="A648">
            <v>46554</v>
          </cell>
          <cell r="B648" t="str">
            <v>01.07.1958</v>
          </cell>
          <cell r="C648" t="str">
            <v>DENTAL &amp; SURGERY clinic- SWINBURNE ST. ALPHA</v>
          </cell>
          <cell r="D648">
            <v>259000</v>
          </cell>
          <cell r="E648">
            <v>-236569</v>
          </cell>
          <cell r="F648">
            <v>22431</v>
          </cell>
        </row>
        <row r="649">
          <cell r="A649">
            <v>46555</v>
          </cell>
          <cell r="B649" t="str">
            <v>01.04.1995</v>
          </cell>
          <cell r="C649" t="str">
            <v>DON'RESIDENCE-MOORE STREET ALPHA</v>
          </cell>
          <cell r="D649">
            <v>100000</v>
          </cell>
          <cell r="E649">
            <v>-22984</v>
          </cell>
          <cell r="F649">
            <v>77016</v>
          </cell>
        </row>
        <row r="650">
          <cell r="A650">
            <v>46556</v>
          </cell>
          <cell r="B650" t="str">
            <v>01.07.1992</v>
          </cell>
          <cell r="C650" t="str">
            <v>LOT 152 PLB31811 RS105 DUPLEX</v>
          </cell>
          <cell r="D650">
            <v>211000</v>
          </cell>
          <cell r="E650">
            <v>-61250</v>
          </cell>
          <cell r="F650">
            <v>149750</v>
          </cell>
        </row>
        <row r="651">
          <cell r="A651">
            <v>46557</v>
          </cell>
          <cell r="B651" t="str">
            <v>01.07.1986</v>
          </cell>
          <cell r="C651" t="str">
            <v>54 ACACIA ST BARCALDINE</v>
          </cell>
          <cell r="D651">
            <v>71250</v>
          </cell>
          <cell r="E651">
            <v>-21377</v>
          </cell>
          <cell r="F651">
            <v>49873</v>
          </cell>
        </row>
        <row r="652">
          <cell r="A652">
            <v>46558</v>
          </cell>
          <cell r="B652" t="str">
            <v>01.01.1968</v>
          </cell>
          <cell r="C652" t="str">
            <v>MEDICAL SUPER S RESIDENCE CNR BOOKER &amp; PORTER ST A</v>
          </cell>
          <cell r="D652">
            <v>115000</v>
          </cell>
          <cell r="E652">
            <v>-103639</v>
          </cell>
          <cell r="F652">
            <v>11361</v>
          </cell>
        </row>
        <row r="653">
          <cell r="A653">
            <v>46559</v>
          </cell>
          <cell r="B653" t="str">
            <v>01.10.1963</v>
          </cell>
          <cell r="C653" t="str">
            <v>DENTAL CLINIC - WINTON HOSPITAL</v>
          </cell>
          <cell r="D653">
            <v>45900</v>
          </cell>
          <cell r="E653">
            <v>-44802</v>
          </cell>
          <cell r="F653">
            <v>1098</v>
          </cell>
        </row>
        <row r="654">
          <cell r="A654">
            <v>46560</v>
          </cell>
          <cell r="B654" t="str">
            <v>01.07.1967</v>
          </cell>
          <cell r="C654" t="str">
            <v>RESIDENCE - 68 GALAH ST - LONGREACH</v>
          </cell>
          <cell r="D654">
            <v>125000</v>
          </cell>
          <cell r="E654">
            <v>-111798</v>
          </cell>
          <cell r="F654">
            <v>13202</v>
          </cell>
        </row>
        <row r="655">
          <cell r="A655">
            <v>46561</v>
          </cell>
          <cell r="B655" t="str">
            <v>01.07.1967</v>
          </cell>
          <cell r="C655" t="str">
            <v>SITE IMPROVEMENT 68 GALAH ST LONGREACH</v>
          </cell>
          <cell r="D655">
            <v>7500</v>
          </cell>
          <cell r="E655">
            <v>-6709</v>
          </cell>
          <cell r="F655">
            <v>791</v>
          </cell>
        </row>
        <row r="656">
          <cell r="A656">
            <v>46562</v>
          </cell>
          <cell r="B656" t="str">
            <v>01.07.1968</v>
          </cell>
          <cell r="C656" t="str">
            <v>RESIDENCE - 37 QUAIL ST - LONGREACH</v>
          </cell>
          <cell r="D656">
            <v>90500</v>
          </cell>
          <cell r="E656">
            <v>-78797</v>
          </cell>
          <cell r="F656">
            <v>11703</v>
          </cell>
        </row>
        <row r="657">
          <cell r="A657">
            <v>46563</v>
          </cell>
          <cell r="B657" t="str">
            <v>01.07.1978</v>
          </cell>
          <cell r="C657" t="str">
            <v>RESIDENCE (ROSELLA ST) LONGREACH</v>
          </cell>
          <cell r="D657">
            <v>87000</v>
          </cell>
          <cell r="E657">
            <v>-54829</v>
          </cell>
          <cell r="F657">
            <v>32171</v>
          </cell>
        </row>
        <row r="658">
          <cell r="A658">
            <v>46566</v>
          </cell>
          <cell r="B658" t="str">
            <v>01.07.1987</v>
          </cell>
          <cell r="C658" t="str">
            <v>MAIN BUILDING MUTTABURRA</v>
          </cell>
          <cell r="D658">
            <v>370031.82</v>
          </cell>
          <cell r="E658">
            <v>-194564.82</v>
          </cell>
          <cell r="F658">
            <v>175467</v>
          </cell>
        </row>
        <row r="659">
          <cell r="A659">
            <v>46567</v>
          </cell>
          <cell r="B659" t="str">
            <v>01.07.1989</v>
          </cell>
          <cell r="C659" t="str">
            <v>AMBULANCE BAY - MUTTABURRA</v>
          </cell>
          <cell r="D659">
            <v>5400</v>
          </cell>
          <cell r="E659">
            <v>-2673</v>
          </cell>
          <cell r="F659">
            <v>2727</v>
          </cell>
        </row>
        <row r="660">
          <cell r="A660">
            <v>46568</v>
          </cell>
          <cell r="B660" t="str">
            <v>01.07.1989</v>
          </cell>
          <cell r="C660" t="str">
            <v>MORGUE/STOREROOME - MUTTABURRA</v>
          </cell>
          <cell r="D660">
            <v>28500</v>
          </cell>
          <cell r="E660">
            <v>-14099</v>
          </cell>
          <cell r="F660">
            <v>14401</v>
          </cell>
        </row>
        <row r="661">
          <cell r="A661">
            <v>46569</v>
          </cell>
          <cell r="B661" t="str">
            <v>01.07.1987</v>
          </cell>
          <cell r="C661" t="str">
            <v>RESIDENCE - MUTTABURRA</v>
          </cell>
          <cell r="D661">
            <v>108224.51</v>
          </cell>
          <cell r="E661">
            <v>-55839.51</v>
          </cell>
          <cell r="F661">
            <v>52385</v>
          </cell>
        </row>
        <row r="662">
          <cell r="A662">
            <v>46570</v>
          </cell>
          <cell r="B662" t="str">
            <v>01.07.1977</v>
          </cell>
          <cell r="C662" t="str">
            <v>RESIDENCE 3 DAISY ST MED OFFICER</v>
          </cell>
          <cell r="D662">
            <v>155000</v>
          </cell>
          <cell r="E662">
            <v>-101434</v>
          </cell>
          <cell r="F662">
            <v>53566</v>
          </cell>
        </row>
        <row r="663">
          <cell r="A663">
            <v>46571</v>
          </cell>
          <cell r="B663" t="str">
            <v>01.07.1962</v>
          </cell>
          <cell r="C663" t="str">
            <v>SITE IMPROVEMENTS - 3 DAISY STREET</v>
          </cell>
          <cell r="D663">
            <v>25000</v>
          </cell>
          <cell r="E663">
            <v>-18675</v>
          </cell>
          <cell r="F663">
            <v>6325</v>
          </cell>
        </row>
        <row r="664">
          <cell r="A664">
            <v>46572</v>
          </cell>
          <cell r="B664" t="str">
            <v>01.07.1981</v>
          </cell>
          <cell r="C664" t="str">
            <v>PRIMARY HEALTH CTRE - JUNDAH</v>
          </cell>
          <cell r="D664">
            <v>611621.28</v>
          </cell>
          <cell r="E664">
            <v>-466631.28</v>
          </cell>
          <cell r="F664">
            <v>144990</v>
          </cell>
        </row>
        <row r="665">
          <cell r="A665">
            <v>46573</v>
          </cell>
          <cell r="B665" t="str">
            <v>01.07.1981</v>
          </cell>
          <cell r="C665" t="str">
            <v>AMBULANCE GARAGE - JUNDAH PRIM/HLTHCARE CTRE</v>
          </cell>
          <cell r="D665">
            <v>5750</v>
          </cell>
          <cell r="E665">
            <v>-5135</v>
          </cell>
          <cell r="F665">
            <v>615</v>
          </cell>
        </row>
        <row r="666">
          <cell r="A666">
            <v>46574</v>
          </cell>
          <cell r="B666" t="str">
            <v>01.11.1996</v>
          </cell>
          <cell r="C666" t="str">
            <v>DONS RESIDENCE - PORTER ST ARAMAC</v>
          </cell>
          <cell r="D666">
            <v>91695</v>
          </cell>
          <cell r="E666">
            <v>-17609</v>
          </cell>
          <cell r="F666">
            <v>74086</v>
          </cell>
        </row>
        <row r="667">
          <cell r="A667">
            <v>46575</v>
          </cell>
          <cell r="B667" t="str">
            <v>01.01.1959</v>
          </cell>
          <cell r="C667" t="str">
            <v>ARAMAC HOSPITAL</v>
          </cell>
          <cell r="D667">
            <v>3278609.6</v>
          </cell>
          <cell r="E667">
            <v>-2404131.6</v>
          </cell>
          <cell r="F667">
            <v>874478</v>
          </cell>
        </row>
        <row r="668">
          <cell r="A668">
            <v>46576</v>
          </cell>
          <cell r="B668" t="str">
            <v>01.07.1986</v>
          </cell>
          <cell r="C668" t="str">
            <v>STAFF CARPORT - ARAMAC HOSPITAL</v>
          </cell>
          <cell r="D668">
            <v>7575</v>
          </cell>
          <cell r="E668">
            <v>-3388</v>
          </cell>
          <cell r="F668">
            <v>4187</v>
          </cell>
        </row>
        <row r="669">
          <cell r="A669">
            <v>46577</v>
          </cell>
          <cell r="B669" t="str">
            <v>01.07.1959</v>
          </cell>
          <cell r="C669" t="str">
            <v>NURSES QUARTERS - ARAMAC HOSPITAL</v>
          </cell>
          <cell r="D669">
            <v>426600</v>
          </cell>
          <cell r="E669">
            <v>-388896</v>
          </cell>
          <cell r="F669">
            <v>37704</v>
          </cell>
        </row>
        <row r="670">
          <cell r="A670">
            <v>46578</v>
          </cell>
          <cell r="B670" t="str">
            <v>01.07.1959</v>
          </cell>
          <cell r="C670" t="str">
            <v>LAUNDRY - ARAMAC HOSPITAL</v>
          </cell>
          <cell r="D670">
            <v>17200</v>
          </cell>
          <cell r="E670">
            <v>-15085</v>
          </cell>
          <cell r="F670">
            <v>2115</v>
          </cell>
        </row>
        <row r="671">
          <cell r="A671">
            <v>46579</v>
          </cell>
          <cell r="B671" t="str">
            <v>01.07.1963</v>
          </cell>
          <cell r="C671" t="str">
            <v>MORGUE - ARAMAC HOSPITAL</v>
          </cell>
          <cell r="D671">
            <v>19500</v>
          </cell>
          <cell r="E671">
            <v>-18422</v>
          </cell>
          <cell r="F671">
            <v>1078</v>
          </cell>
        </row>
        <row r="672">
          <cell r="A672">
            <v>46580</v>
          </cell>
          <cell r="B672" t="str">
            <v>01.07.1958</v>
          </cell>
          <cell r="C672" t="str">
            <v>NURSES LAUNDRY</v>
          </cell>
          <cell r="D672">
            <v>8800</v>
          </cell>
          <cell r="E672">
            <v>-8040</v>
          </cell>
          <cell r="F672">
            <v>760</v>
          </cell>
        </row>
        <row r="673">
          <cell r="A673">
            <v>46581</v>
          </cell>
          <cell r="B673" t="str">
            <v>01.11.1996</v>
          </cell>
          <cell r="C673" t="str">
            <v>SITE IMPROVEMENTS FLOOR COVERINGS</v>
          </cell>
          <cell r="D673">
            <v>62361</v>
          </cell>
          <cell r="E673">
            <v>-34984</v>
          </cell>
          <cell r="F673">
            <v>27377</v>
          </cell>
        </row>
        <row r="674">
          <cell r="A674">
            <v>46582</v>
          </cell>
          <cell r="B674" t="str">
            <v>01.03.1985</v>
          </cell>
          <cell r="C674" t="str">
            <v>MAIN BUILDING PRIMARY HEALTH TAMBO HOSPITAL</v>
          </cell>
          <cell r="D674">
            <v>346800</v>
          </cell>
          <cell r="E674">
            <v>-221068</v>
          </cell>
          <cell r="F674">
            <v>125732</v>
          </cell>
        </row>
        <row r="675">
          <cell r="A675">
            <v>46583</v>
          </cell>
          <cell r="B675" t="str">
            <v>01.03.1985</v>
          </cell>
          <cell r="C675" t="str">
            <v>RESIDENCE DON S TAMBO</v>
          </cell>
          <cell r="D675">
            <v>94400</v>
          </cell>
          <cell r="E675">
            <v>-60178</v>
          </cell>
          <cell r="F675">
            <v>34222</v>
          </cell>
        </row>
        <row r="676">
          <cell r="A676">
            <v>46584</v>
          </cell>
          <cell r="B676" t="str">
            <v>01.06.1939</v>
          </cell>
          <cell r="C676" t="str">
            <v>MAIN BUILDING - BLACKALL HOSPITAL</v>
          </cell>
          <cell r="D676">
            <v>4441987.2</v>
          </cell>
          <cell r="E676">
            <v>-2813282.2</v>
          </cell>
          <cell r="F676">
            <v>1628705</v>
          </cell>
        </row>
        <row r="677">
          <cell r="A677">
            <v>46585</v>
          </cell>
          <cell r="B677" t="str">
            <v>01.07.1927</v>
          </cell>
          <cell r="C677" t="str">
            <v>PHYSIOTHERAPY - BLACKALL HOSPITAL</v>
          </cell>
          <cell r="D677">
            <v>197600</v>
          </cell>
          <cell r="E677">
            <v>-197600</v>
          </cell>
          <cell r="F677">
            <v>0</v>
          </cell>
        </row>
        <row r="678">
          <cell r="A678">
            <v>46586</v>
          </cell>
          <cell r="B678" t="str">
            <v>01.07.1958</v>
          </cell>
          <cell r="C678" t="str">
            <v>OUTPATIENTS &amp; ADMINISTRATION - BLACKALL HOSPITAL</v>
          </cell>
          <cell r="D678">
            <v>205000</v>
          </cell>
          <cell r="E678">
            <v>-182657</v>
          </cell>
          <cell r="F678">
            <v>22343</v>
          </cell>
        </row>
        <row r="679">
          <cell r="A679">
            <v>46587</v>
          </cell>
          <cell r="B679" t="str">
            <v>01.07.1980</v>
          </cell>
          <cell r="C679" t="str">
            <v>NURSES QUARTERS - BLACKALL HOSPITAL</v>
          </cell>
          <cell r="D679">
            <v>349454.55</v>
          </cell>
          <cell r="E679">
            <v>-274723.55</v>
          </cell>
          <cell r="F679">
            <v>74731</v>
          </cell>
        </row>
        <row r="680">
          <cell r="A680">
            <v>46588</v>
          </cell>
          <cell r="B680" t="str">
            <v>01.06.1939</v>
          </cell>
          <cell r="C680" t="str">
            <v>LAUNDRY &amp; STORE BLACKALL HOSPITAL</v>
          </cell>
          <cell r="D680">
            <v>37350</v>
          </cell>
          <cell r="E680">
            <v>-37350</v>
          </cell>
          <cell r="F680">
            <v>0</v>
          </cell>
        </row>
        <row r="681">
          <cell r="A681">
            <v>46589</v>
          </cell>
          <cell r="B681" t="str">
            <v>01.07.1939</v>
          </cell>
          <cell r="C681" t="str">
            <v>MORGUE BLACKALL HOSPITAL</v>
          </cell>
          <cell r="D681">
            <v>9500</v>
          </cell>
          <cell r="E681">
            <v>-9500</v>
          </cell>
          <cell r="F681">
            <v>0</v>
          </cell>
        </row>
        <row r="682">
          <cell r="A682">
            <v>46590</v>
          </cell>
          <cell r="B682" t="str">
            <v>01.07.1946</v>
          </cell>
          <cell r="C682" t="str">
            <v>DONS RESIDENCE - BLACKALL HOSPITAL</v>
          </cell>
          <cell r="D682">
            <v>167675</v>
          </cell>
          <cell r="E682">
            <v>-152531</v>
          </cell>
          <cell r="F682">
            <v>15144</v>
          </cell>
        </row>
        <row r="683">
          <cell r="A683">
            <v>46591</v>
          </cell>
          <cell r="B683" t="str">
            <v>01.07.1954</v>
          </cell>
          <cell r="C683" t="str">
            <v>AUXILIARY QTRS - BLACKALL HOSPITAL</v>
          </cell>
          <cell r="D683">
            <v>58650</v>
          </cell>
          <cell r="E683">
            <v>-57611</v>
          </cell>
          <cell r="F683">
            <v>1039</v>
          </cell>
        </row>
        <row r="684">
          <cell r="A684">
            <v>46592</v>
          </cell>
          <cell r="B684" t="str">
            <v>01.07.1954</v>
          </cell>
          <cell r="C684" t="str">
            <v>BLDG STORE ARCHIVE</v>
          </cell>
          <cell r="D684">
            <v>53550</v>
          </cell>
          <cell r="E684">
            <v>-53550</v>
          </cell>
          <cell r="F684">
            <v>0</v>
          </cell>
        </row>
        <row r="685">
          <cell r="A685">
            <v>46593</v>
          </cell>
          <cell r="B685" t="str">
            <v>01.07.1980</v>
          </cell>
          <cell r="C685" t="str">
            <v>CARPORTS No 2 - BLACKALL HOSPITAL</v>
          </cell>
          <cell r="D685">
            <v>6875</v>
          </cell>
          <cell r="E685">
            <v>-6194</v>
          </cell>
          <cell r="F685">
            <v>681</v>
          </cell>
        </row>
        <row r="686">
          <cell r="A686">
            <v>46594</v>
          </cell>
          <cell r="B686" t="str">
            <v>01.07.1990</v>
          </cell>
          <cell r="C686" t="str">
            <v>COVEDRED BBQ AREA - BLACKALL HOSPITA;</v>
          </cell>
          <cell r="D686">
            <v>8875</v>
          </cell>
          <cell r="E686">
            <v>-5649</v>
          </cell>
          <cell r="F686">
            <v>3226</v>
          </cell>
        </row>
        <row r="687">
          <cell r="A687">
            <v>46595</v>
          </cell>
          <cell r="B687" t="str">
            <v>01.07.1918</v>
          </cell>
          <cell r="C687" t="str">
            <v>PLANT ROOM BLACKALL HOSPITAL</v>
          </cell>
          <cell r="D687">
            <v>7500</v>
          </cell>
          <cell r="E687">
            <v>-7500</v>
          </cell>
          <cell r="F687">
            <v>0</v>
          </cell>
        </row>
        <row r="688">
          <cell r="A688">
            <v>46596</v>
          </cell>
          <cell r="B688" t="str">
            <v>01.07.1953</v>
          </cell>
          <cell r="C688" t="str">
            <v>MAIN BUILDING- BARCALDINE HOSPITAL</v>
          </cell>
          <cell r="D688">
            <v>8825112.4100000001</v>
          </cell>
          <cell r="E688">
            <v>-1176205.4099999999</v>
          </cell>
          <cell r="F688">
            <v>7648907</v>
          </cell>
        </row>
        <row r="689">
          <cell r="A689">
            <v>46597</v>
          </cell>
          <cell r="B689" t="str">
            <v>01.07.1953</v>
          </cell>
          <cell r="C689" t="str">
            <v>NURSES QTS BARCALDINE HOSPITAL</v>
          </cell>
          <cell r="D689">
            <v>1698676.61</v>
          </cell>
          <cell r="E689">
            <v>-790723.61</v>
          </cell>
          <cell r="F689">
            <v>907953</v>
          </cell>
        </row>
        <row r="690">
          <cell r="A690">
            <v>46598</v>
          </cell>
          <cell r="B690" t="str">
            <v>01.07.1972</v>
          </cell>
          <cell r="C690" t="str">
            <v>DENTAL CLINIC LOT 1 B3184 RS 16</v>
          </cell>
          <cell r="D690">
            <v>285000</v>
          </cell>
          <cell r="E690">
            <v>-220878</v>
          </cell>
          <cell r="F690">
            <v>64122</v>
          </cell>
        </row>
        <row r="691">
          <cell r="A691">
            <v>46599</v>
          </cell>
          <cell r="B691" t="str">
            <v>01.07.1972</v>
          </cell>
          <cell r="C691" t="str">
            <v>DOCTORS RESIDENCE</v>
          </cell>
          <cell r="D691">
            <v>187200</v>
          </cell>
          <cell r="E691">
            <v>-156272</v>
          </cell>
          <cell r="F691">
            <v>30928</v>
          </cell>
        </row>
        <row r="692">
          <cell r="A692">
            <v>46600</v>
          </cell>
          <cell r="B692" t="str">
            <v>01.07.1972</v>
          </cell>
          <cell r="C692" t="str">
            <v>DOCTORS CARPORT-ACACIA STREET</v>
          </cell>
          <cell r="D692">
            <v>5200</v>
          </cell>
          <cell r="E692">
            <v>-4343</v>
          </cell>
          <cell r="F692">
            <v>857</v>
          </cell>
        </row>
        <row r="693">
          <cell r="A693">
            <v>46603</v>
          </cell>
          <cell r="B693" t="str">
            <v>01.07.1963</v>
          </cell>
          <cell r="C693" t="str">
            <v>PRIVATE DOCTORS SURGERY - BARCALDINE HOSPITAL</v>
          </cell>
          <cell r="D693">
            <v>40800</v>
          </cell>
          <cell r="E693">
            <v>-33275</v>
          </cell>
          <cell r="F693">
            <v>7525</v>
          </cell>
        </row>
        <row r="694">
          <cell r="A694">
            <v>46606</v>
          </cell>
          <cell r="B694" t="str">
            <v>30.06.1977</v>
          </cell>
          <cell r="C694" t="str">
            <v>WARDS - WINTON HOSPITAL</v>
          </cell>
          <cell r="D694">
            <v>1692185.6000000001</v>
          </cell>
          <cell r="E694">
            <v>-789729.6</v>
          </cell>
          <cell r="F694">
            <v>902456</v>
          </cell>
        </row>
        <row r="695">
          <cell r="A695">
            <v>46607</v>
          </cell>
          <cell r="B695" t="str">
            <v>28.02.1971</v>
          </cell>
          <cell r="C695" t="str">
            <v>MATERNITY WARD - WINTON HOSPITAL</v>
          </cell>
          <cell r="D695">
            <v>599318.43000000005</v>
          </cell>
          <cell r="E695">
            <v>-575683.43000000005</v>
          </cell>
          <cell r="F695">
            <v>23635</v>
          </cell>
        </row>
        <row r="696">
          <cell r="A696">
            <v>46608</v>
          </cell>
          <cell r="B696" t="str">
            <v>01.03.1962</v>
          </cell>
          <cell r="C696" t="str">
            <v>OUTPATIENTS &amp; ADMIN BUILDING - WINTON HOSPITAL</v>
          </cell>
          <cell r="D696">
            <v>499700</v>
          </cell>
          <cell r="E696">
            <v>-389394</v>
          </cell>
          <cell r="F696">
            <v>110306</v>
          </cell>
        </row>
        <row r="697">
          <cell r="A697">
            <v>46609</v>
          </cell>
          <cell r="B697" t="str">
            <v>01.07.1928</v>
          </cell>
          <cell r="C697" t="str">
            <v>THEATRE BLOCK/STORES - WINTON HOSPITAL</v>
          </cell>
          <cell r="D697">
            <v>498590.4</v>
          </cell>
          <cell r="E697">
            <v>-489126.40000000002</v>
          </cell>
          <cell r="F697">
            <v>9464</v>
          </cell>
        </row>
        <row r="698">
          <cell r="A698">
            <v>46610</v>
          </cell>
          <cell r="B698" t="str">
            <v>01.01.1973</v>
          </cell>
          <cell r="C698" t="str">
            <v>KITCHEN BLOCK - WINTON HOSPITAL</v>
          </cell>
          <cell r="D698">
            <v>190000</v>
          </cell>
          <cell r="E698">
            <v>-184324</v>
          </cell>
          <cell r="F698">
            <v>5676</v>
          </cell>
        </row>
        <row r="699">
          <cell r="A699">
            <v>46611</v>
          </cell>
          <cell r="B699" t="str">
            <v>01.02.1971</v>
          </cell>
          <cell r="C699" t="str">
            <v>MORGUE - WINTON HOSPITAL</v>
          </cell>
          <cell r="D699">
            <v>14863.64</v>
          </cell>
          <cell r="E699">
            <v>-12398.64</v>
          </cell>
          <cell r="F699">
            <v>2465</v>
          </cell>
        </row>
        <row r="700">
          <cell r="A700">
            <v>46612</v>
          </cell>
          <cell r="B700" t="str">
            <v>01.07.1975</v>
          </cell>
          <cell r="C700" t="str">
            <v>GARDENERS WORKSHOP - WINTON HOSPITA;</v>
          </cell>
          <cell r="D700">
            <v>20125</v>
          </cell>
          <cell r="E700">
            <v>-17830</v>
          </cell>
          <cell r="F700">
            <v>2295</v>
          </cell>
        </row>
        <row r="701">
          <cell r="A701">
            <v>46613</v>
          </cell>
          <cell r="B701" t="str">
            <v>01.07.1975</v>
          </cell>
          <cell r="C701" t="str">
            <v>LAUNDRY- WINTON HOSPITAL</v>
          </cell>
          <cell r="D701">
            <v>34400</v>
          </cell>
          <cell r="E701">
            <v>-32725</v>
          </cell>
          <cell r="F701">
            <v>1675</v>
          </cell>
        </row>
        <row r="702">
          <cell r="A702">
            <v>46614</v>
          </cell>
          <cell r="B702" t="str">
            <v>01.07.1975</v>
          </cell>
          <cell r="C702" t="str">
            <v>LAUNDRY CARPORT - WINTON HOSPITAL</v>
          </cell>
          <cell r="D702">
            <v>5625</v>
          </cell>
          <cell r="E702">
            <v>-5352</v>
          </cell>
          <cell r="F702">
            <v>273</v>
          </cell>
        </row>
        <row r="703">
          <cell r="A703">
            <v>46615</v>
          </cell>
          <cell r="B703" t="str">
            <v>01.01.1991</v>
          </cell>
          <cell r="C703" t="str">
            <v>HOUSE - DIRECTOR OF NURSING</v>
          </cell>
          <cell r="D703">
            <v>120000</v>
          </cell>
          <cell r="E703">
            <v>-98157</v>
          </cell>
          <cell r="F703">
            <v>21843</v>
          </cell>
        </row>
        <row r="704">
          <cell r="A704">
            <v>46616</v>
          </cell>
          <cell r="B704" t="str">
            <v>01.07.1986</v>
          </cell>
          <cell r="C704" t="str">
            <v>MEDICAL SUPER RESIDENCE WINTON HOSPITAL</v>
          </cell>
          <cell r="D704">
            <v>112800</v>
          </cell>
          <cell r="E704">
            <v>-40404</v>
          </cell>
          <cell r="F704">
            <v>72396</v>
          </cell>
        </row>
        <row r="705">
          <cell r="A705">
            <v>46617</v>
          </cell>
          <cell r="B705" t="str">
            <v>01.10.1973</v>
          </cell>
          <cell r="C705" t="str">
            <v>NURSES QUARTERS - WINTON HOSPITAL</v>
          </cell>
          <cell r="D705">
            <v>308000</v>
          </cell>
          <cell r="E705">
            <v>-292808</v>
          </cell>
          <cell r="F705">
            <v>15192</v>
          </cell>
        </row>
        <row r="706">
          <cell r="A706">
            <v>46618</v>
          </cell>
          <cell r="B706" t="str">
            <v>01.07.1975</v>
          </cell>
          <cell r="C706" t="str">
            <v>SITE IMPROVEMENTS - WINTON HOSPITAL</v>
          </cell>
          <cell r="D706">
            <v>35000</v>
          </cell>
          <cell r="E706">
            <v>-33336</v>
          </cell>
          <cell r="F706">
            <v>1664</v>
          </cell>
        </row>
        <row r="707">
          <cell r="A707">
            <v>46619</v>
          </cell>
          <cell r="B707" t="str">
            <v>01.07.1986</v>
          </cell>
          <cell r="C707" t="str">
            <v>ADMINISTRATION CARPORT - WINTON HOSPITAL</v>
          </cell>
          <cell r="D707">
            <v>8875</v>
          </cell>
          <cell r="E707">
            <v>-7253</v>
          </cell>
          <cell r="F707">
            <v>1622</v>
          </cell>
        </row>
        <row r="708">
          <cell r="A708">
            <v>46620</v>
          </cell>
          <cell r="B708" t="str">
            <v>01.07.1986</v>
          </cell>
          <cell r="C708" t="str">
            <v>NURSES CARPORT - WINTON HOSPITAL</v>
          </cell>
          <cell r="D708">
            <v>14200</v>
          </cell>
          <cell r="E708">
            <v>-11602</v>
          </cell>
          <cell r="F708">
            <v>2598</v>
          </cell>
        </row>
        <row r="709">
          <cell r="A709">
            <v>46621</v>
          </cell>
          <cell r="B709" t="str">
            <v>01.07.1928</v>
          </cell>
          <cell r="C709" t="str">
            <v>Storeroom-Boulia</v>
          </cell>
          <cell r="D709">
            <v>48000</v>
          </cell>
          <cell r="E709">
            <v>-48000</v>
          </cell>
          <cell r="F709">
            <v>0</v>
          </cell>
        </row>
        <row r="710">
          <cell r="A710">
            <v>46622</v>
          </cell>
          <cell r="B710" t="str">
            <v>01.07.1934</v>
          </cell>
          <cell r="C710" t="str">
            <v>ISISFORD PRIM/HLTH CARE CENTRE</v>
          </cell>
          <cell r="D710">
            <v>2434684.91</v>
          </cell>
          <cell r="E710">
            <v>-2109268.91</v>
          </cell>
          <cell r="F710">
            <v>325416</v>
          </cell>
        </row>
        <row r="711">
          <cell r="A711">
            <v>46623</v>
          </cell>
          <cell r="B711" t="str">
            <v>01.07.1934</v>
          </cell>
          <cell r="C711" t="str">
            <v>RESIDENCE - ISISFORD PRIM/HLTH CARE CENTRE</v>
          </cell>
          <cell r="D711">
            <v>168300</v>
          </cell>
          <cell r="E711">
            <v>-168300</v>
          </cell>
          <cell r="F711">
            <v>0</v>
          </cell>
        </row>
        <row r="712">
          <cell r="A712">
            <v>46624</v>
          </cell>
          <cell r="B712" t="str">
            <v>01.07.1950</v>
          </cell>
          <cell r="C712" t="str">
            <v>MORGUE ISISFORD</v>
          </cell>
          <cell r="D712">
            <v>6400</v>
          </cell>
          <cell r="E712">
            <v>-6400</v>
          </cell>
          <cell r="F712">
            <v>0</v>
          </cell>
        </row>
        <row r="713">
          <cell r="A713">
            <v>46625</v>
          </cell>
          <cell r="B713" t="str">
            <v>01.07.1985</v>
          </cell>
          <cell r="C713" t="str">
            <v>AMBULANCE GARAGE - ISISFORD PRIM/HLTHCARE CTRE</v>
          </cell>
          <cell r="D713">
            <v>12300</v>
          </cell>
          <cell r="E713">
            <v>-7711</v>
          </cell>
          <cell r="F713">
            <v>4589</v>
          </cell>
        </row>
        <row r="714">
          <cell r="A714">
            <v>46626</v>
          </cell>
          <cell r="B714" t="str">
            <v>01.07.1956</v>
          </cell>
          <cell r="C714" t="str">
            <v>LAUNDRY - ISIS PRIM/HLTH CARE CTRE</v>
          </cell>
          <cell r="D714">
            <v>6800</v>
          </cell>
          <cell r="E714">
            <v>-6474</v>
          </cell>
          <cell r="F714">
            <v>326</v>
          </cell>
        </row>
        <row r="715">
          <cell r="A715">
            <v>46627</v>
          </cell>
          <cell r="B715" t="str">
            <v>01.07.1969</v>
          </cell>
          <cell r="C715" t="str">
            <v>MAIN BUILDING - LONGREACH HOSPITAL</v>
          </cell>
          <cell r="D715">
            <v>4797883.62</v>
          </cell>
          <cell r="E715">
            <v>-1769130.62</v>
          </cell>
          <cell r="F715">
            <v>3028753</v>
          </cell>
        </row>
        <row r="716">
          <cell r="A716">
            <v>46628</v>
          </cell>
          <cell r="B716" t="str">
            <v>01.07.1978</v>
          </cell>
          <cell r="C716" t="str">
            <v>OUTPATIENTS /ADMIN - LONGREACH HOSPITAL</v>
          </cell>
          <cell r="D716">
            <v>1903708.8</v>
          </cell>
          <cell r="E716">
            <v>-761494.8</v>
          </cell>
          <cell r="F716">
            <v>1142214</v>
          </cell>
        </row>
        <row r="717">
          <cell r="A717">
            <v>46629</v>
          </cell>
          <cell r="B717" t="str">
            <v>01.07.1979</v>
          </cell>
          <cell r="C717" t="str">
            <v>NURSES QUARTERS (PLOVER STREET) LONGREACH HOSPITAL</v>
          </cell>
          <cell r="D717">
            <v>537299.6</v>
          </cell>
          <cell r="E717">
            <v>-388355.6</v>
          </cell>
          <cell r="F717">
            <v>148944</v>
          </cell>
        </row>
        <row r="718">
          <cell r="A718">
            <v>46631</v>
          </cell>
          <cell r="B718" t="str">
            <v>01.07.1982</v>
          </cell>
          <cell r="C718" t="str">
            <v>D.O.N. RESIDENCE (PLOVERST) -LONGREACH HOSPITAL</v>
          </cell>
          <cell r="D718">
            <v>88000</v>
          </cell>
          <cell r="E718">
            <v>-38545</v>
          </cell>
          <cell r="F718">
            <v>49455</v>
          </cell>
        </row>
        <row r="719">
          <cell r="A719">
            <v>46632</v>
          </cell>
          <cell r="B719" t="str">
            <v>01.07.1975</v>
          </cell>
          <cell r="C719" t="str">
            <v>MAINTENANCE SHED (PLOVER ST) - LONGREACH HOSPITAL</v>
          </cell>
          <cell r="D719">
            <v>45150</v>
          </cell>
          <cell r="E719">
            <v>-45150</v>
          </cell>
          <cell r="F719">
            <v>0</v>
          </cell>
        </row>
        <row r="720">
          <cell r="A720">
            <v>46633</v>
          </cell>
          <cell r="B720" t="str">
            <v>01.07.1965</v>
          </cell>
          <cell r="C720" t="str">
            <v>MORGUE - LONGREACH HOSPITAL</v>
          </cell>
          <cell r="D720">
            <v>13000</v>
          </cell>
          <cell r="E720">
            <v>-13000</v>
          </cell>
          <cell r="F720">
            <v>0</v>
          </cell>
        </row>
        <row r="721">
          <cell r="A721">
            <v>46634</v>
          </cell>
          <cell r="B721" t="str">
            <v>01.07.1983</v>
          </cell>
          <cell r="C721" t="str">
            <v>LAUNDRY - LONGREACH HOSPITAL</v>
          </cell>
          <cell r="D721">
            <v>92000</v>
          </cell>
          <cell r="E721">
            <v>-67345</v>
          </cell>
          <cell r="F721">
            <v>24655</v>
          </cell>
        </row>
        <row r="722">
          <cell r="A722">
            <v>46635</v>
          </cell>
          <cell r="B722" t="str">
            <v>01.07.1992</v>
          </cell>
          <cell r="C722" t="str">
            <v>DUPLEXES ACCOMODATION</v>
          </cell>
          <cell r="D722">
            <v>211000</v>
          </cell>
          <cell r="E722">
            <v>-61250</v>
          </cell>
          <cell r="F722">
            <v>149750</v>
          </cell>
        </row>
        <row r="723">
          <cell r="A723">
            <v>46636</v>
          </cell>
          <cell r="B723" t="str">
            <v>01.07.1981</v>
          </cell>
          <cell r="C723" t="str">
            <v>AMBULANCE BAY - LONGREACH HOSPITAL</v>
          </cell>
          <cell r="D723">
            <v>15500</v>
          </cell>
          <cell r="E723">
            <v>-11753</v>
          </cell>
          <cell r="F723">
            <v>3747</v>
          </cell>
        </row>
        <row r="724">
          <cell r="A724">
            <v>46637</v>
          </cell>
          <cell r="B724" t="str">
            <v>01.07.1986</v>
          </cell>
          <cell r="C724" t="str">
            <v>MULTIPLE CARPORT - LONGREACH HOSPITAL</v>
          </cell>
          <cell r="D724">
            <v>14300</v>
          </cell>
          <cell r="E724">
            <v>-9805</v>
          </cell>
          <cell r="F724">
            <v>4495</v>
          </cell>
        </row>
        <row r="725">
          <cell r="A725">
            <v>46638</v>
          </cell>
          <cell r="B725" t="str">
            <v>01.07.1992</v>
          </cell>
          <cell r="C725" t="str">
            <v>Community Health-Boulia</v>
          </cell>
          <cell r="D725">
            <v>40000</v>
          </cell>
          <cell r="E725">
            <v>-33121</v>
          </cell>
          <cell r="F725">
            <v>6879</v>
          </cell>
        </row>
        <row r="726">
          <cell r="A726">
            <v>46639</v>
          </cell>
          <cell r="B726" t="str">
            <v>01.02.1981</v>
          </cell>
          <cell r="C726" t="str">
            <v>MAIN BUILDING - BOULIA HOSPITA;</v>
          </cell>
          <cell r="D726">
            <v>984563.58</v>
          </cell>
          <cell r="E726">
            <v>-649736.57999999996</v>
          </cell>
          <cell r="F726">
            <v>334827</v>
          </cell>
        </row>
        <row r="727">
          <cell r="A727">
            <v>46640</v>
          </cell>
          <cell r="B727" t="str">
            <v>01.07.1971</v>
          </cell>
          <cell r="C727" t="str">
            <v>MORGUE BOULIA HOSPITAL</v>
          </cell>
          <cell r="D727">
            <v>139740</v>
          </cell>
          <cell r="E727">
            <v>-130127</v>
          </cell>
          <cell r="F727">
            <v>9613</v>
          </cell>
        </row>
        <row r="728">
          <cell r="A728">
            <v>46641</v>
          </cell>
          <cell r="B728" t="str">
            <v>01.07.1971</v>
          </cell>
          <cell r="C728" t="str">
            <v>AMBULANCE SHED - BOULIA HOSPITAL</v>
          </cell>
          <cell r="D728">
            <v>18000</v>
          </cell>
          <cell r="E728">
            <v>-11829</v>
          </cell>
          <cell r="F728">
            <v>6171</v>
          </cell>
        </row>
        <row r="729">
          <cell r="A729">
            <v>46642</v>
          </cell>
          <cell r="B729" t="str">
            <v>01.07.1990</v>
          </cell>
          <cell r="C729" t="str">
            <v>SHED - BOULIA HOSPITAL</v>
          </cell>
          <cell r="D729">
            <v>54000</v>
          </cell>
          <cell r="E729">
            <v>-15035</v>
          </cell>
          <cell r="F729">
            <v>38965</v>
          </cell>
        </row>
        <row r="730">
          <cell r="A730">
            <v>46643</v>
          </cell>
          <cell r="B730" t="str">
            <v>01.02.1981</v>
          </cell>
          <cell r="C730" t="str">
            <v>SITE IMPROVEMENTS - BOULIA HOSPITAL</v>
          </cell>
          <cell r="D730">
            <v>15000</v>
          </cell>
          <cell r="E730">
            <v>-9921</v>
          </cell>
          <cell r="F730">
            <v>5079</v>
          </cell>
        </row>
        <row r="731">
          <cell r="A731">
            <v>46644</v>
          </cell>
          <cell r="B731" t="str">
            <v>01.07.1995</v>
          </cell>
          <cell r="C731" t="str">
            <v>DONs RESIDENCE-BOULIA PHC</v>
          </cell>
          <cell r="D731">
            <v>98450</v>
          </cell>
          <cell r="E731">
            <v>-21394</v>
          </cell>
          <cell r="F731">
            <v>77056</v>
          </cell>
        </row>
        <row r="732">
          <cell r="A732">
            <v>46645</v>
          </cell>
          <cell r="B732" t="str">
            <v>01.07.1957</v>
          </cell>
          <cell r="C732" t="str">
            <v>COMM HLTH CTRE - LONGREACH COMM/HLTH CTRE</v>
          </cell>
          <cell r="D732">
            <v>9950</v>
          </cell>
          <cell r="E732">
            <v>0</v>
          </cell>
          <cell r="F732">
            <v>9950</v>
          </cell>
        </row>
        <row r="733">
          <cell r="A733">
            <v>46646</v>
          </cell>
          <cell r="B733" t="str">
            <v>01.07.1967</v>
          </cell>
          <cell r="C733" t="str">
            <v>LOTS 4714/4715 PLNB31853RS MED SUP RES 54 Acacia</v>
          </cell>
          <cell r="D733">
            <v>155000</v>
          </cell>
          <cell r="E733">
            <v>-138628</v>
          </cell>
          <cell r="F733">
            <v>16372</v>
          </cell>
        </row>
        <row r="734">
          <cell r="A734">
            <v>46647</v>
          </cell>
          <cell r="B734" t="str">
            <v>01.07.1967</v>
          </cell>
          <cell r="C734" t="str">
            <v>LOT 2 PLAN B31871 RS 115 DON RES Ash &amp; Cedar St</v>
          </cell>
          <cell r="D734">
            <v>236589.98</v>
          </cell>
          <cell r="E734">
            <v>-210817.98</v>
          </cell>
          <cell r="F734">
            <v>25772</v>
          </cell>
        </row>
        <row r="735">
          <cell r="A735">
            <v>46648</v>
          </cell>
          <cell r="B735" t="str">
            <v>01.07.1962</v>
          </cell>
          <cell r="C735" t="str">
            <v>LOT 2 PL B31871 RS 115 SITE IMP Ash &amp; Cedar st</v>
          </cell>
          <cell r="D735">
            <v>16500</v>
          </cell>
          <cell r="E735">
            <v>-14947</v>
          </cell>
          <cell r="F735">
            <v>1553</v>
          </cell>
        </row>
        <row r="736">
          <cell r="A736">
            <v>46649</v>
          </cell>
          <cell r="B736" t="str">
            <v>01.04.1995</v>
          </cell>
          <cell r="C736" t="str">
            <v>CLINIC OUTPATIENT YARAKA</v>
          </cell>
          <cell r="D736">
            <v>50850</v>
          </cell>
          <cell r="E736">
            <v>-11689</v>
          </cell>
          <cell r="F736">
            <v>39161</v>
          </cell>
        </row>
        <row r="737">
          <cell r="A737">
            <v>46708</v>
          </cell>
          <cell r="B737" t="str">
            <v>01.01.1994</v>
          </cell>
          <cell r="C737" t="str">
            <v>LAND - ALPHA HOSPITAL</v>
          </cell>
          <cell r="D737">
            <v>20600</v>
          </cell>
          <cell r="E737">
            <v>0</v>
          </cell>
          <cell r="F737">
            <v>20600</v>
          </cell>
        </row>
        <row r="738">
          <cell r="A738">
            <v>46709</v>
          </cell>
          <cell r="B738" t="str">
            <v>01.01.1967</v>
          </cell>
          <cell r="C738" t="str">
            <v>LAND RESERVE 99 78 THISTLE ST</v>
          </cell>
          <cell r="D738">
            <v>5150</v>
          </cell>
          <cell r="E738">
            <v>0</v>
          </cell>
          <cell r="F738">
            <v>5150</v>
          </cell>
        </row>
        <row r="739">
          <cell r="A739">
            <v>46710</v>
          </cell>
          <cell r="B739" t="str">
            <v>01.01.1994</v>
          </cell>
          <cell r="C739" t="str">
            <v>BARCALDINE CHILD HEALTH LAND</v>
          </cell>
          <cell r="D739">
            <v>12360</v>
          </cell>
          <cell r="E739">
            <v>0</v>
          </cell>
          <cell r="F739">
            <v>12360</v>
          </cell>
        </row>
        <row r="740">
          <cell r="A740">
            <v>46711</v>
          </cell>
          <cell r="B740" t="str">
            <v>01.01.1971</v>
          </cell>
          <cell r="C740" t="str">
            <v>LAND RESERVE 101 4 VIOLET ST BKL</v>
          </cell>
          <cell r="D740">
            <v>5665</v>
          </cell>
          <cell r="E740">
            <v>0</v>
          </cell>
          <cell r="F740">
            <v>5665</v>
          </cell>
        </row>
        <row r="741">
          <cell r="A741">
            <v>46712</v>
          </cell>
          <cell r="B741" t="str">
            <v>01.07.1975</v>
          </cell>
          <cell r="C741" t="str">
            <v>LAND 85 THISTLE ST - RESERVE 108</v>
          </cell>
          <cell r="D741">
            <v>5150</v>
          </cell>
          <cell r="E741">
            <v>0</v>
          </cell>
          <cell r="F741">
            <v>5150</v>
          </cell>
        </row>
        <row r="742">
          <cell r="A742">
            <v>46713</v>
          </cell>
          <cell r="B742" t="str">
            <v>01.01.1994</v>
          </cell>
          <cell r="C742" t="str">
            <v>LAND - DOCTORS SURGERY AND DENTAL CLINIC SWIN BURN</v>
          </cell>
          <cell r="D742">
            <v>15400</v>
          </cell>
          <cell r="E742">
            <v>0</v>
          </cell>
          <cell r="F742">
            <v>15400</v>
          </cell>
        </row>
        <row r="743">
          <cell r="A743">
            <v>46714</v>
          </cell>
          <cell r="B743" t="str">
            <v>01.04.1964</v>
          </cell>
          <cell r="C743" t="str">
            <v>LAND - DENTAL CLINIC WINTON</v>
          </cell>
          <cell r="D743">
            <v>3090</v>
          </cell>
          <cell r="E743">
            <v>0</v>
          </cell>
          <cell r="F743">
            <v>3090</v>
          </cell>
        </row>
        <row r="744">
          <cell r="A744">
            <v>46715</v>
          </cell>
          <cell r="B744" t="str">
            <v>01.01.1970</v>
          </cell>
          <cell r="C744" t="str">
            <v>Rosella street,land Longreach</v>
          </cell>
          <cell r="D744">
            <v>218400</v>
          </cell>
          <cell r="E744">
            <v>0</v>
          </cell>
          <cell r="F744">
            <v>218400</v>
          </cell>
        </row>
        <row r="745">
          <cell r="A745">
            <v>46716</v>
          </cell>
          <cell r="B745" t="str">
            <v>01.04.1988</v>
          </cell>
          <cell r="C745" t="str">
            <v>LAND RESERVE 141 3 DAISY ST BLACKALL</v>
          </cell>
          <cell r="D745">
            <v>5000</v>
          </cell>
          <cell r="E745">
            <v>0</v>
          </cell>
          <cell r="F745">
            <v>5000</v>
          </cell>
        </row>
        <row r="746">
          <cell r="A746">
            <v>46717</v>
          </cell>
          <cell r="B746" t="str">
            <v>01.01.1982</v>
          </cell>
          <cell r="C746" t="str">
            <v>LOT1 PLAN J2745 RESERVE 6 JUNDAH PHC</v>
          </cell>
          <cell r="D746">
            <v>5150</v>
          </cell>
          <cell r="E746">
            <v>0</v>
          </cell>
          <cell r="F746">
            <v>5150</v>
          </cell>
        </row>
        <row r="747">
          <cell r="A747">
            <v>46718</v>
          </cell>
          <cell r="B747" t="str">
            <v>01.01.1994</v>
          </cell>
          <cell r="C747" t="str">
            <v>LAND-ARAMAC HOSPITAL</v>
          </cell>
          <cell r="D747">
            <v>5150</v>
          </cell>
          <cell r="E747">
            <v>0</v>
          </cell>
          <cell r="F747">
            <v>5150</v>
          </cell>
        </row>
        <row r="748">
          <cell r="A748">
            <v>46719</v>
          </cell>
          <cell r="B748" t="str">
            <v>01.02.1871</v>
          </cell>
          <cell r="C748" t="str">
            <v>LAND RESERVE 28 GARDEN ST TAMBO PHC</v>
          </cell>
          <cell r="D748">
            <v>2060</v>
          </cell>
          <cell r="E748">
            <v>0</v>
          </cell>
          <cell r="F748">
            <v>2060</v>
          </cell>
        </row>
        <row r="749">
          <cell r="A749">
            <v>46720</v>
          </cell>
          <cell r="B749" t="str">
            <v>01.01.1882</v>
          </cell>
          <cell r="C749" t="str">
            <v>LAND HOSPITAL BLK RES 29 BLACKALL HOSPITAL</v>
          </cell>
          <cell r="D749">
            <v>20600</v>
          </cell>
          <cell r="E749">
            <v>0</v>
          </cell>
          <cell r="F749">
            <v>20600</v>
          </cell>
        </row>
        <row r="750">
          <cell r="A750">
            <v>46721</v>
          </cell>
          <cell r="B750" t="str">
            <v>01.01.1994</v>
          </cell>
          <cell r="C750" t="str">
            <v>LAND - BARCALDINE HOSPITAL</v>
          </cell>
          <cell r="D750">
            <v>61800</v>
          </cell>
          <cell r="E750">
            <v>0</v>
          </cell>
          <cell r="F750">
            <v>61800</v>
          </cell>
        </row>
        <row r="751">
          <cell r="A751">
            <v>46722</v>
          </cell>
          <cell r="B751" t="str">
            <v>01.01.1900</v>
          </cell>
          <cell r="C751" t="str">
            <v>LAND - HOSPITAL WINTON</v>
          </cell>
          <cell r="D751">
            <v>41200</v>
          </cell>
          <cell r="E751">
            <v>0</v>
          </cell>
          <cell r="F751">
            <v>41200</v>
          </cell>
        </row>
        <row r="752">
          <cell r="A752">
            <v>46723</v>
          </cell>
          <cell r="B752" t="str">
            <v>01.01.1935</v>
          </cell>
          <cell r="C752" t="str">
            <v>LAND - LONGREACH HOSPITAL</v>
          </cell>
          <cell r="D752">
            <v>315180</v>
          </cell>
          <cell r="E752">
            <v>0</v>
          </cell>
          <cell r="F752">
            <v>315180</v>
          </cell>
        </row>
        <row r="753">
          <cell r="A753">
            <v>46724</v>
          </cell>
          <cell r="B753" t="str">
            <v>01.01.1900</v>
          </cell>
          <cell r="C753" t="str">
            <v>LAND - BOULIA HOSPITAL</v>
          </cell>
          <cell r="D753">
            <v>3400</v>
          </cell>
          <cell r="E753">
            <v>0</v>
          </cell>
          <cell r="F753">
            <v>3400</v>
          </cell>
        </row>
        <row r="754">
          <cell r="A754">
            <v>46725</v>
          </cell>
          <cell r="B754" t="str">
            <v>01.01.1964</v>
          </cell>
          <cell r="C754" t="str">
            <v>LONGREACH COMMUNITY HEALTH</v>
          </cell>
          <cell r="D754">
            <v>36050</v>
          </cell>
          <cell r="E754">
            <v>0</v>
          </cell>
          <cell r="F754">
            <v>36050</v>
          </cell>
        </row>
        <row r="755">
          <cell r="A755">
            <v>46726</v>
          </cell>
          <cell r="B755" t="str">
            <v>01.07.1986</v>
          </cell>
          <cell r="C755" t="str">
            <v>54 ACACIA ST BARCALDINE</v>
          </cell>
          <cell r="D755">
            <v>24720</v>
          </cell>
          <cell r="E755">
            <v>0</v>
          </cell>
          <cell r="F755">
            <v>24720</v>
          </cell>
        </row>
        <row r="756">
          <cell r="A756">
            <v>50010</v>
          </cell>
          <cell r="B756" t="str">
            <v>01.01.1895</v>
          </cell>
          <cell r="C756" t="str">
            <v>MANY PEAKS HOSPITAL - OUTPATIENTS CLINIC</v>
          </cell>
          <cell r="D756">
            <v>0</v>
          </cell>
          <cell r="E756">
            <v>0</v>
          </cell>
          <cell r="F756">
            <v>0</v>
          </cell>
        </row>
        <row r="757">
          <cell r="A757">
            <v>50012</v>
          </cell>
          <cell r="B757" t="str">
            <v>01.01.1937</v>
          </cell>
          <cell r="C757" t="str">
            <v>RESIDENCE 1 - GLADSTONE HOSPITAL</v>
          </cell>
          <cell r="D757">
            <v>274037.45</v>
          </cell>
          <cell r="E757">
            <v>-232799.45</v>
          </cell>
          <cell r="F757">
            <v>41238</v>
          </cell>
        </row>
        <row r="758">
          <cell r="A758">
            <v>50013</v>
          </cell>
          <cell r="B758" t="str">
            <v>01.01.1942</v>
          </cell>
          <cell r="C758" t="str">
            <v>RESIDENCE 3 - GLADSTONE HOSPITAL</v>
          </cell>
          <cell r="D758">
            <v>138500</v>
          </cell>
          <cell r="E758">
            <v>-116761</v>
          </cell>
          <cell r="F758">
            <v>21739</v>
          </cell>
        </row>
        <row r="759">
          <cell r="A759">
            <v>50014</v>
          </cell>
          <cell r="B759" t="str">
            <v>01.01.1942</v>
          </cell>
          <cell r="C759" t="str">
            <v>RED CROSS BUILDING - GLADSTONE HOSPITAL</v>
          </cell>
          <cell r="D759">
            <v>87750</v>
          </cell>
          <cell r="E759">
            <v>-87750</v>
          </cell>
          <cell r="F759">
            <v>0</v>
          </cell>
        </row>
        <row r="760">
          <cell r="A760">
            <v>50015</v>
          </cell>
          <cell r="B760" t="str">
            <v>01.09.1962</v>
          </cell>
          <cell r="C760" t="str">
            <v>RESIDENCE 2 - GLADSTONE HOSPITAL</v>
          </cell>
          <cell r="D760">
            <v>72000</v>
          </cell>
          <cell r="E760">
            <v>-63558</v>
          </cell>
          <cell r="F760">
            <v>8442</v>
          </cell>
        </row>
        <row r="761">
          <cell r="A761">
            <v>50016</v>
          </cell>
          <cell r="B761" t="str">
            <v>01.09.1966</v>
          </cell>
          <cell r="C761" t="str">
            <v>22 GLEGG STREET - RESIDENCE - GLADSTONE HOSPITAL</v>
          </cell>
          <cell r="D761">
            <v>135000</v>
          </cell>
          <cell r="E761">
            <v>-127004</v>
          </cell>
          <cell r="F761">
            <v>7996</v>
          </cell>
        </row>
        <row r="762">
          <cell r="A762">
            <v>50017</v>
          </cell>
          <cell r="B762" t="str">
            <v>01.01.1976</v>
          </cell>
          <cell r="C762" t="str">
            <v>ROSELLA STREET - RESIDENCE - GLADSTONE HOSPITAL</v>
          </cell>
          <cell r="D762">
            <v>141000</v>
          </cell>
          <cell r="E762">
            <v>-102691</v>
          </cell>
          <cell r="F762">
            <v>38309</v>
          </cell>
        </row>
        <row r="763">
          <cell r="A763">
            <v>50018</v>
          </cell>
          <cell r="B763" t="str">
            <v>01.01.1978</v>
          </cell>
          <cell r="C763" t="str">
            <v>GLADSTONE HOSPITAL BLOCK 1</v>
          </cell>
          <cell r="D763">
            <v>17670912</v>
          </cell>
          <cell r="E763">
            <v>-9481147</v>
          </cell>
          <cell r="F763">
            <v>8189765</v>
          </cell>
        </row>
        <row r="764">
          <cell r="A764">
            <v>50019</v>
          </cell>
          <cell r="B764" t="str">
            <v>01.01.1981</v>
          </cell>
          <cell r="C764" t="str">
            <v>GLADSTONE HOSPITAL BLOCK 2</v>
          </cell>
          <cell r="D764">
            <v>8732248</v>
          </cell>
          <cell r="E764">
            <v>-4148711</v>
          </cell>
          <cell r="F764">
            <v>4583537</v>
          </cell>
        </row>
        <row r="765">
          <cell r="A765">
            <v>50020</v>
          </cell>
          <cell r="B765" t="str">
            <v>01.01.1982</v>
          </cell>
          <cell r="C765" t="str">
            <v>COMMUNITY HEALTH CENTRE - GLADSTONE HOSPITAL</v>
          </cell>
          <cell r="D765">
            <v>3816568</v>
          </cell>
          <cell r="E765">
            <v>-1632600</v>
          </cell>
          <cell r="F765">
            <v>2183968</v>
          </cell>
        </row>
        <row r="766">
          <cell r="A766">
            <v>50022</v>
          </cell>
          <cell r="B766" t="str">
            <v>01.07.1970</v>
          </cell>
          <cell r="C766" t="str">
            <v>GLADSTONE HOSPITAL BLOCK 3</v>
          </cell>
          <cell r="D766">
            <v>8095996.1799999997</v>
          </cell>
          <cell r="E766">
            <v>-2089897.18</v>
          </cell>
          <cell r="F766">
            <v>6006099</v>
          </cell>
        </row>
        <row r="767">
          <cell r="A767">
            <v>50024</v>
          </cell>
          <cell r="B767" t="str">
            <v>01.07.1884</v>
          </cell>
          <cell r="C767" t="str">
            <v>LAND - GLADSTONE HOSPITAL</v>
          </cell>
          <cell r="D767">
            <v>2600000</v>
          </cell>
          <cell r="E767">
            <v>0</v>
          </cell>
          <cell r="F767">
            <v>2600000</v>
          </cell>
        </row>
        <row r="768">
          <cell r="A768">
            <v>50025</v>
          </cell>
          <cell r="B768" t="str">
            <v>01.03.1896</v>
          </cell>
          <cell r="C768" t="str">
            <v>MANY PEAKS HOSPITAL</v>
          </cell>
          <cell r="D768">
            <v>2000</v>
          </cell>
          <cell r="E768">
            <v>0</v>
          </cell>
          <cell r="F768">
            <v>2000</v>
          </cell>
        </row>
        <row r="769">
          <cell r="A769">
            <v>50026</v>
          </cell>
          <cell r="B769" t="str">
            <v>01.06.1967</v>
          </cell>
          <cell r="C769" t="str">
            <v>22 GLEGG STREET - GLADSTONE HOSPITAL</v>
          </cell>
          <cell r="D769">
            <v>40000</v>
          </cell>
          <cell r="E769">
            <v>0</v>
          </cell>
          <cell r="F769">
            <v>40000</v>
          </cell>
        </row>
        <row r="770">
          <cell r="A770">
            <v>50080</v>
          </cell>
          <cell r="B770" t="str">
            <v>01.08.1997</v>
          </cell>
          <cell r="C770" t="str">
            <v>LAUNDRY - CHARLEVILLE</v>
          </cell>
          <cell r="D770">
            <v>109803.97</v>
          </cell>
          <cell r="E770">
            <v>-19250.97</v>
          </cell>
          <cell r="F770">
            <v>90553</v>
          </cell>
        </row>
        <row r="771">
          <cell r="A771">
            <v>50081</v>
          </cell>
          <cell r="B771" t="str">
            <v>30.06.1998</v>
          </cell>
          <cell r="C771" t="str">
            <v>RESIDENCE DIRECTOR OF NURSING QUILPIE</v>
          </cell>
          <cell r="D771">
            <v>126824</v>
          </cell>
          <cell r="E771">
            <v>-19006</v>
          </cell>
          <cell r="F771">
            <v>107818</v>
          </cell>
        </row>
        <row r="772">
          <cell r="A772">
            <v>50082</v>
          </cell>
          <cell r="B772" t="str">
            <v>01.08.1997</v>
          </cell>
          <cell r="C772" t="str">
            <v>6 X 8 COLOURBOND SHED QUILPIE</v>
          </cell>
          <cell r="D772">
            <v>13949.62</v>
          </cell>
          <cell r="E772">
            <v>-2419.62</v>
          </cell>
          <cell r="F772">
            <v>11530</v>
          </cell>
        </row>
        <row r="773">
          <cell r="A773">
            <v>50083</v>
          </cell>
          <cell r="B773" t="str">
            <v>01.07.1987</v>
          </cell>
          <cell r="C773" t="str">
            <v>HOSPITAL B'LDING-QUILPIE DISTRICT HOSP</v>
          </cell>
          <cell r="D773">
            <v>2538278.4</v>
          </cell>
          <cell r="E773">
            <v>-846107.4</v>
          </cell>
          <cell r="F773">
            <v>1692171</v>
          </cell>
        </row>
        <row r="774">
          <cell r="A774">
            <v>50084</v>
          </cell>
          <cell r="B774" t="str">
            <v>01.07.1986</v>
          </cell>
          <cell r="C774" t="str">
            <v>NURSES AND STAFF QUARTERS QUILPIE</v>
          </cell>
          <cell r="D774">
            <v>460186</v>
          </cell>
          <cell r="E774">
            <v>-165668</v>
          </cell>
          <cell r="F774">
            <v>294518</v>
          </cell>
        </row>
        <row r="775">
          <cell r="A775">
            <v>50085</v>
          </cell>
          <cell r="B775" t="str">
            <v>01.07.1945</v>
          </cell>
          <cell r="C775" t="str">
            <v>VISTING STAFF QTRS-QUILPIE DISTRICT HOSP</v>
          </cell>
          <cell r="D775">
            <v>93500</v>
          </cell>
          <cell r="E775">
            <v>-90435</v>
          </cell>
          <cell r="F775">
            <v>3065</v>
          </cell>
        </row>
        <row r="776">
          <cell r="A776">
            <v>50086</v>
          </cell>
          <cell r="B776" t="str">
            <v>01.07.1989</v>
          </cell>
          <cell r="C776" t="str">
            <v>STORAGE SHED-QUILPIE DISTRICT HOSP</v>
          </cell>
          <cell r="D776">
            <v>9000</v>
          </cell>
          <cell r="E776">
            <v>-9000</v>
          </cell>
          <cell r="F776">
            <v>0</v>
          </cell>
        </row>
        <row r="777">
          <cell r="A777">
            <v>50087</v>
          </cell>
          <cell r="B777" t="str">
            <v>01.07.1966</v>
          </cell>
          <cell r="C777" t="str">
            <v>MORGUE-QUILPIE DISTRICT HOSP</v>
          </cell>
          <cell r="D777">
            <v>71843</v>
          </cell>
          <cell r="E777">
            <v>-54601</v>
          </cell>
          <cell r="F777">
            <v>17242</v>
          </cell>
        </row>
        <row r="778">
          <cell r="A778">
            <v>50088</v>
          </cell>
          <cell r="B778" t="str">
            <v>01.07.1992</v>
          </cell>
          <cell r="C778" t="str">
            <v>CARPORTS X 3-QUILPIE DISTRICT HOSP</v>
          </cell>
          <cell r="D778">
            <v>25000</v>
          </cell>
          <cell r="E778">
            <v>-7500</v>
          </cell>
          <cell r="F778">
            <v>17500</v>
          </cell>
        </row>
        <row r="779">
          <cell r="A779">
            <v>50090</v>
          </cell>
          <cell r="B779" t="str">
            <v>01.07.1985</v>
          </cell>
          <cell r="C779" t="str">
            <v>WAROONA MULTI-PURPOSE CENTRE</v>
          </cell>
          <cell r="D779">
            <v>6788511.1900000004</v>
          </cell>
          <cell r="E779">
            <v>-2484722.19</v>
          </cell>
          <cell r="F779">
            <v>4303789</v>
          </cell>
        </row>
        <row r="780">
          <cell r="A780">
            <v>50091</v>
          </cell>
          <cell r="B780" t="str">
            <v>01.07.1989</v>
          </cell>
          <cell r="C780" t="str">
            <v>DENTAL CLINIC-CHARLEVILLE HOSP</v>
          </cell>
          <cell r="D780">
            <v>140000</v>
          </cell>
          <cell r="E780">
            <v>-140000</v>
          </cell>
          <cell r="F780">
            <v>0</v>
          </cell>
        </row>
        <row r="781">
          <cell r="A781">
            <v>50092</v>
          </cell>
          <cell r="B781" t="str">
            <v>01.07.1940</v>
          </cell>
          <cell r="C781" t="str">
            <v>COMMUNITY SERVICES BUILDING -CHARLEVILLE HOSPITAL</v>
          </cell>
          <cell r="D781">
            <v>645281.13</v>
          </cell>
          <cell r="E781">
            <v>-543397.13</v>
          </cell>
          <cell r="F781">
            <v>101884</v>
          </cell>
        </row>
        <row r="782">
          <cell r="A782">
            <v>50093</v>
          </cell>
          <cell r="B782" t="str">
            <v>01.07.1945</v>
          </cell>
          <cell r="C782" t="str">
            <v>PHYSIOTHERAPY-CHARLEVILLE HOSP</v>
          </cell>
          <cell r="D782">
            <v>183221</v>
          </cell>
          <cell r="E782">
            <v>-152256</v>
          </cell>
          <cell r="F782">
            <v>30965</v>
          </cell>
        </row>
        <row r="783">
          <cell r="A783">
            <v>50094</v>
          </cell>
          <cell r="B783" t="str">
            <v>01.07.1945</v>
          </cell>
          <cell r="C783" t="str">
            <v>OCCUPATIONAL THERAPY-CHARLEVILLE HOSP</v>
          </cell>
          <cell r="D783">
            <v>127600</v>
          </cell>
          <cell r="E783">
            <v>-106036</v>
          </cell>
          <cell r="F783">
            <v>21564</v>
          </cell>
        </row>
        <row r="784">
          <cell r="A784">
            <v>50095</v>
          </cell>
          <cell r="B784" t="str">
            <v>01.07.1965</v>
          </cell>
          <cell r="C784" t="str">
            <v>WORKSHOP-CHARLEVILLE HOSP</v>
          </cell>
          <cell r="D784">
            <v>133760</v>
          </cell>
          <cell r="E784">
            <v>-124207</v>
          </cell>
          <cell r="F784">
            <v>9553</v>
          </cell>
        </row>
        <row r="785">
          <cell r="A785">
            <v>50096</v>
          </cell>
          <cell r="B785" t="str">
            <v>01.07.1965</v>
          </cell>
          <cell r="C785" t="str">
            <v>OLD BULK STORE-CHARLEVILLE HOSP</v>
          </cell>
          <cell r="D785">
            <v>89200</v>
          </cell>
          <cell r="E785">
            <v>-82830</v>
          </cell>
          <cell r="F785">
            <v>6370</v>
          </cell>
        </row>
        <row r="786">
          <cell r="A786">
            <v>50097</v>
          </cell>
          <cell r="B786" t="str">
            <v>01.07.1965</v>
          </cell>
          <cell r="C786" t="str">
            <v>LINEN SEWING ROOM-CHARLEVILLE HOSP</v>
          </cell>
          <cell r="D786">
            <v>72000</v>
          </cell>
          <cell r="E786">
            <v>-72000</v>
          </cell>
          <cell r="F786">
            <v>0</v>
          </cell>
        </row>
        <row r="787">
          <cell r="A787">
            <v>50098</v>
          </cell>
          <cell r="B787" t="str">
            <v>01.07.1960</v>
          </cell>
          <cell r="C787" t="str">
            <v>NURSES QTRS-CHARLEVILLE HOSP</v>
          </cell>
          <cell r="D787">
            <v>1374900.8</v>
          </cell>
          <cell r="E787">
            <v>-1237416.8</v>
          </cell>
          <cell r="F787">
            <v>137484</v>
          </cell>
        </row>
        <row r="788">
          <cell r="A788">
            <v>50099</v>
          </cell>
          <cell r="B788" t="str">
            <v>01.07.1940</v>
          </cell>
          <cell r="C788" t="str">
            <v>MORGUE-CHARLEVILLE HOSP</v>
          </cell>
          <cell r="D788">
            <v>124690</v>
          </cell>
          <cell r="E788">
            <v>-103642</v>
          </cell>
          <cell r="F788">
            <v>21048</v>
          </cell>
        </row>
        <row r="789">
          <cell r="A789">
            <v>50100</v>
          </cell>
          <cell r="B789" t="str">
            <v>01.07.1989</v>
          </cell>
          <cell r="C789" t="str">
            <v>47 GALATEA STREET CHARLEVILLE</v>
          </cell>
          <cell r="D789">
            <v>105000</v>
          </cell>
          <cell r="E789">
            <v>-32815</v>
          </cell>
          <cell r="F789">
            <v>72185</v>
          </cell>
        </row>
        <row r="790">
          <cell r="A790">
            <v>50101</v>
          </cell>
          <cell r="B790" t="str">
            <v>01.07.1989</v>
          </cell>
          <cell r="C790" t="str">
            <v>113 GALATEA STREETCHARLEVILLE</v>
          </cell>
          <cell r="D790">
            <v>90000</v>
          </cell>
          <cell r="E790">
            <v>-28125</v>
          </cell>
          <cell r="F790">
            <v>61875</v>
          </cell>
        </row>
        <row r="791">
          <cell r="A791">
            <v>50102</v>
          </cell>
          <cell r="B791" t="str">
            <v>01.07.1989</v>
          </cell>
          <cell r="C791" t="str">
            <v>170 EDWARD ST CHARLEVILLE</v>
          </cell>
          <cell r="D791">
            <v>104500</v>
          </cell>
          <cell r="E791">
            <v>-32659</v>
          </cell>
          <cell r="F791">
            <v>71841</v>
          </cell>
        </row>
        <row r="792">
          <cell r="A792">
            <v>50104</v>
          </cell>
          <cell r="B792" t="str">
            <v>01.07.1960</v>
          </cell>
          <cell r="C792" t="str">
            <v>HOSPITAL-AUGATHELLA HOSP</v>
          </cell>
          <cell r="D792">
            <v>2644040</v>
          </cell>
          <cell r="E792">
            <v>-1938976</v>
          </cell>
          <cell r="F792">
            <v>705064</v>
          </cell>
        </row>
        <row r="793">
          <cell r="A793">
            <v>50105</v>
          </cell>
          <cell r="B793" t="str">
            <v>01.07.1960</v>
          </cell>
          <cell r="C793" t="str">
            <v>NURSES QTRS-AUGATHELLA HOSP</v>
          </cell>
          <cell r="D793">
            <v>139650</v>
          </cell>
          <cell r="E793">
            <v>-93100</v>
          </cell>
          <cell r="F793">
            <v>46550</v>
          </cell>
        </row>
        <row r="794">
          <cell r="A794">
            <v>50106</v>
          </cell>
          <cell r="B794" t="str">
            <v>01.07.1960</v>
          </cell>
          <cell r="C794" t="str">
            <v>LAUNDRY-AUGATHELLA HOSP</v>
          </cell>
          <cell r="D794">
            <v>122400</v>
          </cell>
          <cell r="E794">
            <v>-81602</v>
          </cell>
          <cell r="F794">
            <v>40798</v>
          </cell>
        </row>
        <row r="795">
          <cell r="A795">
            <v>50107</v>
          </cell>
          <cell r="B795" t="str">
            <v>01.07.1960</v>
          </cell>
          <cell r="C795" t="str">
            <v>MORGUE-AUGATHELLA HOSP</v>
          </cell>
          <cell r="D795">
            <v>68329</v>
          </cell>
          <cell r="E795">
            <v>-53689</v>
          </cell>
          <cell r="F795">
            <v>14640</v>
          </cell>
        </row>
        <row r="796">
          <cell r="A796">
            <v>50108</v>
          </cell>
          <cell r="B796" t="str">
            <v>01.07.1990</v>
          </cell>
          <cell r="C796" t="str">
            <v>DIRECTOR OF NURSING RESIDENCE-AUGATHELLA HOSPITAL</v>
          </cell>
          <cell r="D796">
            <v>142810.54</v>
          </cell>
          <cell r="E796">
            <v>-32706.54</v>
          </cell>
          <cell r="F796">
            <v>110104</v>
          </cell>
        </row>
        <row r="797">
          <cell r="A797">
            <v>50109</v>
          </cell>
          <cell r="B797" t="str">
            <v>01.07.1965</v>
          </cell>
          <cell r="C797" t="str">
            <v>DOCTORS RESIDENCE -AUGATHELLA HOSPITAL</v>
          </cell>
          <cell r="D797">
            <v>174780</v>
          </cell>
          <cell r="E797">
            <v>-128568</v>
          </cell>
          <cell r="F797">
            <v>46212</v>
          </cell>
        </row>
        <row r="798">
          <cell r="A798">
            <v>50111</v>
          </cell>
          <cell r="B798" t="str">
            <v>01.07.1985</v>
          </cell>
          <cell r="C798" t="str">
            <v>OLD FLAMMABLE LIQUID STORAGE-CHARLEVILLE HOSP</v>
          </cell>
          <cell r="D798">
            <v>7984</v>
          </cell>
          <cell r="E798">
            <v>-4743</v>
          </cell>
          <cell r="F798">
            <v>3241</v>
          </cell>
        </row>
        <row r="799">
          <cell r="A799">
            <v>50112</v>
          </cell>
          <cell r="B799" t="str">
            <v>01.07.1996</v>
          </cell>
          <cell r="C799" t="str">
            <v>2 X SHEDS -CHARLEVILLE HOSP</v>
          </cell>
          <cell r="D799">
            <v>27360</v>
          </cell>
          <cell r="E799">
            <v>-9804</v>
          </cell>
          <cell r="F799">
            <v>17556</v>
          </cell>
        </row>
        <row r="800">
          <cell r="A800">
            <v>50113</v>
          </cell>
          <cell r="B800" t="str">
            <v>01.07.1940</v>
          </cell>
          <cell r="C800" t="str">
            <v>MORVEN CLINIC - OUTPATIENTS &amp; COMBINED RESIDENCE</v>
          </cell>
          <cell r="D800">
            <v>350264</v>
          </cell>
          <cell r="E800">
            <v>-284719</v>
          </cell>
          <cell r="F800">
            <v>65545</v>
          </cell>
        </row>
        <row r="801">
          <cell r="A801">
            <v>50115</v>
          </cell>
          <cell r="B801" t="str">
            <v>01.07.1940</v>
          </cell>
          <cell r="C801" t="str">
            <v>GARAGE/CARPORT-MORVEN CLINIC</v>
          </cell>
          <cell r="D801">
            <v>23975</v>
          </cell>
          <cell r="E801">
            <v>-20192</v>
          </cell>
          <cell r="F801">
            <v>3783</v>
          </cell>
        </row>
        <row r="802">
          <cell r="A802">
            <v>50116</v>
          </cell>
          <cell r="B802" t="str">
            <v>01.07.1945</v>
          </cell>
          <cell r="C802" t="str">
            <v>LAUNDRY-CUNNAMULLA HOSP</v>
          </cell>
          <cell r="D802">
            <v>92545</v>
          </cell>
          <cell r="E802">
            <v>-76906</v>
          </cell>
          <cell r="F802">
            <v>15639</v>
          </cell>
        </row>
        <row r="803">
          <cell r="A803">
            <v>50117</v>
          </cell>
          <cell r="B803" t="str">
            <v>01.07.1945</v>
          </cell>
          <cell r="C803" t="str">
            <v>NURSES QTRS-CUNNAMULLA HOSP</v>
          </cell>
          <cell r="D803">
            <v>406955</v>
          </cell>
          <cell r="E803">
            <v>-296427</v>
          </cell>
          <cell r="F803">
            <v>110528</v>
          </cell>
        </row>
        <row r="804">
          <cell r="A804">
            <v>50118</v>
          </cell>
          <cell r="B804" t="str">
            <v>01.07.1945</v>
          </cell>
          <cell r="C804" t="str">
            <v>TRAINING ROOM-CUNNAMULLA HOSP</v>
          </cell>
          <cell r="D804">
            <v>75870</v>
          </cell>
          <cell r="E804">
            <v>-55265</v>
          </cell>
          <cell r="F804">
            <v>20605</v>
          </cell>
        </row>
        <row r="805">
          <cell r="A805">
            <v>50119</v>
          </cell>
          <cell r="B805" t="str">
            <v>01.07.1945</v>
          </cell>
          <cell r="C805" t="str">
            <v>BOILER ROOM-CUNNAMULLA HOSP</v>
          </cell>
          <cell r="D805">
            <v>74705</v>
          </cell>
          <cell r="E805">
            <v>-62081</v>
          </cell>
          <cell r="F805">
            <v>12624</v>
          </cell>
        </row>
        <row r="806">
          <cell r="A806">
            <v>50120</v>
          </cell>
          <cell r="B806" t="str">
            <v>01.07.1945</v>
          </cell>
          <cell r="C806" t="str">
            <v>MORGUE-CUNNAMULLA HOSP</v>
          </cell>
          <cell r="D806">
            <v>126560</v>
          </cell>
          <cell r="E806">
            <v>-92188</v>
          </cell>
          <cell r="F806">
            <v>34372</v>
          </cell>
        </row>
        <row r="807">
          <cell r="A807">
            <v>50121</v>
          </cell>
          <cell r="B807" t="str">
            <v>01.07.1980</v>
          </cell>
          <cell r="C807" t="str">
            <v>WORKSHOP-CUNNAMULLA HOSP</v>
          </cell>
          <cell r="D807">
            <v>63630</v>
          </cell>
          <cell r="E807">
            <v>-30544</v>
          </cell>
          <cell r="F807">
            <v>33086</v>
          </cell>
        </row>
        <row r="808">
          <cell r="A808">
            <v>50122</v>
          </cell>
          <cell r="B808" t="str">
            <v>01.07.1989</v>
          </cell>
          <cell r="C808" t="str">
            <v>BUILDING-3 BEDROOM DWELLING/SURGERY QUILPIE</v>
          </cell>
          <cell r="D808">
            <v>93750</v>
          </cell>
          <cell r="E808">
            <v>-35157</v>
          </cell>
          <cell r="F808">
            <v>58593</v>
          </cell>
        </row>
        <row r="809">
          <cell r="A809">
            <v>50124</v>
          </cell>
          <cell r="B809" t="str">
            <v>01.07.1940</v>
          </cell>
          <cell r="C809" t="str">
            <v>RED CROSS-CUNNAMULLA HOSP</v>
          </cell>
          <cell r="D809">
            <v>35730</v>
          </cell>
          <cell r="E809">
            <v>-30090</v>
          </cell>
          <cell r="F809">
            <v>5640</v>
          </cell>
        </row>
        <row r="810">
          <cell r="A810">
            <v>50125</v>
          </cell>
          <cell r="B810" t="str">
            <v>01.07.1994</v>
          </cell>
          <cell r="C810" t="str">
            <v>DIRECTOR OF NURSING RESIDENCE-CUNNAMULLA HOSPITAL</v>
          </cell>
          <cell r="D810">
            <v>88130</v>
          </cell>
          <cell r="E810">
            <v>-16949</v>
          </cell>
          <cell r="F810">
            <v>71181</v>
          </cell>
        </row>
        <row r="811">
          <cell r="A811">
            <v>50126</v>
          </cell>
          <cell r="B811" t="str">
            <v>01.07.1993</v>
          </cell>
          <cell r="C811" t="str">
            <v>NEW BULK STORE-CHARLEVILLE HOSP</v>
          </cell>
          <cell r="D811">
            <v>85600</v>
          </cell>
          <cell r="E811">
            <v>-21899</v>
          </cell>
          <cell r="F811">
            <v>63701</v>
          </cell>
        </row>
        <row r="812">
          <cell r="A812">
            <v>50127</v>
          </cell>
          <cell r="B812" t="str">
            <v>01.07.1960</v>
          </cell>
          <cell r="C812" t="str">
            <v>HARRY CORONES BLOCK-CHARLEVILLE HOSP</v>
          </cell>
          <cell r="D812">
            <v>289542</v>
          </cell>
          <cell r="E812">
            <v>-193028</v>
          </cell>
          <cell r="F812">
            <v>96514</v>
          </cell>
        </row>
        <row r="813">
          <cell r="A813">
            <v>50128</v>
          </cell>
          <cell r="B813" t="str">
            <v>01.07.1988</v>
          </cell>
          <cell r="C813" t="str">
            <v>ADMINISTRATION AND KITCHEN-CUNNAMULLA HOSP</v>
          </cell>
          <cell r="D813">
            <v>1797947.2</v>
          </cell>
          <cell r="E813">
            <v>-839053.2</v>
          </cell>
          <cell r="F813">
            <v>958894</v>
          </cell>
        </row>
        <row r="814">
          <cell r="A814">
            <v>50129</v>
          </cell>
          <cell r="B814" t="str">
            <v>01.07.1988</v>
          </cell>
          <cell r="C814" t="str">
            <v>WARDS-CUNNAMULLA HOSP</v>
          </cell>
          <cell r="D814">
            <v>1903708.8</v>
          </cell>
          <cell r="E814">
            <v>-1015322.8</v>
          </cell>
          <cell r="F814">
            <v>888386</v>
          </cell>
        </row>
        <row r="815">
          <cell r="A815">
            <v>50130</v>
          </cell>
          <cell r="B815" t="str">
            <v>01.07.1960</v>
          </cell>
          <cell r="C815" t="str">
            <v>OUTPATIENTS CLINIC - THARGOMINDAH</v>
          </cell>
          <cell r="D815">
            <v>744615.6</v>
          </cell>
          <cell r="E815">
            <v>-484980.6</v>
          </cell>
          <cell r="F815">
            <v>259635</v>
          </cell>
        </row>
        <row r="816">
          <cell r="A816">
            <v>50131</v>
          </cell>
          <cell r="B816" t="str">
            <v>01.07.1920</v>
          </cell>
          <cell r="C816" t="str">
            <v>SURGERY FLAT VERANDAH GARAGE - CUNNAMULLA</v>
          </cell>
          <cell r="D816">
            <v>234500</v>
          </cell>
          <cell r="E816">
            <v>-196980</v>
          </cell>
          <cell r="F816">
            <v>37520</v>
          </cell>
        </row>
        <row r="817">
          <cell r="A817">
            <v>50132</v>
          </cell>
          <cell r="B817" t="str">
            <v>01.07.1938</v>
          </cell>
          <cell r="C817" t="str">
            <v>HOSPITAL B'LDING-CHARLEVILLE HOSP</v>
          </cell>
          <cell r="D817">
            <v>7614835.2000000002</v>
          </cell>
          <cell r="E817">
            <v>-6091902.2000000002</v>
          </cell>
          <cell r="F817">
            <v>1522933</v>
          </cell>
        </row>
        <row r="818">
          <cell r="A818">
            <v>50133</v>
          </cell>
          <cell r="B818" t="str">
            <v>01.07.1965</v>
          </cell>
          <cell r="C818" t="str">
            <v>EMERGENCY GENERATOR-CHARLEVILLE HOSP</v>
          </cell>
          <cell r="D818">
            <v>23370</v>
          </cell>
          <cell r="E818">
            <v>-22230</v>
          </cell>
          <cell r="F818">
            <v>1140</v>
          </cell>
        </row>
        <row r="819">
          <cell r="A819">
            <v>50134</v>
          </cell>
          <cell r="B819" t="str">
            <v>01.07.1955</v>
          </cell>
          <cell r="C819" t="str">
            <v>STAFF RESIDENCE-CHARLEVILLE HOSPITAL (OLD DOCTORS)</v>
          </cell>
          <cell r="D819">
            <v>300772</v>
          </cell>
          <cell r="E819">
            <v>-207579</v>
          </cell>
          <cell r="F819">
            <v>93193</v>
          </cell>
        </row>
        <row r="820">
          <cell r="A820">
            <v>50135</v>
          </cell>
          <cell r="B820" t="str">
            <v>01.07.1945</v>
          </cell>
          <cell r="C820" t="str">
            <v>STAFF GARAGE-CHARLEVILLE HOSPTIAL(OLD DOCTORS RES)</v>
          </cell>
          <cell r="D820">
            <v>14736</v>
          </cell>
          <cell r="E820">
            <v>-12248</v>
          </cell>
          <cell r="F820">
            <v>2488</v>
          </cell>
        </row>
        <row r="821">
          <cell r="A821">
            <v>50136</v>
          </cell>
          <cell r="B821" t="str">
            <v>01.07.1940</v>
          </cell>
          <cell r="C821" t="str">
            <v>BOILER HOUSE-CHARLEVILLE HOSP</v>
          </cell>
          <cell r="D821">
            <v>208468</v>
          </cell>
          <cell r="E821">
            <v>-202152</v>
          </cell>
          <cell r="F821">
            <v>6316</v>
          </cell>
        </row>
        <row r="822">
          <cell r="A822">
            <v>50138</v>
          </cell>
          <cell r="B822" t="str">
            <v>01.07.1985</v>
          </cell>
          <cell r="C822" t="str">
            <v>STORAGE SHED-CHARLEVILLE HOSP</v>
          </cell>
          <cell r="D822">
            <v>7984</v>
          </cell>
          <cell r="E822">
            <v>-4896</v>
          </cell>
          <cell r="F822">
            <v>3088</v>
          </cell>
        </row>
        <row r="823">
          <cell r="A823">
            <v>50139</v>
          </cell>
          <cell r="B823" t="str">
            <v>01.07.1960</v>
          </cell>
          <cell r="C823" t="str">
            <v>NURSES LAUNDRY-CHARLEVILLE HOSP</v>
          </cell>
          <cell r="D823">
            <v>35055</v>
          </cell>
          <cell r="E823">
            <v>-22355</v>
          </cell>
          <cell r="F823">
            <v>12700</v>
          </cell>
        </row>
        <row r="824">
          <cell r="A824">
            <v>50140</v>
          </cell>
          <cell r="B824" t="str">
            <v>01.07.1980</v>
          </cell>
          <cell r="C824" t="str">
            <v>SHEDS X 3-AUGATHELLA HOSP</v>
          </cell>
          <cell r="D824">
            <v>43890</v>
          </cell>
          <cell r="E824">
            <v>-29262</v>
          </cell>
          <cell r="F824">
            <v>14628</v>
          </cell>
        </row>
        <row r="825">
          <cell r="A825">
            <v>50142</v>
          </cell>
          <cell r="B825" t="str">
            <v>01.07.1965</v>
          </cell>
          <cell r="C825" t="str">
            <v>SURGERY-AUGATHELLA HOSP</v>
          </cell>
          <cell r="D825">
            <v>87750</v>
          </cell>
          <cell r="E825">
            <v>-67105</v>
          </cell>
          <cell r="F825">
            <v>20645</v>
          </cell>
        </row>
        <row r="826">
          <cell r="A826">
            <v>50143</v>
          </cell>
          <cell r="B826" t="str">
            <v>01.07.1962</v>
          </cell>
          <cell r="C826" t="str">
            <v>COMMUNITY HEALTH CENTRE-CHARLEVILLE</v>
          </cell>
          <cell r="D826">
            <v>118787</v>
          </cell>
          <cell r="E826">
            <v>-67423</v>
          </cell>
          <cell r="F826">
            <v>51364</v>
          </cell>
        </row>
        <row r="827">
          <cell r="A827">
            <v>50145</v>
          </cell>
          <cell r="B827" t="str">
            <v>01.07.1980</v>
          </cell>
          <cell r="C827" t="str">
            <v>CHILD CARE-THARGOMINDAH HOSP</v>
          </cell>
          <cell r="D827">
            <v>48412</v>
          </cell>
          <cell r="E827">
            <v>-25261</v>
          </cell>
          <cell r="F827">
            <v>23151</v>
          </cell>
        </row>
        <row r="828">
          <cell r="A828">
            <v>50149</v>
          </cell>
          <cell r="B828" t="str">
            <v>01.07.1920</v>
          </cell>
          <cell r="C828" t="str">
            <v>DOCTORS RESIDENCE - CUNNAMULLA</v>
          </cell>
          <cell r="D828">
            <v>75000</v>
          </cell>
          <cell r="E828">
            <v>-75000</v>
          </cell>
          <cell r="F828">
            <v>0</v>
          </cell>
        </row>
        <row r="829">
          <cell r="A829">
            <v>50150</v>
          </cell>
          <cell r="B829" t="str">
            <v>01.07.1945</v>
          </cell>
          <cell r="C829" t="str">
            <v>PATHOLOGY-CHARLEVILLE HOSP</v>
          </cell>
          <cell r="D829">
            <v>537734.28</v>
          </cell>
          <cell r="E829">
            <v>-446854.28</v>
          </cell>
          <cell r="F829">
            <v>90880</v>
          </cell>
        </row>
        <row r="830">
          <cell r="A830">
            <v>50160</v>
          </cell>
          <cell r="B830" t="str">
            <v>01.07.1989</v>
          </cell>
          <cell r="C830" t="str">
            <v>QUILPIE DISTRICT HOSPITAL</v>
          </cell>
          <cell r="D830">
            <v>41200</v>
          </cell>
          <cell r="E830">
            <v>0</v>
          </cell>
          <cell r="F830">
            <v>41200</v>
          </cell>
        </row>
        <row r="831">
          <cell r="A831">
            <v>50161</v>
          </cell>
          <cell r="B831" t="str">
            <v>01.07.1989</v>
          </cell>
          <cell r="C831" t="str">
            <v>CHARLEVILLE HOSPITAL</v>
          </cell>
          <cell r="D831">
            <v>66950</v>
          </cell>
          <cell r="E831">
            <v>0</v>
          </cell>
          <cell r="F831">
            <v>66950</v>
          </cell>
        </row>
        <row r="832">
          <cell r="A832">
            <v>50162</v>
          </cell>
          <cell r="B832" t="str">
            <v>01.07.1989</v>
          </cell>
          <cell r="C832" t="str">
            <v>COMMUNITY HEALTH - CHARLEVILLE</v>
          </cell>
          <cell r="D832">
            <v>10000</v>
          </cell>
          <cell r="E832">
            <v>0</v>
          </cell>
          <cell r="F832">
            <v>10000</v>
          </cell>
        </row>
        <row r="833">
          <cell r="A833">
            <v>50163</v>
          </cell>
          <cell r="B833" t="str">
            <v>01.07.1989</v>
          </cell>
          <cell r="C833" t="str">
            <v>DIRECTOR OF NURSING RESIDENCE-CHARLEVILLE</v>
          </cell>
          <cell r="D833">
            <v>8000</v>
          </cell>
          <cell r="E833">
            <v>0</v>
          </cell>
          <cell r="F833">
            <v>8000</v>
          </cell>
        </row>
        <row r="834">
          <cell r="A834">
            <v>50164</v>
          </cell>
          <cell r="B834" t="str">
            <v>01.07.1989</v>
          </cell>
          <cell r="C834" t="str">
            <v>DENTAL RESIDENCE - CHARLEVILLE</v>
          </cell>
          <cell r="D834">
            <v>9500</v>
          </cell>
          <cell r="E834">
            <v>0</v>
          </cell>
          <cell r="F834">
            <v>9500</v>
          </cell>
        </row>
        <row r="835">
          <cell r="A835">
            <v>50165</v>
          </cell>
          <cell r="B835" t="str">
            <v>01.07.1989</v>
          </cell>
          <cell r="C835" t="str">
            <v>RESIDENTIAL - CHARLEVILLE</v>
          </cell>
          <cell r="D835">
            <v>7000</v>
          </cell>
          <cell r="E835">
            <v>0</v>
          </cell>
          <cell r="F835">
            <v>7000</v>
          </cell>
        </row>
        <row r="836">
          <cell r="A836">
            <v>50166</v>
          </cell>
          <cell r="B836" t="str">
            <v>01.07.1989</v>
          </cell>
          <cell r="C836" t="str">
            <v>AUGATHELLA HOSPITAL</v>
          </cell>
          <cell r="D836">
            <v>13000</v>
          </cell>
          <cell r="E836">
            <v>0</v>
          </cell>
          <cell r="F836">
            <v>13000</v>
          </cell>
        </row>
        <row r="837">
          <cell r="A837">
            <v>50167</v>
          </cell>
          <cell r="B837" t="str">
            <v>01.07.1989</v>
          </cell>
          <cell r="C837" t="str">
            <v>MORVEN CLINIC</v>
          </cell>
          <cell r="D837">
            <v>10300</v>
          </cell>
          <cell r="E837">
            <v>0</v>
          </cell>
          <cell r="F837">
            <v>10300</v>
          </cell>
        </row>
        <row r="838">
          <cell r="A838">
            <v>50168</v>
          </cell>
          <cell r="B838" t="str">
            <v>01.07.1989</v>
          </cell>
          <cell r="C838" t="str">
            <v>CUNNAMULLA HOSPITAL</v>
          </cell>
          <cell r="D838">
            <v>25800</v>
          </cell>
          <cell r="E838">
            <v>0</v>
          </cell>
          <cell r="F838">
            <v>25800</v>
          </cell>
        </row>
        <row r="839">
          <cell r="A839">
            <v>50170</v>
          </cell>
          <cell r="B839" t="str">
            <v>01.07.1989</v>
          </cell>
          <cell r="C839" t="str">
            <v>QUILPIE RESIDENCE/SURGERY</v>
          </cell>
          <cell r="D839">
            <v>6500</v>
          </cell>
          <cell r="E839">
            <v>0</v>
          </cell>
          <cell r="F839">
            <v>6500</v>
          </cell>
        </row>
        <row r="840">
          <cell r="A840">
            <v>50171</v>
          </cell>
          <cell r="B840" t="str">
            <v>01.06.1995</v>
          </cell>
          <cell r="C840" t="str">
            <v>PRIMARY HEALTH CARE CENTRE-CUNNAMULLA</v>
          </cell>
          <cell r="D840">
            <v>5300</v>
          </cell>
          <cell r="E840">
            <v>0</v>
          </cell>
          <cell r="F840">
            <v>5300</v>
          </cell>
        </row>
        <row r="841">
          <cell r="A841">
            <v>50172</v>
          </cell>
          <cell r="B841" t="str">
            <v>01.07.1989</v>
          </cell>
          <cell r="C841" t="str">
            <v>DOCTORS RESIDENCE - CUNNAMULLA</v>
          </cell>
          <cell r="D841">
            <v>15000</v>
          </cell>
          <cell r="E841">
            <v>0</v>
          </cell>
          <cell r="F841">
            <v>15000</v>
          </cell>
        </row>
        <row r="842">
          <cell r="A842">
            <v>55159</v>
          </cell>
          <cell r="B842" t="str">
            <v>01.07.1970</v>
          </cell>
          <cell r="C842" t="str">
            <v>PALM ISLAND HOSPITAL - OLD MED SUPER'S RESIDENCE</v>
          </cell>
          <cell r="D842">
            <v>144000</v>
          </cell>
          <cell r="E842">
            <v>-144000</v>
          </cell>
          <cell r="F842">
            <v>0</v>
          </cell>
        </row>
        <row r="843">
          <cell r="A843">
            <v>55167</v>
          </cell>
          <cell r="B843" t="str">
            <v>01.07.1977</v>
          </cell>
          <cell r="C843" t="str">
            <v>MAGNETIC ISLAND CLINIC BOTTINGER STREET</v>
          </cell>
          <cell r="D843">
            <v>392000</v>
          </cell>
          <cell r="E843">
            <v>-330750</v>
          </cell>
          <cell r="F843">
            <v>61250</v>
          </cell>
        </row>
        <row r="844">
          <cell r="A844">
            <v>55169</v>
          </cell>
          <cell r="B844" t="str">
            <v>01.07.1958</v>
          </cell>
          <cell r="C844" t="str">
            <v>TOWNSVILLE GENERAL HOSPITAL - MORGUE</v>
          </cell>
          <cell r="D844">
            <v>0</v>
          </cell>
          <cell r="E844">
            <v>0</v>
          </cell>
          <cell r="F844">
            <v>0</v>
          </cell>
        </row>
        <row r="845">
          <cell r="A845">
            <v>55170</v>
          </cell>
          <cell r="B845" t="str">
            <v>01.07.1958</v>
          </cell>
          <cell r="C845" t="str">
            <v>28 - 32 GREGORY STREET - FLATS (THE RANCH)</v>
          </cell>
          <cell r="D845">
            <v>0</v>
          </cell>
          <cell r="E845">
            <v>0</v>
          </cell>
          <cell r="F845">
            <v>0</v>
          </cell>
        </row>
        <row r="846">
          <cell r="A846">
            <v>55171</v>
          </cell>
          <cell r="B846" t="str">
            <v>01.07.1958</v>
          </cell>
          <cell r="C846" t="str">
            <v>28 - 32 GREGORY STREET - RESIDENCE</v>
          </cell>
          <cell r="D846">
            <v>0</v>
          </cell>
          <cell r="E846">
            <v>0</v>
          </cell>
          <cell r="F846">
            <v>0</v>
          </cell>
        </row>
        <row r="847">
          <cell r="A847">
            <v>55174</v>
          </cell>
          <cell r="B847" t="str">
            <v>01.07.1967</v>
          </cell>
          <cell r="C847" t="str">
            <v>CHILD HLTH CENTRE - 75 DAVIDSON STREET MAIN BUILD</v>
          </cell>
          <cell r="D847">
            <v>102000</v>
          </cell>
          <cell r="E847">
            <v>-63967</v>
          </cell>
          <cell r="F847">
            <v>38033</v>
          </cell>
        </row>
        <row r="848">
          <cell r="A848">
            <v>55175</v>
          </cell>
          <cell r="B848" t="str">
            <v>01.07.1967</v>
          </cell>
          <cell r="C848" t="str">
            <v>CHILD HLTH CENTRE - 75 DAVIDSON STREET SKILLION</v>
          </cell>
          <cell r="D848">
            <v>9800</v>
          </cell>
          <cell r="E848">
            <v>-6148</v>
          </cell>
          <cell r="F848">
            <v>3652</v>
          </cell>
        </row>
        <row r="849">
          <cell r="A849">
            <v>55186</v>
          </cell>
          <cell r="B849" t="str">
            <v>01.07.1967</v>
          </cell>
          <cell r="C849" t="str">
            <v>CNR GREGORY &amp; CLIFTON STREETS - RESIDENCE</v>
          </cell>
          <cell r="D849">
            <v>0</v>
          </cell>
          <cell r="E849">
            <v>0</v>
          </cell>
          <cell r="F849">
            <v>0</v>
          </cell>
        </row>
        <row r="850">
          <cell r="A850">
            <v>55190</v>
          </cell>
          <cell r="B850" t="str">
            <v>01.07.1970</v>
          </cell>
          <cell r="C850" t="str">
            <v>CNR 2 HOWITT &amp; BUNDOCK STREETS - RESIDENCE</v>
          </cell>
          <cell r="D850">
            <v>592264.95999999996</v>
          </cell>
          <cell r="E850">
            <v>-503428.96</v>
          </cell>
          <cell r="F850">
            <v>88836</v>
          </cell>
        </row>
        <row r="851">
          <cell r="A851">
            <v>55194</v>
          </cell>
          <cell r="B851" t="str">
            <v>01.07.1987</v>
          </cell>
          <cell r="C851" t="str">
            <v>KIRWAN CAMPUS - 138 THURINGOWA DRIVE KIRWAN</v>
          </cell>
          <cell r="D851">
            <v>16925635.5</v>
          </cell>
          <cell r="E851">
            <v>-7897544.5</v>
          </cell>
          <cell r="F851">
            <v>9028091</v>
          </cell>
        </row>
        <row r="852">
          <cell r="A852">
            <v>55195</v>
          </cell>
          <cell r="B852" t="str">
            <v>01.11.1992</v>
          </cell>
          <cell r="C852" t="str">
            <v>KIRWAN REHABILITATION CENTRE - VILLAS</v>
          </cell>
          <cell r="D852">
            <v>2749801.6</v>
          </cell>
          <cell r="E852">
            <v>-1008231.6</v>
          </cell>
          <cell r="F852">
            <v>1741570</v>
          </cell>
        </row>
        <row r="853">
          <cell r="A853">
            <v>55196</v>
          </cell>
          <cell r="B853" t="str">
            <v>01.11.1992</v>
          </cell>
          <cell r="C853" t="str">
            <v>KIRWAN REHABILITATION CENTRE - ADMINISATRATION</v>
          </cell>
          <cell r="D853">
            <v>655721.92000000004</v>
          </cell>
          <cell r="E853">
            <v>-240425.92</v>
          </cell>
          <cell r="F853">
            <v>415296</v>
          </cell>
        </row>
        <row r="854">
          <cell r="A854">
            <v>55197</v>
          </cell>
          <cell r="B854" t="str">
            <v>01.11.1992</v>
          </cell>
          <cell r="C854" t="str">
            <v>KIRWAN REHABILITATION CENTRE - COMMUNITY BUILDING</v>
          </cell>
          <cell r="D854">
            <v>535153.69999999995</v>
          </cell>
          <cell r="E854">
            <v>-175046.7</v>
          </cell>
          <cell r="F854">
            <v>360107</v>
          </cell>
        </row>
        <row r="855">
          <cell r="A855">
            <v>55198</v>
          </cell>
          <cell r="B855" t="str">
            <v>01.11.1992</v>
          </cell>
          <cell r="C855" t="str">
            <v>KIRWAN REHABILITATION CENTRE - THERAPY BUILDING</v>
          </cell>
          <cell r="D855">
            <v>437000</v>
          </cell>
          <cell r="E855">
            <v>-142941</v>
          </cell>
          <cell r="F855">
            <v>294059</v>
          </cell>
        </row>
        <row r="856">
          <cell r="A856">
            <v>55199</v>
          </cell>
          <cell r="B856" t="str">
            <v>01.11.1992</v>
          </cell>
          <cell r="C856" t="str">
            <v>KIRWAN REHABILITATION CENTRE - COVERED WALKWAYS</v>
          </cell>
          <cell r="D856">
            <v>77000</v>
          </cell>
          <cell r="E856">
            <v>-25188</v>
          </cell>
          <cell r="F856">
            <v>51812</v>
          </cell>
        </row>
        <row r="857">
          <cell r="A857">
            <v>55200</v>
          </cell>
          <cell r="B857" t="str">
            <v>01.11.1992</v>
          </cell>
          <cell r="C857" t="str">
            <v>KIRWAN REHABILITATION CENTRE - WORKSHOP</v>
          </cell>
          <cell r="D857">
            <v>40950</v>
          </cell>
          <cell r="E857">
            <v>-13395</v>
          </cell>
          <cell r="F857">
            <v>27555</v>
          </cell>
        </row>
        <row r="858">
          <cell r="A858">
            <v>55201</v>
          </cell>
          <cell r="B858" t="str">
            <v>01.11.1992</v>
          </cell>
          <cell r="C858" t="str">
            <v>KIRWAN REHABILITATION CENTRE - COVERED ENTRANCE</v>
          </cell>
          <cell r="D858">
            <v>32500</v>
          </cell>
          <cell r="E858">
            <v>-10634</v>
          </cell>
          <cell r="F858">
            <v>21866</v>
          </cell>
        </row>
        <row r="859">
          <cell r="A859">
            <v>55202</v>
          </cell>
          <cell r="B859" t="str">
            <v>01.07.1988</v>
          </cell>
          <cell r="C859" t="str">
            <v>KIRWAN CAMPUS - RED CROSS ACCOMMODATION</v>
          </cell>
          <cell r="D859">
            <v>401600</v>
          </cell>
          <cell r="E859">
            <v>-128512</v>
          </cell>
          <cell r="F859">
            <v>273088</v>
          </cell>
        </row>
        <row r="860">
          <cell r="A860">
            <v>55204</v>
          </cell>
          <cell r="B860" t="str">
            <v>01.07.1966</v>
          </cell>
          <cell r="C860" t="str">
            <v>RESIDENCE - BENTLEY ST PALM ISLAND</v>
          </cell>
          <cell r="D860">
            <v>98000</v>
          </cell>
          <cell r="E860">
            <v>-93100</v>
          </cell>
          <cell r="F860">
            <v>4900</v>
          </cell>
        </row>
        <row r="861">
          <cell r="A861">
            <v>55216</v>
          </cell>
          <cell r="B861" t="str">
            <v>01.07.1993</v>
          </cell>
          <cell r="C861" t="str">
            <v>TOWNSVILLE GENERAL HOSPITAL - (OLD) MENTAL HEALTH</v>
          </cell>
          <cell r="D861">
            <v>7554800.6799999997</v>
          </cell>
          <cell r="E861">
            <v>-6891218.6799999997</v>
          </cell>
          <cell r="F861">
            <v>663582</v>
          </cell>
        </row>
        <row r="862">
          <cell r="A862">
            <v>55220</v>
          </cell>
          <cell r="B862" t="str">
            <v>01.07.1972</v>
          </cell>
          <cell r="C862" t="str">
            <v>INGHAM HOSPITAL - MAIN WARD BLOCK</v>
          </cell>
          <cell r="D862">
            <v>3249996.51</v>
          </cell>
          <cell r="E862">
            <v>-2022599.51</v>
          </cell>
          <cell r="F862">
            <v>1227397</v>
          </cell>
        </row>
        <row r="863">
          <cell r="A863">
            <v>55221</v>
          </cell>
          <cell r="B863" t="str">
            <v>01.07.1984</v>
          </cell>
          <cell r="C863" t="str">
            <v>INGHAM HOSPITAL - ADMINISTRATION</v>
          </cell>
          <cell r="D863">
            <v>2432516.7999999998</v>
          </cell>
          <cell r="E863">
            <v>-1135186.8</v>
          </cell>
          <cell r="F863">
            <v>1297330</v>
          </cell>
        </row>
        <row r="864">
          <cell r="A864">
            <v>55222</v>
          </cell>
          <cell r="B864" t="str">
            <v>01.07.1984</v>
          </cell>
          <cell r="C864" t="str">
            <v>INGHAM HOSPITAL - PHYSIOTHERAPY/DENTAL CLINIC</v>
          </cell>
          <cell r="D864">
            <v>975386.36</v>
          </cell>
          <cell r="E864">
            <v>-557368.36</v>
          </cell>
          <cell r="F864">
            <v>418018</v>
          </cell>
        </row>
        <row r="865">
          <cell r="A865">
            <v>55223</v>
          </cell>
          <cell r="B865" t="str">
            <v>01.07.1928</v>
          </cell>
          <cell r="C865" t="str">
            <v>INGHAM HOSPITAL - BLOOD BANK</v>
          </cell>
          <cell r="D865">
            <v>763175.71</v>
          </cell>
          <cell r="E865">
            <v>-637381.71</v>
          </cell>
          <cell r="F865">
            <v>125794</v>
          </cell>
        </row>
        <row r="866">
          <cell r="A866">
            <v>55224</v>
          </cell>
          <cell r="B866" t="str">
            <v>01.07.1968</v>
          </cell>
          <cell r="C866" t="str">
            <v>INGHAM HOSPITAL - ROGAN WARD</v>
          </cell>
          <cell r="D866">
            <v>2644040</v>
          </cell>
          <cell r="E866">
            <v>-1674573</v>
          </cell>
          <cell r="F866">
            <v>969467</v>
          </cell>
        </row>
        <row r="867">
          <cell r="A867">
            <v>55225</v>
          </cell>
          <cell r="B867" t="str">
            <v>01.07.1964</v>
          </cell>
          <cell r="C867" t="str">
            <v>INGHAM HOSPITAL - NURSES QUARTERS</v>
          </cell>
          <cell r="D867">
            <v>2115232</v>
          </cell>
          <cell r="E867">
            <v>-1339658</v>
          </cell>
          <cell r="F867">
            <v>775574</v>
          </cell>
        </row>
        <row r="868">
          <cell r="A868">
            <v>55226</v>
          </cell>
          <cell r="B868" t="str">
            <v>01.07.1992</v>
          </cell>
          <cell r="C868" t="str">
            <v>INGHAM HOSPITAL - KITCHEN BLOCK</v>
          </cell>
          <cell r="D868">
            <v>2000000</v>
          </cell>
          <cell r="E868">
            <v>-2000000</v>
          </cell>
          <cell r="F868">
            <v>0</v>
          </cell>
        </row>
        <row r="869">
          <cell r="A869">
            <v>55228</v>
          </cell>
          <cell r="B869" t="str">
            <v>01.07.1958</v>
          </cell>
          <cell r="C869" t="str">
            <v>INGHAM HOSPITAL - LAUNDRY</v>
          </cell>
          <cell r="D869">
            <v>686350.48</v>
          </cell>
          <cell r="E869">
            <v>-517579.48</v>
          </cell>
          <cell r="F869">
            <v>168771</v>
          </cell>
        </row>
        <row r="870">
          <cell r="A870">
            <v>55229</v>
          </cell>
          <cell r="B870" t="str">
            <v>01.07.1984</v>
          </cell>
          <cell r="C870" t="str">
            <v>INGHAM HOSPITAL - MEDICAL OFFICERS RESIDENCE</v>
          </cell>
          <cell r="D870">
            <v>188700</v>
          </cell>
          <cell r="E870">
            <v>-48388</v>
          </cell>
          <cell r="F870">
            <v>140312</v>
          </cell>
        </row>
        <row r="871">
          <cell r="A871">
            <v>55230</v>
          </cell>
          <cell r="B871" t="str">
            <v>01.07.1992</v>
          </cell>
          <cell r="C871" t="str">
            <v>INGHAM HOSPITAL - MEDICAL SUPER'S RESIDENCE</v>
          </cell>
          <cell r="D871">
            <v>139400</v>
          </cell>
          <cell r="E871">
            <v>-18186</v>
          </cell>
          <cell r="F871">
            <v>121214</v>
          </cell>
        </row>
        <row r="872">
          <cell r="A872">
            <v>55231</v>
          </cell>
          <cell r="B872" t="str">
            <v>01.07.1956</v>
          </cell>
          <cell r="C872" t="str">
            <v>INGHAM HOSPITAL - STORES BUILDING</v>
          </cell>
          <cell r="D872">
            <v>77000</v>
          </cell>
          <cell r="E872">
            <v>-58670</v>
          </cell>
          <cell r="F872">
            <v>18330</v>
          </cell>
        </row>
        <row r="873">
          <cell r="A873">
            <v>55233</v>
          </cell>
          <cell r="B873" t="str">
            <v>01.07.1992</v>
          </cell>
          <cell r="C873" t="str">
            <v>INGHAM HOSPITAL - RED CROSS ACCOMODATION</v>
          </cell>
          <cell r="D873">
            <v>59500</v>
          </cell>
          <cell r="E873">
            <v>-25786</v>
          </cell>
          <cell r="F873">
            <v>33714</v>
          </cell>
        </row>
        <row r="874">
          <cell r="A874">
            <v>55234</v>
          </cell>
          <cell r="B874" t="str">
            <v>01.07.1956</v>
          </cell>
          <cell r="C874" t="str">
            <v>INGHAM HOSPITAL - WORKSHOP</v>
          </cell>
          <cell r="D874">
            <v>56100</v>
          </cell>
          <cell r="E874">
            <v>-42745</v>
          </cell>
          <cell r="F874">
            <v>13355</v>
          </cell>
        </row>
        <row r="875">
          <cell r="A875">
            <v>55235</v>
          </cell>
          <cell r="B875" t="str">
            <v>01.07.1962</v>
          </cell>
          <cell r="C875" t="str">
            <v>INGHAM HOSPITAL - MORGUE</v>
          </cell>
          <cell r="D875">
            <v>49200</v>
          </cell>
          <cell r="E875">
            <v>-36255</v>
          </cell>
          <cell r="F875">
            <v>12945</v>
          </cell>
        </row>
        <row r="876">
          <cell r="A876">
            <v>55236</v>
          </cell>
          <cell r="B876" t="str">
            <v>01.07.1956</v>
          </cell>
          <cell r="C876" t="str">
            <v>INGHAM HOSPITAL - CHEMICAL STORE</v>
          </cell>
          <cell r="D876">
            <v>28000</v>
          </cell>
          <cell r="E876">
            <v>-21336</v>
          </cell>
          <cell r="F876">
            <v>6664</v>
          </cell>
        </row>
        <row r="877">
          <cell r="A877">
            <v>55237</v>
          </cell>
          <cell r="B877" t="str">
            <v>01.07.1977</v>
          </cell>
          <cell r="C877" t="str">
            <v>INGHAM HOSPITAL - CARPORT</v>
          </cell>
          <cell r="D877">
            <v>24750</v>
          </cell>
          <cell r="E877">
            <v>-15914</v>
          </cell>
          <cell r="F877">
            <v>8836</v>
          </cell>
        </row>
        <row r="878">
          <cell r="A878">
            <v>55238</v>
          </cell>
          <cell r="B878" t="str">
            <v>01.07.1972</v>
          </cell>
          <cell r="C878" t="str">
            <v>DENTAL CLINIC TOWNSVILLE</v>
          </cell>
          <cell r="D878">
            <v>1605046.39</v>
          </cell>
          <cell r="E878">
            <v>-960887.39</v>
          </cell>
          <cell r="F878">
            <v>644159</v>
          </cell>
        </row>
        <row r="879">
          <cell r="A879">
            <v>55240</v>
          </cell>
          <cell r="B879" t="str">
            <v>01.07.1972</v>
          </cell>
          <cell r="C879" t="str">
            <v>COMMUNITY WELFARE - 57 QUINN STREET</v>
          </cell>
          <cell r="D879">
            <v>16400</v>
          </cell>
          <cell r="E879">
            <v>0</v>
          </cell>
          <cell r="F879">
            <v>16400</v>
          </cell>
        </row>
        <row r="880">
          <cell r="A880">
            <v>55241</v>
          </cell>
          <cell r="B880" t="str">
            <v>01.07.1972</v>
          </cell>
          <cell r="C880" t="str">
            <v>COMMUNITY WELFARE - 57 QUINN STREET SKILLION</v>
          </cell>
          <cell r="D880">
            <v>0</v>
          </cell>
          <cell r="E880">
            <v>0</v>
          </cell>
          <cell r="F880">
            <v>0</v>
          </cell>
        </row>
        <row r="881">
          <cell r="A881">
            <v>55242</v>
          </cell>
          <cell r="B881" t="str">
            <v>02.07.1976</v>
          </cell>
          <cell r="C881" t="str">
            <v>CAMBRIDGE CENTRE - COMMUNITY HEALTH CENTRE</v>
          </cell>
          <cell r="D881">
            <v>4124702.4</v>
          </cell>
          <cell r="E881">
            <v>-1924806.4</v>
          </cell>
          <cell r="F881">
            <v>2199896</v>
          </cell>
        </row>
        <row r="882">
          <cell r="A882">
            <v>55243</v>
          </cell>
          <cell r="B882" t="str">
            <v>03.07.1981</v>
          </cell>
          <cell r="C882" t="str">
            <v>CAMBRIDGE CENTRE - COMMUNITY HEALTH - WORKSHOP</v>
          </cell>
          <cell r="D882">
            <v>42750</v>
          </cell>
          <cell r="E882">
            <v>-19665</v>
          </cell>
          <cell r="F882">
            <v>23085</v>
          </cell>
        </row>
        <row r="883">
          <cell r="A883">
            <v>55244</v>
          </cell>
          <cell r="B883" t="str">
            <v>01.07.1980</v>
          </cell>
          <cell r="C883" t="str">
            <v>TOWNSVILLE NURSING HOME</v>
          </cell>
          <cell r="D883">
            <v>4025765.55</v>
          </cell>
          <cell r="E883">
            <v>-1876421.55</v>
          </cell>
          <cell r="F883">
            <v>2149344</v>
          </cell>
        </row>
        <row r="884">
          <cell r="A884">
            <v>55245</v>
          </cell>
          <cell r="B884" t="str">
            <v>01.07.1977</v>
          </cell>
          <cell r="C884" t="str">
            <v>CHILD &amp; ADOLESCENT MENTAL HEALTH CENTRE</v>
          </cell>
          <cell r="D884">
            <v>1586424</v>
          </cell>
          <cell r="E884">
            <v>-740341</v>
          </cell>
          <cell r="F884">
            <v>846083</v>
          </cell>
        </row>
        <row r="885">
          <cell r="A885">
            <v>55252</v>
          </cell>
          <cell r="B885" t="str">
            <v>01.07.1992</v>
          </cell>
          <cell r="C885" t="str">
            <v>75 DAVIDSON ST INGHAM</v>
          </cell>
          <cell r="D885">
            <v>35400</v>
          </cell>
          <cell r="E885">
            <v>0</v>
          </cell>
          <cell r="F885">
            <v>35400</v>
          </cell>
        </row>
        <row r="886">
          <cell r="A886">
            <v>55253</v>
          </cell>
          <cell r="B886" t="str">
            <v>01.07.1992</v>
          </cell>
          <cell r="C886" t="str">
            <v>CNR DUTTON &amp; MCILWRAITH ST INGHAM</v>
          </cell>
          <cell r="D886">
            <v>125750</v>
          </cell>
          <cell r="E886">
            <v>0</v>
          </cell>
          <cell r="F886">
            <v>125750</v>
          </cell>
        </row>
        <row r="887">
          <cell r="A887">
            <v>55256</v>
          </cell>
          <cell r="B887" t="str">
            <v>01.07.1992</v>
          </cell>
          <cell r="C887" t="str">
            <v>138 THURINGOWA DRIVE KIRWAN</v>
          </cell>
          <cell r="D887">
            <v>2200000</v>
          </cell>
          <cell r="E887">
            <v>0</v>
          </cell>
          <cell r="F887">
            <v>2200000</v>
          </cell>
        </row>
        <row r="888">
          <cell r="A888">
            <v>55257</v>
          </cell>
          <cell r="B888" t="str">
            <v>01.07.1992</v>
          </cell>
          <cell r="C888" t="str">
            <v>72 - 74 SOONING ST MAGNETIC ISLAND</v>
          </cell>
          <cell r="D888">
            <v>144612.5</v>
          </cell>
          <cell r="E888">
            <v>0</v>
          </cell>
          <cell r="F888">
            <v>144612.5</v>
          </cell>
        </row>
        <row r="889">
          <cell r="A889">
            <v>55258</v>
          </cell>
          <cell r="B889" t="str">
            <v>01.06.1993</v>
          </cell>
          <cell r="C889" t="str">
            <v>BEACH ROAD PALM ISLAND</v>
          </cell>
          <cell r="D889">
            <v>6400</v>
          </cell>
          <cell r="E889">
            <v>0</v>
          </cell>
          <cell r="F889">
            <v>6400</v>
          </cell>
        </row>
        <row r="890">
          <cell r="A890">
            <v>55259</v>
          </cell>
          <cell r="B890" t="str">
            <v>01.07.1992</v>
          </cell>
          <cell r="C890" t="str">
            <v>MANGO AVENUE PALM ISLAND</v>
          </cell>
          <cell r="D890">
            <v>20400</v>
          </cell>
          <cell r="E890">
            <v>0</v>
          </cell>
          <cell r="F890">
            <v>20400</v>
          </cell>
        </row>
        <row r="891">
          <cell r="A891">
            <v>55260</v>
          </cell>
          <cell r="B891" t="str">
            <v>01.07.1960</v>
          </cell>
          <cell r="C891" t="str">
            <v>RESIDENCE PALM ISLAND - BOULDER CRESENT</v>
          </cell>
          <cell r="D891">
            <v>15000</v>
          </cell>
          <cell r="E891">
            <v>0</v>
          </cell>
          <cell r="F891">
            <v>15000</v>
          </cell>
        </row>
        <row r="892">
          <cell r="A892">
            <v>55261</v>
          </cell>
          <cell r="B892" t="str">
            <v>01.07.1992</v>
          </cell>
          <cell r="C892" t="str">
            <v>242 - 250 WALKER ST</v>
          </cell>
          <cell r="D892">
            <v>152570</v>
          </cell>
          <cell r="E892">
            <v>0</v>
          </cell>
          <cell r="F892">
            <v>152570</v>
          </cell>
        </row>
        <row r="893">
          <cell r="A893">
            <v>55263</v>
          </cell>
          <cell r="B893" t="str">
            <v>01.07.1992</v>
          </cell>
          <cell r="C893" t="str">
            <v>EYRE STREET NORTH WARD</v>
          </cell>
          <cell r="D893">
            <v>300000</v>
          </cell>
          <cell r="E893">
            <v>0</v>
          </cell>
          <cell r="F893">
            <v>300000</v>
          </cell>
        </row>
        <row r="894">
          <cell r="A894">
            <v>55264</v>
          </cell>
          <cell r="B894" t="str">
            <v>01.07.1992</v>
          </cell>
          <cell r="C894" t="str">
            <v>CNR EYRE &amp; LEICHARDT ST NORTH WD</v>
          </cell>
          <cell r="D894">
            <v>1350000</v>
          </cell>
          <cell r="E894">
            <v>0</v>
          </cell>
          <cell r="F894">
            <v>1350000</v>
          </cell>
        </row>
        <row r="895">
          <cell r="A895">
            <v>55265</v>
          </cell>
          <cell r="B895" t="str">
            <v>01.07.1992</v>
          </cell>
          <cell r="C895" t="str">
            <v>28 - 32 GREGORY ST NORTH WARD</v>
          </cell>
          <cell r="D895">
            <v>150000</v>
          </cell>
          <cell r="E895">
            <v>0</v>
          </cell>
          <cell r="F895">
            <v>150000</v>
          </cell>
        </row>
        <row r="896">
          <cell r="A896">
            <v>55268</v>
          </cell>
          <cell r="B896" t="str">
            <v>01.07.1992</v>
          </cell>
          <cell r="C896" t="str">
            <v>CNR 2 HOWITT &amp; BUNDOCK ST NORTH WARD</v>
          </cell>
          <cell r="D896">
            <v>206325</v>
          </cell>
          <cell r="E896">
            <v>0</v>
          </cell>
          <cell r="F896">
            <v>206325</v>
          </cell>
        </row>
        <row r="897">
          <cell r="A897">
            <v>55269</v>
          </cell>
          <cell r="B897" t="str">
            <v>01.07.1992</v>
          </cell>
          <cell r="C897" t="str">
            <v>CNR GREGORY &amp; CLIFTON ST NORTH WD</v>
          </cell>
          <cell r="D897">
            <v>73600</v>
          </cell>
          <cell r="E897">
            <v>0</v>
          </cell>
          <cell r="F897">
            <v>73600</v>
          </cell>
        </row>
        <row r="898">
          <cell r="A898">
            <v>55271</v>
          </cell>
          <cell r="B898" t="str">
            <v>01.07.1992</v>
          </cell>
          <cell r="C898" t="str">
            <v>57 QUINN STREET ROSSLEA</v>
          </cell>
          <cell r="D898">
            <v>75600</v>
          </cell>
          <cell r="E898">
            <v>0</v>
          </cell>
          <cell r="F898">
            <v>75600</v>
          </cell>
        </row>
        <row r="899">
          <cell r="A899">
            <v>55276</v>
          </cell>
          <cell r="B899" t="str">
            <v>01.07.1992</v>
          </cell>
          <cell r="C899" t="str">
            <v>PALMERSTON &amp; CAMBRIDGE</v>
          </cell>
          <cell r="D899">
            <v>1470000</v>
          </cell>
          <cell r="E899">
            <v>0</v>
          </cell>
          <cell r="F899">
            <v>1470000</v>
          </cell>
        </row>
        <row r="900">
          <cell r="A900">
            <v>55444</v>
          </cell>
          <cell r="B900" t="str">
            <v>01.07.1919</v>
          </cell>
          <cell r="C900" t="str">
            <v>HC010850 - LAND CCHS - NUNDAH</v>
          </cell>
          <cell r="D900">
            <v>140420</v>
          </cell>
          <cell r="E900">
            <v>0</v>
          </cell>
          <cell r="F900">
            <v>140420</v>
          </cell>
        </row>
        <row r="901">
          <cell r="A901">
            <v>55445</v>
          </cell>
          <cell r="B901" t="str">
            <v>01.07.1966</v>
          </cell>
          <cell r="C901" t="str">
            <v>HC010851 - LAND CCHS - CHERMSIDE</v>
          </cell>
          <cell r="D901">
            <v>172200</v>
          </cell>
          <cell r="E901">
            <v>0</v>
          </cell>
          <cell r="F901">
            <v>172200</v>
          </cell>
        </row>
        <row r="902">
          <cell r="A902">
            <v>55446</v>
          </cell>
          <cell r="B902" t="str">
            <v>01.07.1963</v>
          </cell>
          <cell r="C902" t="str">
            <v>HC010852 - LAND CCHS - KALLANGUR</v>
          </cell>
          <cell r="D902">
            <v>60000</v>
          </cell>
          <cell r="E902">
            <v>0</v>
          </cell>
          <cell r="F902">
            <v>60000</v>
          </cell>
        </row>
        <row r="903">
          <cell r="A903">
            <v>55447</v>
          </cell>
          <cell r="B903" t="str">
            <v>01.07.1969</v>
          </cell>
          <cell r="C903" t="str">
            <v>HC010853 - LAND CCHS - INDOOROOPILLY</v>
          </cell>
          <cell r="D903">
            <v>391875</v>
          </cell>
          <cell r="E903">
            <v>0</v>
          </cell>
          <cell r="F903">
            <v>391875</v>
          </cell>
        </row>
        <row r="904">
          <cell r="A904">
            <v>55448</v>
          </cell>
          <cell r="B904" t="str">
            <v>01.07.1944</v>
          </cell>
          <cell r="C904" t="str">
            <v>HC010854 - LAND CCHS - C.D.U.</v>
          </cell>
          <cell r="D904">
            <v>280000</v>
          </cell>
          <cell r="E904">
            <v>0</v>
          </cell>
          <cell r="F904">
            <v>280000</v>
          </cell>
        </row>
        <row r="905">
          <cell r="A905">
            <v>55449</v>
          </cell>
          <cell r="B905" t="str">
            <v>01.07.1966</v>
          </cell>
          <cell r="C905" t="str">
            <v>HC010865 - LAND CCHS - FERNY HILLS</v>
          </cell>
          <cell r="D905">
            <v>87600</v>
          </cell>
          <cell r="E905">
            <v>0</v>
          </cell>
          <cell r="F905">
            <v>87600</v>
          </cell>
        </row>
        <row r="906">
          <cell r="A906">
            <v>55450</v>
          </cell>
          <cell r="B906" t="str">
            <v>01.07.1971</v>
          </cell>
          <cell r="C906" t="str">
            <v>HC010867 - LAND CCHS - ASHGROVE</v>
          </cell>
          <cell r="D906">
            <v>149000</v>
          </cell>
          <cell r="E906">
            <v>0</v>
          </cell>
          <cell r="F906">
            <v>149000</v>
          </cell>
        </row>
        <row r="907">
          <cell r="A907">
            <v>55451</v>
          </cell>
          <cell r="B907" t="str">
            <v>01.07.1959</v>
          </cell>
          <cell r="C907" t="str">
            <v>HC010869 - LAND CCHS - FORTITUDE VALLEY</v>
          </cell>
          <cell r="D907">
            <v>340480</v>
          </cell>
          <cell r="E907">
            <v>0</v>
          </cell>
          <cell r="F907">
            <v>340480</v>
          </cell>
        </row>
        <row r="908">
          <cell r="A908">
            <v>55452</v>
          </cell>
          <cell r="B908" t="str">
            <v>01.07.1961</v>
          </cell>
          <cell r="C908" t="str">
            <v>HC010870 - LAND CCHS - PADDINGTON</v>
          </cell>
          <cell r="D908">
            <v>636000</v>
          </cell>
          <cell r="E908">
            <v>0</v>
          </cell>
          <cell r="F908">
            <v>636000</v>
          </cell>
        </row>
        <row r="909">
          <cell r="A909">
            <v>55453</v>
          </cell>
          <cell r="B909" t="str">
            <v>01.07.1981</v>
          </cell>
          <cell r="C909" t="str">
            <v>HC010871 - LAND CCHS - MAIN ADMIN</v>
          </cell>
          <cell r="D909">
            <v>5040000</v>
          </cell>
          <cell r="E909">
            <v>0</v>
          </cell>
          <cell r="F909">
            <v>5040000</v>
          </cell>
        </row>
        <row r="910">
          <cell r="A910">
            <v>55454</v>
          </cell>
          <cell r="B910" t="str">
            <v>01.07.1973</v>
          </cell>
          <cell r="C910" t="str">
            <v>HC010874 - LAND CCHS - RIVERTON CENTRE</v>
          </cell>
          <cell r="D910">
            <v>1680000</v>
          </cell>
          <cell r="E910">
            <v>0</v>
          </cell>
          <cell r="F910">
            <v>1680000</v>
          </cell>
        </row>
        <row r="911">
          <cell r="A911">
            <v>55455</v>
          </cell>
          <cell r="B911" t="str">
            <v>01.07.1954</v>
          </cell>
          <cell r="C911" t="str">
            <v>HC010875 - LAND RCH - HERSTON</v>
          </cell>
          <cell r="D911">
            <v>2491471</v>
          </cell>
          <cell r="E911">
            <v>0</v>
          </cell>
          <cell r="F911">
            <v>2491471</v>
          </cell>
        </row>
        <row r="912">
          <cell r="A912">
            <v>55456</v>
          </cell>
          <cell r="B912" t="str">
            <v>01.07.1966</v>
          </cell>
          <cell r="C912" t="str">
            <v>HC010922 - LAND CYMHS - ENOGGERA</v>
          </cell>
          <cell r="D912">
            <v>127050</v>
          </cell>
          <cell r="E912">
            <v>0</v>
          </cell>
          <cell r="F912">
            <v>127050</v>
          </cell>
        </row>
        <row r="913">
          <cell r="A913">
            <v>55458</v>
          </cell>
          <cell r="B913" t="str">
            <v>01.07.1966</v>
          </cell>
          <cell r="C913" t="str">
            <v>HC010923 - LAND CYMHS - SPRING HILL</v>
          </cell>
          <cell r="D913">
            <v>2608500</v>
          </cell>
          <cell r="E913">
            <v>0</v>
          </cell>
          <cell r="F913">
            <v>2608500</v>
          </cell>
        </row>
        <row r="914">
          <cell r="A914">
            <v>55459</v>
          </cell>
          <cell r="B914" t="str">
            <v>01.03.1982</v>
          </cell>
          <cell r="C914" t="str">
            <v>HC010807 - CCHS - SPRING HILL - MAIN ADMIN</v>
          </cell>
          <cell r="D914">
            <v>3490132.8</v>
          </cell>
          <cell r="E914">
            <v>-2210434.7999999998</v>
          </cell>
          <cell r="F914">
            <v>1279698</v>
          </cell>
        </row>
        <row r="915">
          <cell r="A915">
            <v>55460</v>
          </cell>
          <cell r="B915" t="str">
            <v>01.03.1982</v>
          </cell>
          <cell r="C915" t="str">
            <v>HC010808 - CCHS - SPRING HILL - HOME AIDS</v>
          </cell>
          <cell r="D915">
            <v>610244.43000000005</v>
          </cell>
          <cell r="E915">
            <v>-346542.43</v>
          </cell>
          <cell r="F915">
            <v>263702</v>
          </cell>
        </row>
        <row r="916">
          <cell r="A916">
            <v>55461</v>
          </cell>
          <cell r="B916" t="str">
            <v>01.07.1973</v>
          </cell>
          <cell r="C916" t="str">
            <v>HC010809 - CCHS - RIVERTON CENTRE</v>
          </cell>
          <cell r="D916">
            <v>2009470.4</v>
          </cell>
          <cell r="E916">
            <v>-1473622.4</v>
          </cell>
          <cell r="F916">
            <v>535848</v>
          </cell>
        </row>
        <row r="917">
          <cell r="A917">
            <v>55462</v>
          </cell>
          <cell r="B917" t="str">
            <v>01.07.1961</v>
          </cell>
          <cell r="C917" t="str">
            <v>HC010810 - CCHS - NUNDAH</v>
          </cell>
          <cell r="D917">
            <v>130000</v>
          </cell>
          <cell r="E917">
            <v>-124223</v>
          </cell>
          <cell r="F917">
            <v>5777</v>
          </cell>
        </row>
        <row r="918">
          <cell r="A918">
            <v>55463</v>
          </cell>
          <cell r="B918" t="str">
            <v>01.07.1981</v>
          </cell>
          <cell r="C918" t="str">
            <v>HC010811 - CCHS - ASHGROVE</v>
          </cell>
          <cell r="D918">
            <v>137000</v>
          </cell>
          <cell r="E918">
            <v>-78775</v>
          </cell>
          <cell r="F918">
            <v>58225</v>
          </cell>
        </row>
        <row r="919">
          <cell r="A919">
            <v>55464</v>
          </cell>
          <cell r="B919" t="str">
            <v>01.07.1971</v>
          </cell>
          <cell r="C919" t="str">
            <v>HC010813 - CCHS - CHILD DEVELOPMENT UNIT</v>
          </cell>
          <cell r="D919">
            <v>446900</v>
          </cell>
          <cell r="E919">
            <v>-368306</v>
          </cell>
          <cell r="F919">
            <v>78594</v>
          </cell>
        </row>
        <row r="920">
          <cell r="A920">
            <v>55465</v>
          </cell>
          <cell r="B920" t="str">
            <v>01.07.1973</v>
          </cell>
          <cell r="C920" t="str">
            <v>HC010830 - CCHS - CHERMSIDE</v>
          </cell>
          <cell r="D920">
            <v>132000</v>
          </cell>
          <cell r="E920">
            <v>-102300</v>
          </cell>
          <cell r="F920">
            <v>29700</v>
          </cell>
        </row>
        <row r="921">
          <cell r="A921">
            <v>55466</v>
          </cell>
          <cell r="B921" t="str">
            <v>01.07.1959</v>
          </cell>
          <cell r="C921" t="str">
            <v>HC010831 - CCHS - FORTITUDE VALLEY</v>
          </cell>
          <cell r="D921">
            <v>581688.80000000005</v>
          </cell>
          <cell r="E921">
            <v>-556937.80000000005</v>
          </cell>
          <cell r="F921">
            <v>24751</v>
          </cell>
        </row>
        <row r="922">
          <cell r="A922">
            <v>55467</v>
          </cell>
          <cell r="B922" t="str">
            <v>01.07.1969</v>
          </cell>
          <cell r="C922" t="str">
            <v>HC010833 - CCHS - INDOOROOPILLY</v>
          </cell>
          <cell r="D922">
            <v>159000</v>
          </cell>
          <cell r="E922">
            <v>-118404</v>
          </cell>
          <cell r="F922">
            <v>40596</v>
          </cell>
        </row>
        <row r="923">
          <cell r="A923">
            <v>55468</v>
          </cell>
          <cell r="B923" t="str">
            <v>01.07.1971</v>
          </cell>
          <cell r="C923" t="str">
            <v>HC010834 - CCHS - FERNY HILLS</v>
          </cell>
          <cell r="D923">
            <v>338888</v>
          </cell>
          <cell r="E923">
            <v>-169447</v>
          </cell>
          <cell r="F923">
            <v>169441</v>
          </cell>
        </row>
        <row r="924">
          <cell r="A924">
            <v>55469</v>
          </cell>
          <cell r="B924" t="str">
            <v>01.07.1963</v>
          </cell>
          <cell r="C924" t="str">
            <v>HC010835 - CCHS - KALLANGUR</v>
          </cell>
          <cell r="D924">
            <v>38700</v>
          </cell>
          <cell r="E924">
            <v>-36900</v>
          </cell>
          <cell r="F924">
            <v>1800</v>
          </cell>
        </row>
        <row r="925">
          <cell r="A925">
            <v>55471</v>
          </cell>
          <cell r="B925" t="str">
            <v>01.07.1961</v>
          </cell>
          <cell r="C925" t="str">
            <v>HC010839 - CCHS - PADDINGTON</v>
          </cell>
          <cell r="D925">
            <v>317000</v>
          </cell>
          <cell r="E925">
            <v>-272620</v>
          </cell>
          <cell r="F925">
            <v>44380</v>
          </cell>
        </row>
        <row r="926">
          <cell r="A926">
            <v>55472</v>
          </cell>
          <cell r="B926" t="str">
            <v>01.07.1984</v>
          </cell>
          <cell r="C926" t="str">
            <v>HC010814 - RCH - SURGICAL BUILDING (C1)</v>
          </cell>
          <cell r="D926">
            <v>34603302.100000001</v>
          </cell>
          <cell r="E926">
            <v>-15878292.1</v>
          </cell>
          <cell r="F926">
            <v>18725010</v>
          </cell>
        </row>
        <row r="927">
          <cell r="A927">
            <v>55474</v>
          </cell>
          <cell r="B927" t="str">
            <v>01.07.1973</v>
          </cell>
          <cell r="C927" t="str">
            <v>HC010816 - RCH - LADY NORMAN BUILDING (C16)</v>
          </cell>
          <cell r="D927">
            <v>2851087.04</v>
          </cell>
          <cell r="E927">
            <v>-2692529.04</v>
          </cell>
          <cell r="F927">
            <v>158558</v>
          </cell>
        </row>
        <row r="928">
          <cell r="A928">
            <v>55475</v>
          </cell>
          <cell r="B928" t="str">
            <v>01.07.1954</v>
          </cell>
          <cell r="C928" t="str">
            <v>HC010817 - RCH - RESEARCH LAB (OLD KITCHEN) (C17)</v>
          </cell>
          <cell r="D928">
            <v>1269139.2</v>
          </cell>
          <cell r="E928">
            <v>-1226838.2</v>
          </cell>
          <cell r="F928">
            <v>42301</v>
          </cell>
        </row>
        <row r="929">
          <cell r="A929">
            <v>55476</v>
          </cell>
          <cell r="B929" t="str">
            <v>01.07.1956</v>
          </cell>
          <cell r="C929" t="str">
            <v>HC010818 - RCH - NURSING SUPER GARAGE (17A)</v>
          </cell>
          <cell r="D929">
            <v>14000</v>
          </cell>
          <cell r="E929">
            <v>-12924</v>
          </cell>
          <cell r="F929">
            <v>1076</v>
          </cell>
        </row>
        <row r="930">
          <cell r="A930">
            <v>55477</v>
          </cell>
          <cell r="B930" t="str">
            <v>01.07.1971</v>
          </cell>
          <cell r="C930" t="str">
            <v>HC010819 - RCH - KIDS SAFE HOUSE (C20)</v>
          </cell>
          <cell r="D930">
            <v>175500</v>
          </cell>
          <cell r="E930">
            <v>-111375</v>
          </cell>
          <cell r="F930">
            <v>64125</v>
          </cell>
        </row>
        <row r="931">
          <cell r="A931">
            <v>55479</v>
          </cell>
          <cell r="B931" t="str">
            <v>01.07.1981</v>
          </cell>
          <cell r="C931" t="str">
            <v>HC010821 - RCH - C.F.T.U. (C23)</v>
          </cell>
          <cell r="D931">
            <v>1580853.91</v>
          </cell>
          <cell r="E931">
            <v>-976650.91</v>
          </cell>
          <cell r="F931">
            <v>604203</v>
          </cell>
        </row>
        <row r="932">
          <cell r="A932">
            <v>55480</v>
          </cell>
          <cell r="B932" t="str">
            <v>01.07.1971</v>
          </cell>
          <cell r="C932" t="str">
            <v>HC010823 - RCH - S.A.S.V.R.C. (65)</v>
          </cell>
          <cell r="D932">
            <v>4653510.4000000004</v>
          </cell>
          <cell r="E932">
            <v>-3412596.4</v>
          </cell>
          <cell r="F932">
            <v>1240914</v>
          </cell>
        </row>
        <row r="933">
          <cell r="A933">
            <v>55481</v>
          </cell>
          <cell r="B933" t="str">
            <v>01.11.1994</v>
          </cell>
          <cell r="C933" t="str">
            <v>HC010826 - RCH - COLE'S BUILDING (C6)</v>
          </cell>
          <cell r="D933">
            <v>12162584</v>
          </cell>
          <cell r="E933">
            <v>-3648658</v>
          </cell>
          <cell r="F933">
            <v>8513926</v>
          </cell>
        </row>
        <row r="934">
          <cell r="A934">
            <v>55482</v>
          </cell>
          <cell r="B934" t="str">
            <v>01.07.1993</v>
          </cell>
          <cell r="C934" t="str">
            <v>HC010827 - RCH - WOOLWORTH'S BUILDING (C7)</v>
          </cell>
          <cell r="D934">
            <v>18508280</v>
          </cell>
          <cell r="E934">
            <v>-6169516</v>
          </cell>
          <cell r="F934">
            <v>12338764</v>
          </cell>
        </row>
        <row r="935">
          <cell r="A935">
            <v>55483</v>
          </cell>
          <cell r="B935" t="str">
            <v>01.07.1995</v>
          </cell>
          <cell r="C935" t="str">
            <v>HC010828 - RCH - LEONARD LODGE (C22)</v>
          </cell>
          <cell r="D935">
            <v>941278.24</v>
          </cell>
          <cell r="E935">
            <v>-423579.24</v>
          </cell>
          <cell r="F935">
            <v>517699</v>
          </cell>
        </row>
        <row r="936">
          <cell r="A936">
            <v>55484</v>
          </cell>
          <cell r="B936" t="str">
            <v>01.08.1995</v>
          </cell>
          <cell r="C936" t="str">
            <v>HC010829 - RCH - NEW LEONARD LODGE (C24)</v>
          </cell>
          <cell r="D936">
            <v>575131.57999999996</v>
          </cell>
          <cell r="E936">
            <v>-186921.58</v>
          </cell>
          <cell r="F936">
            <v>388210</v>
          </cell>
        </row>
        <row r="937">
          <cell r="A937">
            <v>55485</v>
          </cell>
          <cell r="B937" t="str">
            <v>01.07.1967</v>
          </cell>
          <cell r="C937" t="str">
            <v>HC010812 - CYMHS - ENOGGERA</v>
          </cell>
          <cell r="D937">
            <v>619212.30000000005</v>
          </cell>
          <cell r="E937">
            <v>-468663.3</v>
          </cell>
          <cell r="F937">
            <v>150549</v>
          </cell>
        </row>
        <row r="938">
          <cell r="A938">
            <v>55486</v>
          </cell>
          <cell r="B938" t="str">
            <v>01.07.1969</v>
          </cell>
          <cell r="C938" t="str">
            <v>HC010832 - CYMHS - NUNDAH</v>
          </cell>
          <cell r="D938">
            <v>819746.83</v>
          </cell>
          <cell r="E938">
            <v>-555237.82999999996</v>
          </cell>
          <cell r="F938">
            <v>264509</v>
          </cell>
        </row>
        <row r="939">
          <cell r="A939">
            <v>55487</v>
          </cell>
          <cell r="B939" t="str">
            <v>01.07.1966</v>
          </cell>
          <cell r="C939" t="str">
            <v>HC010837 - CYMHS - SPRING HILL - MAIN ADMIN</v>
          </cell>
          <cell r="D939">
            <v>1213674</v>
          </cell>
          <cell r="E939">
            <v>-1200189</v>
          </cell>
          <cell r="F939">
            <v>13485</v>
          </cell>
        </row>
        <row r="940">
          <cell r="A940">
            <v>55488</v>
          </cell>
          <cell r="B940" t="str">
            <v>01.03.1982</v>
          </cell>
          <cell r="C940" t="str">
            <v>HC011429 - CCHS - ADMIN - SITE UPGRADE</v>
          </cell>
          <cell r="D940">
            <v>60000</v>
          </cell>
          <cell r="E940">
            <v>-34075</v>
          </cell>
          <cell r="F940">
            <v>25925</v>
          </cell>
        </row>
        <row r="941">
          <cell r="A941">
            <v>55489</v>
          </cell>
          <cell r="B941" t="str">
            <v>01.07.1973</v>
          </cell>
          <cell r="C941" t="str">
            <v>HC011430 - CCHS - RIVERTON - SITE UPGRADE</v>
          </cell>
          <cell r="D941">
            <v>110000</v>
          </cell>
          <cell r="E941">
            <v>-85250</v>
          </cell>
          <cell r="F941">
            <v>24750</v>
          </cell>
        </row>
        <row r="942">
          <cell r="A942">
            <v>55490</v>
          </cell>
          <cell r="B942" t="str">
            <v>01.07.1971</v>
          </cell>
          <cell r="C942" t="str">
            <v>HC011431 - CCHS - NUNDAH - SITE UPGRADE</v>
          </cell>
          <cell r="D942">
            <v>20000</v>
          </cell>
          <cell r="E942">
            <v>-18858</v>
          </cell>
          <cell r="F942">
            <v>1142</v>
          </cell>
        </row>
        <row r="943">
          <cell r="A943">
            <v>55491</v>
          </cell>
          <cell r="B943" t="str">
            <v>01.07.1966</v>
          </cell>
          <cell r="C943" t="str">
            <v>HC011432 - CCHS - ASHGROVE - SITE UPGRADE</v>
          </cell>
          <cell r="D943">
            <v>8000</v>
          </cell>
          <cell r="E943">
            <v>-5530</v>
          </cell>
          <cell r="F943">
            <v>2470</v>
          </cell>
        </row>
        <row r="944">
          <cell r="A944">
            <v>55492</v>
          </cell>
          <cell r="B944" t="str">
            <v>01.07.1966</v>
          </cell>
          <cell r="C944" t="str">
            <v>HC011433 - CCHS - CDU - SITE UPGRADE</v>
          </cell>
          <cell r="D944">
            <v>15000</v>
          </cell>
          <cell r="E944">
            <v>-14250</v>
          </cell>
          <cell r="F944">
            <v>750</v>
          </cell>
        </row>
        <row r="945">
          <cell r="A945">
            <v>55493</v>
          </cell>
          <cell r="B945" t="str">
            <v>01.07.1966</v>
          </cell>
          <cell r="C945" t="str">
            <v>HC011434 - CCHS - CHERMSIDE - SITE UPGRADE</v>
          </cell>
          <cell r="D945">
            <v>8000</v>
          </cell>
          <cell r="E945">
            <v>-6470</v>
          </cell>
          <cell r="F945">
            <v>1530</v>
          </cell>
        </row>
        <row r="946">
          <cell r="A946">
            <v>55494</v>
          </cell>
          <cell r="B946" t="str">
            <v>01.07.1959</v>
          </cell>
          <cell r="C946" t="str">
            <v>HC011435 - CCHS - F VALLEY - SITE UPGRADE</v>
          </cell>
          <cell r="D946">
            <v>5000</v>
          </cell>
          <cell r="E946">
            <v>-4788</v>
          </cell>
          <cell r="F946">
            <v>212</v>
          </cell>
        </row>
        <row r="947">
          <cell r="A947">
            <v>55495</v>
          </cell>
          <cell r="B947" t="str">
            <v>01.07.1971</v>
          </cell>
          <cell r="C947" t="str">
            <v>HC011436 - CCHS - INDOOR'Y - SITE UPGRADE</v>
          </cell>
          <cell r="D947">
            <v>14000</v>
          </cell>
          <cell r="E947">
            <v>-10268</v>
          </cell>
          <cell r="F947">
            <v>3732</v>
          </cell>
        </row>
        <row r="948">
          <cell r="A948">
            <v>55496</v>
          </cell>
          <cell r="B948" t="str">
            <v>01.07.1966</v>
          </cell>
          <cell r="C948" t="str">
            <v>HC011437 - CCHS - FERNY HILLS - SITE UPGRADE</v>
          </cell>
          <cell r="D948">
            <v>5000</v>
          </cell>
          <cell r="E948">
            <v>-3115</v>
          </cell>
          <cell r="F948">
            <v>1885</v>
          </cell>
        </row>
        <row r="949">
          <cell r="A949">
            <v>55497</v>
          </cell>
          <cell r="B949" t="str">
            <v>01.07.1963</v>
          </cell>
          <cell r="C949" t="str">
            <v>HC011438 - CCHS - KALLANGUR - SITE UPGRADE</v>
          </cell>
          <cell r="D949">
            <v>11300</v>
          </cell>
          <cell r="E949">
            <v>-11031</v>
          </cell>
          <cell r="F949">
            <v>269</v>
          </cell>
        </row>
        <row r="950">
          <cell r="A950">
            <v>55498</v>
          </cell>
          <cell r="B950" t="str">
            <v>01.07.1963</v>
          </cell>
          <cell r="C950" t="str">
            <v>HC010825 - RCH - SITE IMPROVEMENTS</v>
          </cell>
          <cell r="D950">
            <v>6030762.2800000003</v>
          </cell>
          <cell r="E950">
            <v>-3854496.28</v>
          </cell>
          <cell r="F950">
            <v>2176266</v>
          </cell>
        </row>
        <row r="951">
          <cell r="A951">
            <v>55499</v>
          </cell>
          <cell r="B951" t="str">
            <v>01.07.1966</v>
          </cell>
          <cell r="C951" t="str">
            <v>HC011439 - CYMHS - ENOGGERA - SITE UPGRADE</v>
          </cell>
          <cell r="D951">
            <v>16000</v>
          </cell>
          <cell r="E951">
            <v>-14830</v>
          </cell>
          <cell r="F951">
            <v>1170</v>
          </cell>
        </row>
        <row r="952">
          <cell r="A952">
            <v>55501</v>
          </cell>
          <cell r="B952" t="str">
            <v>01.07.1981</v>
          </cell>
          <cell r="C952" t="str">
            <v>HC011441 - CYMHS - SPRING HILL - SITE UPGRADE</v>
          </cell>
          <cell r="D952">
            <v>80000</v>
          </cell>
          <cell r="E952">
            <v>-73600</v>
          </cell>
          <cell r="F952">
            <v>6400</v>
          </cell>
        </row>
        <row r="953">
          <cell r="A953">
            <v>55502</v>
          </cell>
          <cell r="B953" t="str">
            <v>01.07.1981</v>
          </cell>
          <cell r="C953" t="str">
            <v>HC011442 - CYMHS - SPRING HILL - SITE UPGRADE</v>
          </cell>
          <cell r="D953">
            <v>10000</v>
          </cell>
          <cell r="E953">
            <v>-7669</v>
          </cell>
          <cell r="F953">
            <v>2331</v>
          </cell>
        </row>
        <row r="954">
          <cell r="A954">
            <v>57387</v>
          </cell>
          <cell r="B954" t="str">
            <v>01.07.1992</v>
          </cell>
          <cell r="C954" t="str">
            <v>STORE SHED - PROSERPINE</v>
          </cell>
          <cell r="D954">
            <v>7400</v>
          </cell>
          <cell r="E954">
            <v>-2338</v>
          </cell>
          <cell r="F954">
            <v>5062</v>
          </cell>
        </row>
        <row r="955">
          <cell r="A955">
            <v>57388</v>
          </cell>
          <cell r="B955" t="str">
            <v>01.07.1992</v>
          </cell>
          <cell r="C955" t="str">
            <v>COVERED STAFF PARKING - PROSERPINE</v>
          </cell>
          <cell r="D955">
            <v>18000</v>
          </cell>
          <cell r="E955">
            <v>-5686</v>
          </cell>
          <cell r="F955">
            <v>12314</v>
          </cell>
        </row>
        <row r="956">
          <cell r="A956">
            <v>57389</v>
          </cell>
          <cell r="B956" t="str">
            <v>01.07.1985</v>
          </cell>
          <cell r="C956" t="str">
            <v>EMERGENCY GENERATOR SHED</v>
          </cell>
          <cell r="D956">
            <v>29000</v>
          </cell>
          <cell r="E956">
            <v>-12247</v>
          </cell>
          <cell r="F956">
            <v>16753</v>
          </cell>
        </row>
        <row r="957">
          <cell r="A957">
            <v>57390</v>
          </cell>
          <cell r="B957" t="str">
            <v>01.07.1960</v>
          </cell>
          <cell r="C957" t="str">
            <v>MORGUE - PROSERPINE</v>
          </cell>
          <cell r="D957">
            <v>66000</v>
          </cell>
          <cell r="E957">
            <v>-41486</v>
          </cell>
          <cell r="F957">
            <v>24514</v>
          </cell>
        </row>
        <row r="958">
          <cell r="A958">
            <v>57391</v>
          </cell>
          <cell r="B958" t="str">
            <v>01.07.1917</v>
          </cell>
          <cell r="C958" t="str">
            <v>STAFF QUARTERS - PROSERPINE</v>
          </cell>
          <cell r="D958">
            <v>161000</v>
          </cell>
          <cell r="E958">
            <v>-161000</v>
          </cell>
          <cell r="F958">
            <v>0</v>
          </cell>
        </row>
        <row r="959">
          <cell r="A959">
            <v>57392</v>
          </cell>
          <cell r="B959" t="str">
            <v>01.07.1962</v>
          </cell>
          <cell r="C959" t="str">
            <v>MEDICAL SUPER'S RESIDENCE - PROSERPINE</v>
          </cell>
          <cell r="D959">
            <v>165000</v>
          </cell>
          <cell r="E959">
            <v>-101914</v>
          </cell>
          <cell r="F959">
            <v>63086</v>
          </cell>
        </row>
        <row r="960">
          <cell r="A960">
            <v>57393</v>
          </cell>
          <cell r="B960" t="str">
            <v>01.07.1960</v>
          </cell>
          <cell r="C960" t="str">
            <v>LAUNDRY AND BOILER HOUSE - PROSERPINE</v>
          </cell>
          <cell r="D960">
            <v>653606.68999999994</v>
          </cell>
          <cell r="E960">
            <v>-410842.69</v>
          </cell>
          <cell r="F960">
            <v>242764</v>
          </cell>
        </row>
        <row r="961">
          <cell r="A961">
            <v>57394</v>
          </cell>
          <cell r="B961" t="str">
            <v>01.06.1944</v>
          </cell>
          <cell r="C961" t="str">
            <v>DENTAL &amp; ALLIED HEALTH BUILDING - PROSERPINE</v>
          </cell>
          <cell r="D961">
            <v>1269139.2</v>
          </cell>
          <cell r="E961">
            <v>-1015318.2</v>
          </cell>
          <cell r="F961">
            <v>253821</v>
          </cell>
        </row>
        <row r="962">
          <cell r="A962">
            <v>57395</v>
          </cell>
          <cell r="B962" t="str">
            <v>01.07.1964</v>
          </cell>
          <cell r="C962" t="str">
            <v>O/PATIENTS EMERGENCY, DENTAL &amp; KITCHEN - PROSERPIN</v>
          </cell>
          <cell r="D962">
            <v>2738139.4</v>
          </cell>
          <cell r="E962">
            <v>-2646875.4</v>
          </cell>
          <cell r="F962">
            <v>91264</v>
          </cell>
        </row>
        <row r="963">
          <cell r="A963">
            <v>57397</v>
          </cell>
          <cell r="B963" t="str">
            <v>01.07.1962</v>
          </cell>
          <cell r="C963" t="str">
            <v>MORGUE AND WORKSHOP-SARINA HOSP</v>
          </cell>
          <cell r="D963">
            <v>64000</v>
          </cell>
          <cell r="E963">
            <v>-56002</v>
          </cell>
          <cell r="F963">
            <v>7998</v>
          </cell>
        </row>
        <row r="964">
          <cell r="A964">
            <v>57398</v>
          </cell>
          <cell r="B964" t="str">
            <v>01.07.1962</v>
          </cell>
          <cell r="C964" t="str">
            <v>STAFF QUARTERS/DOCTORS RESIDENCE - SARINA</v>
          </cell>
          <cell r="D964">
            <v>404959.23</v>
          </cell>
          <cell r="E964">
            <v>-307328.23</v>
          </cell>
          <cell r="F964">
            <v>97631</v>
          </cell>
        </row>
        <row r="965">
          <cell r="A965">
            <v>57399</v>
          </cell>
          <cell r="B965" t="str">
            <v>01.06.1997</v>
          </cell>
          <cell r="C965" t="str">
            <v>COMMUNITY HEALTH AND DENTAL CLINIC-SARINA HOSP</v>
          </cell>
          <cell r="D965">
            <v>558421.25</v>
          </cell>
          <cell r="E965">
            <v>-103856.25</v>
          </cell>
          <cell r="F965">
            <v>454565</v>
          </cell>
        </row>
        <row r="966">
          <cell r="A966">
            <v>57400</v>
          </cell>
          <cell r="B966" t="str">
            <v>01.07.1982</v>
          </cell>
          <cell r="C966" t="str">
            <v>HOSPITAL WARDS-SARINA HOSP</v>
          </cell>
          <cell r="D966">
            <v>3703352.42</v>
          </cell>
          <cell r="E966">
            <v>-2715037.42</v>
          </cell>
          <cell r="F966">
            <v>988315</v>
          </cell>
        </row>
        <row r="967">
          <cell r="A967">
            <v>57404</v>
          </cell>
          <cell r="B967" t="str">
            <v>01.07.1994</v>
          </cell>
          <cell r="C967" t="str">
            <v>RESIDENCE (RELEIVERS) - PROSERPINE</v>
          </cell>
          <cell r="D967">
            <v>32100</v>
          </cell>
          <cell r="E967">
            <v>-8027</v>
          </cell>
          <cell r="F967">
            <v>24073</v>
          </cell>
        </row>
        <row r="968">
          <cell r="A968">
            <v>57406</v>
          </cell>
          <cell r="B968" t="str">
            <v>01.01.1994</v>
          </cell>
          <cell r="C968" t="str">
            <v>WHITSUNDAY COMMUNITY HLTH CENTRE</v>
          </cell>
          <cell r="D968">
            <v>868091.21</v>
          </cell>
          <cell r="E968">
            <v>-195304.21</v>
          </cell>
          <cell r="F968">
            <v>672787</v>
          </cell>
        </row>
        <row r="969">
          <cell r="A969">
            <v>57407</v>
          </cell>
          <cell r="B969" t="str">
            <v>01.07.1921</v>
          </cell>
          <cell r="C969" t="str">
            <v>OLD MORTUARY-MACKAY HOSP</v>
          </cell>
          <cell r="D969">
            <v>14400</v>
          </cell>
          <cell r="E969">
            <v>-14400</v>
          </cell>
          <cell r="F969">
            <v>0</v>
          </cell>
        </row>
        <row r="970">
          <cell r="A970">
            <v>57408</v>
          </cell>
          <cell r="B970" t="str">
            <v>01.07.1990</v>
          </cell>
          <cell r="C970" t="str">
            <v>INCINERATOR B'LDING-MACKAY HOSP</v>
          </cell>
          <cell r="D970">
            <v>18400</v>
          </cell>
          <cell r="E970">
            <v>-6440</v>
          </cell>
          <cell r="F970">
            <v>11960</v>
          </cell>
        </row>
        <row r="971">
          <cell r="A971">
            <v>57409</v>
          </cell>
          <cell r="B971" t="str">
            <v>01.07.1994</v>
          </cell>
          <cell r="C971" t="str">
            <v>CHEMICAL STORE-MACKAY HOSP</v>
          </cell>
          <cell r="D971">
            <v>29600</v>
          </cell>
          <cell r="E971">
            <v>-6437</v>
          </cell>
          <cell r="F971">
            <v>23163</v>
          </cell>
        </row>
        <row r="972">
          <cell r="A972">
            <v>57410</v>
          </cell>
          <cell r="B972" t="str">
            <v>01.07.1985</v>
          </cell>
          <cell r="C972" t="str">
            <v>CAR STORAGE-MACKAY HOSP</v>
          </cell>
          <cell r="D972">
            <v>42900</v>
          </cell>
          <cell r="E972">
            <v>-14820</v>
          </cell>
          <cell r="F972">
            <v>28080</v>
          </cell>
        </row>
        <row r="973">
          <cell r="A973">
            <v>57411</v>
          </cell>
          <cell r="B973" t="str">
            <v>01.06.1980</v>
          </cell>
          <cell r="C973" t="str">
            <v>INFORMATION SERVICES SERVER RM</v>
          </cell>
          <cell r="D973">
            <v>50600</v>
          </cell>
          <cell r="E973">
            <v>-48867</v>
          </cell>
          <cell r="F973">
            <v>1733</v>
          </cell>
        </row>
        <row r="974">
          <cell r="A974">
            <v>57412</v>
          </cell>
          <cell r="B974" t="str">
            <v>01.07.1994</v>
          </cell>
          <cell r="C974" t="str">
            <v>BIRTHING CENTRE-MACKAY HOSP</v>
          </cell>
          <cell r="D974">
            <v>261646.41</v>
          </cell>
          <cell r="E974">
            <v>-50760.41</v>
          </cell>
          <cell r="F974">
            <v>210886</v>
          </cell>
        </row>
        <row r="975">
          <cell r="A975">
            <v>57414</v>
          </cell>
          <cell r="B975" t="str">
            <v>01.07.1994</v>
          </cell>
          <cell r="C975" t="str">
            <v>ARCHIVE STORAGE -  MACKAY HOSP</v>
          </cell>
          <cell r="D975">
            <v>115200</v>
          </cell>
          <cell r="E975">
            <v>-25047</v>
          </cell>
          <cell r="F975">
            <v>90153</v>
          </cell>
        </row>
        <row r="976">
          <cell r="A976">
            <v>57416</v>
          </cell>
          <cell r="B976" t="str">
            <v>01.07.1950</v>
          </cell>
          <cell r="C976" t="str">
            <v>ENGINEERING WORKSHOP - MACKAY HOSP</v>
          </cell>
          <cell r="D976">
            <v>217000</v>
          </cell>
          <cell r="E976">
            <v>-130204</v>
          </cell>
          <cell r="F976">
            <v>86796</v>
          </cell>
        </row>
        <row r="977">
          <cell r="A977">
            <v>57417</v>
          </cell>
          <cell r="B977" t="str">
            <v>01.07.1994</v>
          </cell>
          <cell r="C977" t="str">
            <v>THOMAS STREET QTRS-MACKAY HOSP</v>
          </cell>
          <cell r="D977">
            <v>268000</v>
          </cell>
          <cell r="E977">
            <v>-47859</v>
          </cell>
          <cell r="F977">
            <v>220141</v>
          </cell>
        </row>
        <row r="978">
          <cell r="A978">
            <v>57418</v>
          </cell>
          <cell r="B978" t="str">
            <v>01.07.1978</v>
          </cell>
          <cell r="C978" t="str">
            <v>MORTUARY-MACKAY HOSP</v>
          </cell>
          <cell r="D978">
            <v>356463.38</v>
          </cell>
          <cell r="E978">
            <v>-174641.38</v>
          </cell>
          <cell r="F978">
            <v>181822</v>
          </cell>
        </row>
        <row r="979">
          <cell r="A979">
            <v>57419</v>
          </cell>
          <cell r="B979" t="str">
            <v>01.06.1997</v>
          </cell>
          <cell r="C979" t="str">
            <v>MATERIALS MANAGEMENT - MACKAY HOSP</v>
          </cell>
          <cell r="D979">
            <v>350000</v>
          </cell>
          <cell r="E979">
            <v>-57538</v>
          </cell>
          <cell r="F979">
            <v>292462</v>
          </cell>
        </row>
        <row r="980">
          <cell r="A980">
            <v>57420</v>
          </cell>
          <cell r="B980" t="str">
            <v>01.07.1928</v>
          </cell>
          <cell r="C980" t="str">
            <v>INFORMATION SERVICES BUILDING</v>
          </cell>
          <cell r="D980">
            <v>420000</v>
          </cell>
          <cell r="E980">
            <v>-420000</v>
          </cell>
          <cell r="F980">
            <v>0</v>
          </cell>
        </row>
        <row r="981">
          <cell r="A981">
            <v>57421</v>
          </cell>
          <cell r="B981" t="str">
            <v>01.07.1961</v>
          </cell>
          <cell r="C981" t="str">
            <v>MAIN LAUNDRY-MACKAY HOSP</v>
          </cell>
          <cell r="D981">
            <v>557710.31999999995</v>
          </cell>
          <cell r="E981">
            <v>-299670.32</v>
          </cell>
          <cell r="F981">
            <v>258040</v>
          </cell>
        </row>
        <row r="982">
          <cell r="A982">
            <v>57422</v>
          </cell>
          <cell r="B982" t="str">
            <v>01.07.1992</v>
          </cell>
          <cell r="C982" t="str">
            <v>DENTAL &amp; FINANCE - MACKAY HOSP</v>
          </cell>
          <cell r="D982">
            <v>2361802.71</v>
          </cell>
          <cell r="E982">
            <v>-935720.71</v>
          </cell>
          <cell r="F982">
            <v>1426082</v>
          </cell>
        </row>
        <row r="983">
          <cell r="A983">
            <v>57423</v>
          </cell>
          <cell r="B983" t="str">
            <v>01.07.1925</v>
          </cell>
          <cell r="C983" t="str">
            <v>OLD NURSES QTRS-MACKAY HOSP</v>
          </cell>
          <cell r="D983">
            <v>3677800</v>
          </cell>
          <cell r="E983">
            <v>-3555206</v>
          </cell>
          <cell r="F983">
            <v>122594</v>
          </cell>
        </row>
        <row r="984">
          <cell r="A984">
            <v>57424</v>
          </cell>
          <cell r="B984" t="str">
            <v>01.07.1973</v>
          </cell>
          <cell r="C984" t="str">
            <v>EXECUTIVE ADMINISTRATION - MACKAY HOSP</v>
          </cell>
          <cell r="D984">
            <v>4147600.73</v>
          </cell>
          <cell r="E984">
            <v>-2863227.73</v>
          </cell>
          <cell r="F984">
            <v>1284373</v>
          </cell>
        </row>
        <row r="985">
          <cell r="A985">
            <v>57425</v>
          </cell>
          <cell r="B985" t="str">
            <v>01.07.1985</v>
          </cell>
          <cell r="C985" t="str">
            <v>OUTPATIENTS &amp; LIBRARY - MACKAY HOSP</v>
          </cell>
          <cell r="D985">
            <v>2683272.38</v>
          </cell>
          <cell r="E985">
            <v>-2550337.38</v>
          </cell>
          <cell r="F985">
            <v>132935</v>
          </cell>
        </row>
        <row r="986">
          <cell r="A986">
            <v>57426</v>
          </cell>
          <cell r="B986" t="str">
            <v>01.07.1956</v>
          </cell>
          <cell r="C986" t="str">
            <v>NEW NURSES QTRS-MACKAY HOSP</v>
          </cell>
          <cell r="D986">
            <v>2961324.8</v>
          </cell>
          <cell r="E986">
            <v>-2665204.7999999998</v>
          </cell>
          <cell r="F986">
            <v>296120</v>
          </cell>
        </row>
        <row r="987">
          <cell r="A987">
            <v>57427</v>
          </cell>
          <cell r="B987" t="str">
            <v>01.07.1989</v>
          </cell>
          <cell r="C987" t="str">
            <v>NEW WARDS-MACKAY HOSP</v>
          </cell>
          <cell r="D987">
            <v>10237773.140000001</v>
          </cell>
          <cell r="E987">
            <v>-4367465.1399999997</v>
          </cell>
          <cell r="F987">
            <v>5870308</v>
          </cell>
        </row>
        <row r="988">
          <cell r="A988">
            <v>57428</v>
          </cell>
          <cell r="B988" t="str">
            <v>01.07.1979</v>
          </cell>
          <cell r="C988" t="str">
            <v>MAIN WARDS-MACKAY HOSP</v>
          </cell>
          <cell r="D988">
            <v>26934739.899999999</v>
          </cell>
          <cell r="E988">
            <v>-9022677.9000000004</v>
          </cell>
          <cell r="F988">
            <v>17912062</v>
          </cell>
        </row>
        <row r="989">
          <cell r="A989">
            <v>57430</v>
          </cell>
          <cell r="B989" t="str">
            <v>01.06.1996</v>
          </cell>
          <cell r="C989" t="str">
            <v>BREAST CLINIC-MACKAY COMM HLTH</v>
          </cell>
          <cell r="D989">
            <v>694802.95</v>
          </cell>
          <cell r="E989">
            <v>-102953.95</v>
          </cell>
          <cell r="F989">
            <v>591849</v>
          </cell>
        </row>
        <row r="990">
          <cell r="A990">
            <v>57431</v>
          </cell>
          <cell r="B990" t="str">
            <v>01.06.1996</v>
          </cell>
          <cell r="C990" t="str">
            <v>MAIN BUILDING-MACKAY COMM HLTH</v>
          </cell>
          <cell r="D990">
            <v>5393841.5999999996</v>
          </cell>
          <cell r="E990">
            <v>-1438386.6</v>
          </cell>
          <cell r="F990">
            <v>3955455</v>
          </cell>
        </row>
        <row r="991">
          <cell r="A991">
            <v>57432</v>
          </cell>
          <cell r="B991" t="str">
            <v>01.07.1994</v>
          </cell>
          <cell r="C991" t="str">
            <v>UNITS - 288 BRIDGE ROAD MACKAY</v>
          </cell>
          <cell r="D991">
            <v>159000</v>
          </cell>
          <cell r="E991">
            <v>-39750</v>
          </cell>
          <cell r="F991">
            <v>119250</v>
          </cell>
        </row>
        <row r="992">
          <cell r="A992">
            <v>57434</v>
          </cell>
          <cell r="B992" t="str">
            <v>01.07.1994</v>
          </cell>
          <cell r="C992" t="str">
            <v>LAND- 439 BRIDGE ROAD MACKAY</v>
          </cell>
          <cell r="D992">
            <v>1750000</v>
          </cell>
          <cell r="E992">
            <v>0</v>
          </cell>
          <cell r="F992">
            <v>1750000</v>
          </cell>
        </row>
        <row r="993">
          <cell r="A993">
            <v>57435</v>
          </cell>
          <cell r="B993" t="str">
            <v>01.07.1994</v>
          </cell>
          <cell r="C993" t="str">
            <v>LAND- ANZAC STREET SARINA</v>
          </cell>
          <cell r="D993">
            <v>250000</v>
          </cell>
          <cell r="E993">
            <v>0</v>
          </cell>
          <cell r="F993">
            <v>250000</v>
          </cell>
        </row>
        <row r="994">
          <cell r="A994">
            <v>57436</v>
          </cell>
          <cell r="B994" t="str">
            <v>01.07.1994</v>
          </cell>
          <cell r="C994" t="str">
            <v>26/32 TAYLOR STREET PROSERPINE</v>
          </cell>
          <cell r="D994">
            <v>305000</v>
          </cell>
          <cell r="E994">
            <v>0</v>
          </cell>
          <cell r="F994">
            <v>305000</v>
          </cell>
        </row>
        <row r="995">
          <cell r="A995">
            <v>57437</v>
          </cell>
          <cell r="B995" t="str">
            <v>01.07.1994</v>
          </cell>
          <cell r="C995" t="str">
            <v>LAND- 12 PHILLIPS STREET PROSERPINE</v>
          </cell>
          <cell r="D995">
            <v>29000</v>
          </cell>
          <cell r="E995">
            <v>0</v>
          </cell>
          <cell r="F995">
            <v>29000</v>
          </cell>
        </row>
        <row r="996">
          <cell r="A996">
            <v>57438</v>
          </cell>
          <cell r="B996" t="str">
            <v>01.07.1994</v>
          </cell>
          <cell r="C996" t="str">
            <v>LAND-276 ALTMANN AVE CANNONVALE</v>
          </cell>
          <cell r="D996">
            <v>198275</v>
          </cell>
          <cell r="E996">
            <v>0</v>
          </cell>
          <cell r="F996">
            <v>198275</v>
          </cell>
        </row>
        <row r="997">
          <cell r="A997">
            <v>57441</v>
          </cell>
          <cell r="B997" t="str">
            <v>01.07.1994</v>
          </cell>
          <cell r="C997" t="str">
            <v>LAND-288 BRIDGE ROAD MACKAY</v>
          </cell>
          <cell r="D997">
            <v>86000</v>
          </cell>
          <cell r="E997">
            <v>0</v>
          </cell>
          <cell r="F997">
            <v>86000</v>
          </cell>
        </row>
        <row r="998">
          <cell r="A998">
            <v>57443</v>
          </cell>
          <cell r="B998" t="str">
            <v>01.12.1995</v>
          </cell>
          <cell r="C998" t="str">
            <v>LAND-12/14 NELSON STREET MACKAY</v>
          </cell>
          <cell r="D998">
            <v>890000</v>
          </cell>
          <cell r="E998">
            <v>0</v>
          </cell>
          <cell r="F998">
            <v>890000</v>
          </cell>
        </row>
        <row r="999">
          <cell r="A999">
            <v>57445</v>
          </cell>
          <cell r="B999" t="str">
            <v>01.07.1994</v>
          </cell>
          <cell r="C999" t="str">
            <v>VACANT LAND - MIRANI</v>
          </cell>
          <cell r="D999">
            <v>51500</v>
          </cell>
          <cell r="E999">
            <v>0</v>
          </cell>
          <cell r="F999">
            <v>51500</v>
          </cell>
        </row>
        <row r="1000">
          <cell r="A1000">
            <v>57859</v>
          </cell>
          <cell r="B1000" t="str">
            <v>01.07.1994</v>
          </cell>
          <cell r="C1000" t="str">
            <v>ANCILLIARY IMPROVEMENTS</v>
          </cell>
          <cell r="D1000">
            <v>40000</v>
          </cell>
          <cell r="E1000">
            <v>-9758</v>
          </cell>
          <cell r="F1000">
            <v>30242</v>
          </cell>
        </row>
        <row r="1001">
          <cell r="A1001">
            <v>57860</v>
          </cell>
          <cell r="B1001" t="str">
            <v>01.07.1994</v>
          </cell>
          <cell r="C1001" t="str">
            <v>SITE IMP'MENTS-SARINA HOSP</v>
          </cell>
          <cell r="D1001">
            <v>40000</v>
          </cell>
          <cell r="E1001">
            <v>-23638</v>
          </cell>
          <cell r="F1001">
            <v>16362</v>
          </cell>
        </row>
        <row r="1002">
          <cell r="A1002">
            <v>57861</v>
          </cell>
          <cell r="B1002" t="str">
            <v>01.06.1997</v>
          </cell>
          <cell r="C1002" t="str">
            <v>SITE IMP'MENTS-WHITSUNDAY COMM/HLTH/CTRE</v>
          </cell>
          <cell r="D1002">
            <v>40000</v>
          </cell>
          <cell r="E1002">
            <v>-7442</v>
          </cell>
          <cell r="F1002">
            <v>32558</v>
          </cell>
        </row>
        <row r="1003">
          <cell r="A1003">
            <v>57862</v>
          </cell>
          <cell r="B1003" t="str">
            <v>01.06.1973</v>
          </cell>
          <cell r="C1003" t="str">
            <v>SWIMMING POOL-MACKAY HOSP</v>
          </cell>
          <cell r="D1003">
            <v>20000</v>
          </cell>
          <cell r="E1003">
            <v>-10870</v>
          </cell>
          <cell r="F1003">
            <v>9130</v>
          </cell>
        </row>
        <row r="1004">
          <cell r="A1004">
            <v>57863</v>
          </cell>
          <cell r="B1004" t="str">
            <v>01.06.1996</v>
          </cell>
          <cell r="C1004" t="str">
            <v>HELIPAD-MACKAY HOSP</v>
          </cell>
          <cell r="D1004">
            <v>60000</v>
          </cell>
          <cell r="E1004">
            <v>-11002</v>
          </cell>
          <cell r="F1004">
            <v>48998</v>
          </cell>
        </row>
        <row r="1005">
          <cell r="A1005">
            <v>57864</v>
          </cell>
          <cell r="B1005" t="str">
            <v>01.07.1994</v>
          </cell>
          <cell r="C1005" t="str">
            <v>SITE IMP'MENTS-MACKAY HOSP</v>
          </cell>
          <cell r="D1005">
            <v>793212</v>
          </cell>
          <cell r="E1005">
            <v>-172443</v>
          </cell>
          <cell r="F1005">
            <v>620769</v>
          </cell>
        </row>
        <row r="1006">
          <cell r="A1006">
            <v>57865</v>
          </cell>
          <cell r="B1006" t="str">
            <v>01.06.1997</v>
          </cell>
          <cell r="C1006" t="str">
            <v>LANDSCAPE-MACKAY COMM HLTH</v>
          </cell>
          <cell r="D1006">
            <v>120000</v>
          </cell>
          <cell r="E1006">
            <v>-16013</v>
          </cell>
          <cell r="F1006">
            <v>103987</v>
          </cell>
        </row>
        <row r="1007">
          <cell r="A1007">
            <v>58195</v>
          </cell>
          <cell r="B1007" t="str">
            <v>22.02.1999</v>
          </cell>
          <cell r="C1007" t="str">
            <v>MT ISA CENTRE FOR RURAL AND REMOTE HEALTH</v>
          </cell>
          <cell r="D1007">
            <v>1503616.62</v>
          </cell>
          <cell r="E1007">
            <v>-239903.62</v>
          </cell>
          <cell r="F1007">
            <v>1263713</v>
          </cell>
        </row>
        <row r="1008">
          <cell r="A1008">
            <v>58602</v>
          </cell>
          <cell r="B1008" t="str">
            <v>09.04.1999</v>
          </cell>
          <cell r="C1008" t="str">
            <v>COLOURBOND SHED 9MX6MX3M</v>
          </cell>
          <cell r="D1008">
            <v>18562</v>
          </cell>
          <cell r="E1008">
            <v>-4161</v>
          </cell>
          <cell r="F1008">
            <v>14401</v>
          </cell>
        </row>
        <row r="1009">
          <cell r="A1009">
            <v>58678</v>
          </cell>
          <cell r="B1009" t="str">
            <v>01.07.1975</v>
          </cell>
          <cell r="C1009" t="str">
            <v>OLD MEDICAL AID POST/CLINIC.YORKE ISLAND</v>
          </cell>
          <cell r="D1009">
            <v>6000</v>
          </cell>
          <cell r="E1009">
            <v>-2508</v>
          </cell>
          <cell r="F1009">
            <v>3492</v>
          </cell>
        </row>
        <row r="1010">
          <cell r="A1010">
            <v>58679</v>
          </cell>
          <cell r="B1010" t="str">
            <v>01.07.1975</v>
          </cell>
          <cell r="C1010" t="str">
            <v>Old Medical Post-St Paul Island</v>
          </cell>
          <cell r="D1010">
            <v>6000</v>
          </cell>
          <cell r="E1010">
            <v>-2508</v>
          </cell>
          <cell r="F1010">
            <v>3492</v>
          </cell>
        </row>
        <row r="1011">
          <cell r="A1011">
            <v>58680</v>
          </cell>
          <cell r="B1011" t="str">
            <v>01.07.1970</v>
          </cell>
          <cell r="C1011" t="str">
            <v>Old Medical Post-Warraber Island</v>
          </cell>
          <cell r="D1011">
            <v>6000</v>
          </cell>
          <cell r="E1011">
            <v>-3300</v>
          </cell>
          <cell r="F1011">
            <v>2700</v>
          </cell>
        </row>
        <row r="1012">
          <cell r="A1012">
            <v>58681</v>
          </cell>
          <cell r="B1012" t="str">
            <v>01.07.1975</v>
          </cell>
          <cell r="C1012" t="str">
            <v>Genset Shed-Kubin</v>
          </cell>
          <cell r="D1012">
            <v>8000</v>
          </cell>
          <cell r="E1012">
            <v>-3344</v>
          </cell>
          <cell r="F1012">
            <v>4656</v>
          </cell>
        </row>
        <row r="1013">
          <cell r="A1013">
            <v>58682</v>
          </cell>
          <cell r="B1013" t="str">
            <v>01.07.1997</v>
          </cell>
          <cell r="C1013" t="str">
            <v>Generator Shed-Badu</v>
          </cell>
          <cell r="D1013">
            <v>8000</v>
          </cell>
          <cell r="E1013">
            <v>-1910</v>
          </cell>
          <cell r="F1013">
            <v>6090</v>
          </cell>
        </row>
        <row r="1014">
          <cell r="A1014">
            <v>58683</v>
          </cell>
          <cell r="B1014" t="str">
            <v>01.06.1995</v>
          </cell>
          <cell r="C1014" t="str">
            <v>Store - PHCC - Horn Island</v>
          </cell>
          <cell r="D1014">
            <v>9000</v>
          </cell>
          <cell r="E1014">
            <v>-1634</v>
          </cell>
          <cell r="F1014">
            <v>7366</v>
          </cell>
        </row>
        <row r="1015">
          <cell r="A1015">
            <v>58684</v>
          </cell>
          <cell r="B1015" t="str">
            <v>01.07.1997</v>
          </cell>
          <cell r="C1015" t="str">
            <v>Laundry Shed-Badu</v>
          </cell>
          <cell r="D1015">
            <v>10000</v>
          </cell>
          <cell r="E1015">
            <v>-2386</v>
          </cell>
          <cell r="F1015">
            <v>7614</v>
          </cell>
        </row>
        <row r="1016">
          <cell r="A1016">
            <v>58685</v>
          </cell>
          <cell r="B1016" t="str">
            <v>01.07.1975</v>
          </cell>
          <cell r="C1016" t="str">
            <v>Laundry-Kubin</v>
          </cell>
          <cell r="D1016">
            <v>12000</v>
          </cell>
          <cell r="E1016">
            <v>-5015</v>
          </cell>
          <cell r="F1016">
            <v>6985</v>
          </cell>
        </row>
        <row r="1017">
          <cell r="A1017">
            <v>58686</v>
          </cell>
          <cell r="B1017" t="str">
            <v>01.07.1993</v>
          </cell>
          <cell r="C1017" t="str">
            <v>Generator Shed-Saibai</v>
          </cell>
          <cell r="D1017">
            <v>35000</v>
          </cell>
          <cell r="E1017">
            <v>-8900</v>
          </cell>
          <cell r="F1017">
            <v>26100</v>
          </cell>
        </row>
        <row r="1018">
          <cell r="A1018">
            <v>58688</v>
          </cell>
          <cell r="B1018" t="str">
            <v>01.07.1980</v>
          </cell>
          <cell r="C1018" t="str">
            <v>Dwelling Hargrave St Thursday Island</v>
          </cell>
          <cell r="D1018">
            <v>50000</v>
          </cell>
          <cell r="E1018">
            <v>-12500</v>
          </cell>
          <cell r="F1018">
            <v>37500</v>
          </cell>
        </row>
        <row r="1019">
          <cell r="A1019">
            <v>58691</v>
          </cell>
          <cell r="B1019" t="str">
            <v>01.07.1982</v>
          </cell>
          <cell r="C1019" t="str">
            <v>Duplex Lot39 Lui St Bamaga</v>
          </cell>
          <cell r="D1019">
            <v>100000</v>
          </cell>
          <cell r="E1019">
            <v>-25000</v>
          </cell>
          <cell r="F1019">
            <v>75000</v>
          </cell>
        </row>
        <row r="1020">
          <cell r="A1020">
            <v>58692</v>
          </cell>
          <cell r="B1020" t="str">
            <v>01.07.1997</v>
          </cell>
          <cell r="C1020" t="str">
            <v>Doctors Residence</v>
          </cell>
          <cell r="D1020">
            <v>100000</v>
          </cell>
          <cell r="E1020">
            <v>-23848</v>
          </cell>
          <cell r="F1020">
            <v>76152</v>
          </cell>
        </row>
        <row r="1021">
          <cell r="A1021">
            <v>58693</v>
          </cell>
          <cell r="B1021" t="str">
            <v>01.07.1975</v>
          </cell>
          <cell r="C1021" t="str">
            <v>Thursday Island Residence 1 Victoria Pde</v>
          </cell>
          <cell r="D1021">
            <v>128000</v>
          </cell>
          <cell r="E1021">
            <v>-34342</v>
          </cell>
          <cell r="F1021">
            <v>93658</v>
          </cell>
        </row>
        <row r="1022">
          <cell r="A1022">
            <v>58694</v>
          </cell>
          <cell r="B1022" t="str">
            <v>01.07.1984</v>
          </cell>
          <cell r="C1022" t="str">
            <v>Dentist Residence - Bamaga Hospital</v>
          </cell>
          <cell r="D1022">
            <v>130000</v>
          </cell>
          <cell r="E1022">
            <v>-42627</v>
          </cell>
          <cell r="F1022">
            <v>87373</v>
          </cell>
        </row>
        <row r="1023">
          <cell r="A1023">
            <v>58695</v>
          </cell>
          <cell r="B1023" t="str">
            <v>01.07.1980</v>
          </cell>
          <cell r="C1023" t="str">
            <v>Medical Aid Post-Warraber Island</v>
          </cell>
          <cell r="D1023">
            <v>140000</v>
          </cell>
          <cell r="E1023">
            <v>-105637</v>
          </cell>
          <cell r="F1023">
            <v>34363</v>
          </cell>
        </row>
        <row r="1024">
          <cell r="A1024">
            <v>58696</v>
          </cell>
          <cell r="B1024" t="str">
            <v>01.07.1975</v>
          </cell>
          <cell r="C1024" t="str">
            <v>Thursday Island Residence 3 Victoria Pde</v>
          </cell>
          <cell r="D1024">
            <v>150000</v>
          </cell>
          <cell r="E1024">
            <v>-47448</v>
          </cell>
          <cell r="F1024">
            <v>102552</v>
          </cell>
        </row>
        <row r="1025">
          <cell r="A1025">
            <v>58697</v>
          </cell>
          <cell r="B1025" t="str">
            <v>01.07.1978</v>
          </cell>
          <cell r="C1025" t="str">
            <v>Medical Aid Post/Clinic-Darnley</v>
          </cell>
          <cell r="D1025">
            <v>150000</v>
          </cell>
          <cell r="E1025">
            <v>-124500</v>
          </cell>
          <cell r="F1025">
            <v>25500</v>
          </cell>
        </row>
        <row r="1026">
          <cell r="A1026">
            <v>58698</v>
          </cell>
          <cell r="B1026" t="str">
            <v>01.07.1993</v>
          </cell>
          <cell r="C1026" t="str">
            <v>Dwelling-Saibai</v>
          </cell>
          <cell r="D1026">
            <v>150000</v>
          </cell>
          <cell r="E1026">
            <v>-38147</v>
          </cell>
          <cell r="F1026">
            <v>111853</v>
          </cell>
        </row>
        <row r="1027">
          <cell r="A1027">
            <v>58699</v>
          </cell>
          <cell r="B1027" t="str">
            <v>01.07.1980</v>
          </cell>
          <cell r="C1027" t="str">
            <v>Residence cnr Blackall &amp; Hargrave St</v>
          </cell>
          <cell r="D1027">
            <v>153000</v>
          </cell>
          <cell r="E1027">
            <v>-89562</v>
          </cell>
          <cell r="F1027">
            <v>63438</v>
          </cell>
        </row>
        <row r="1028">
          <cell r="A1028">
            <v>58700</v>
          </cell>
          <cell r="B1028" t="str">
            <v>01.07.1980</v>
          </cell>
          <cell r="C1028" t="str">
            <v>Residence cnr Blackall &amp; Hargrave St</v>
          </cell>
          <cell r="D1028">
            <v>153000</v>
          </cell>
          <cell r="E1028">
            <v>-118454</v>
          </cell>
          <cell r="F1028">
            <v>34546</v>
          </cell>
        </row>
        <row r="1029">
          <cell r="A1029">
            <v>58701</v>
          </cell>
          <cell r="B1029" t="str">
            <v>01.07.1975</v>
          </cell>
          <cell r="C1029" t="str">
            <v>Medical Aid Post/Clinic-Yam Island</v>
          </cell>
          <cell r="D1029">
            <v>155000</v>
          </cell>
          <cell r="E1029">
            <v>-144034</v>
          </cell>
          <cell r="F1029">
            <v>10966</v>
          </cell>
        </row>
        <row r="1030">
          <cell r="A1030">
            <v>58702</v>
          </cell>
          <cell r="B1030" t="str">
            <v>01.07.1975</v>
          </cell>
          <cell r="C1030" t="str">
            <v>Medical Aid Post/Clinic-Kubin</v>
          </cell>
          <cell r="D1030">
            <v>160000</v>
          </cell>
          <cell r="E1030">
            <v>-144233</v>
          </cell>
          <cell r="F1030">
            <v>15767</v>
          </cell>
        </row>
        <row r="1031">
          <cell r="A1031">
            <v>58703</v>
          </cell>
          <cell r="B1031" t="str">
            <v>01.07.1997</v>
          </cell>
          <cell r="C1031" t="str">
            <v>Medical Aid Post/Clinic-Mabuiag</v>
          </cell>
          <cell r="D1031">
            <v>170000</v>
          </cell>
          <cell r="E1031">
            <v>-170000</v>
          </cell>
          <cell r="F1031">
            <v>0</v>
          </cell>
        </row>
        <row r="1032">
          <cell r="A1032">
            <v>58704</v>
          </cell>
          <cell r="B1032" t="str">
            <v>01.07.1997</v>
          </cell>
          <cell r="C1032" t="str">
            <v>Medical Aid Post/Accom.</v>
          </cell>
          <cell r="D1032">
            <v>178306</v>
          </cell>
          <cell r="E1032">
            <v>-42243</v>
          </cell>
          <cell r="F1032">
            <v>136063</v>
          </cell>
        </row>
        <row r="1033">
          <cell r="A1033">
            <v>58705</v>
          </cell>
          <cell r="B1033" t="str">
            <v>01.07.1994</v>
          </cell>
          <cell r="C1033" t="str">
            <v>Medical Aid Post/Clinic-Murray</v>
          </cell>
          <cell r="D1033">
            <v>200000</v>
          </cell>
          <cell r="E1033">
            <v>-50000</v>
          </cell>
          <cell r="F1033">
            <v>150000</v>
          </cell>
        </row>
        <row r="1034">
          <cell r="A1034">
            <v>58706</v>
          </cell>
          <cell r="B1034" t="str">
            <v>01.07.1975</v>
          </cell>
          <cell r="C1034" t="str">
            <v>Thursday Island Residence 2 Victoria Pde</v>
          </cell>
          <cell r="D1034">
            <v>206000</v>
          </cell>
          <cell r="E1034">
            <v>-55271</v>
          </cell>
          <cell r="F1034">
            <v>150729</v>
          </cell>
        </row>
        <row r="1035">
          <cell r="A1035">
            <v>58707</v>
          </cell>
          <cell r="B1035" t="str">
            <v>01.07.1980</v>
          </cell>
          <cell r="C1035" t="str">
            <v>1 bed Duplex 1-2/50 John St Thursday Island</v>
          </cell>
          <cell r="D1035">
            <v>207000</v>
          </cell>
          <cell r="E1035">
            <v>-64195</v>
          </cell>
          <cell r="F1035">
            <v>142805</v>
          </cell>
        </row>
        <row r="1036">
          <cell r="A1036">
            <v>58708</v>
          </cell>
          <cell r="B1036" t="str">
            <v>01.07.1993</v>
          </cell>
          <cell r="C1036" t="str">
            <v>New Medicall Post-Stephen Island</v>
          </cell>
          <cell r="D1036">
            <v>210000</v>
          </cell>
          <cell r="E1036">
            <v>-53400</v>
          </cell>
          <cell r="F1036">
            <v>156600</v>
          </cell>
        </row>
        <row r="1037">
          <cell r="A1037">
            <v>58709</v>
          </cell>
          <cell r="B1037" t="str">
            <v>01.07.1982</v>
          </cell>
          <cell r="C1037" t="str">
            <v>Medical Aid Post/Clinic-Dauan</v>
          </cell>
          <cell r="D1037">
            <v>210000</v>
          </cell>
          <cell r="E1037">
            <v>-68250</v>
          </cell>
          <cell r="F1037">
            <v>141750</v>
          </cell>
        </row>
        <row r="1038">
          <cell r="A1038">
            <v>58710</v>
          </cell>
          <cell r="B1038" t="str">
            <v>01.07.1994</v>
          </cell>
          <cell r="C1038" t="str">
            <v>Accommodation Unit-St Paul</v>
          </cell>
          <cell r="D1038">
            <v>230000</v>
          </cell>
          <cell r="E1038">
            <v>-57500</v>
          </cell>
          <cell r="F1038">
            <v>172500</v>
          </cell>
        </row>
        <row r="1039">
          <cell r="A1039">
            <v>58711</v>
          </cell>
          <cell r="B1039" t="str">
            <v>01.07.1973</v>
          </cell>
          <cell r="C1039" t="str">
            <v>John St Flats-Lot3 Thursday Island</v>
          </cell>
          <cell r="D1039">
            <v>231000</v>
          </cell>
          <cell r="E1039">
            <v>-129588</v>
          </cell>
          <cell r="F1039">
            <v>101412</v>
          </cell>
        </row>
        <row r="1040">
          <cell r="A1040">
            <v>58712</v>
          </cell>
          <cell r="B1040" t="str">
            <v>01.07.1996</v>
          </cell>
          <cell r="C1040" t="str">
            <v>Dwelling Lot73 Lui St Bamaga</v>
          </cell>
          <cell r="D1040">
            <v>231000</v>
          </cell>
          <cell r="E1040">
            <v>-82776</v>
          </cell>
          <cell r="F1040">
            <v>148224</v>
          </cell>
        </row>
        <row r="1041">
          <cell r="A1041">
            <v>58713</v>
          </cell>
          <cell r="B1041" t="str">
            <v>01.07.1970</v>
          </cell>
          <cell r="C1041" t="str">
            <v>Medical Aid Post New Mapoon</v>
          </cell>
          <cell r="D1041">
            <v>255000</v>
          </cell>
          <cell r="E1041">
            <v>-58440</v>
          </cell>
          <cell r="F1041">
            <v>196560</v>
          </cell>
        </row>
        <row r="1042">
          <cell r="A1042">
            <v>58714</v>
          </cell>
          <cell r="B1042" t="str">
            <v>01.06.1995</v>
          </cell>
          <cell r="C1042" t="str">
            <v>Umagico PHC</v>
          </cell>
          <cell r="D1042">
            <v>255000</v>
          </cell>
          <cell r="E1042">
            <v>-46250</v>
          </cell>
          <cell r="F1042">
            <v>208750</v>
          </cell>
        </row>
        <row r="1043">
          <cell r="A1043">
            <v>58715</v>
          </cell>
          <cell r="B1043" t="str">
            <v>01.06.1995</v>
          </cell>
          <cell r="C1043" t="str">
            <v>Seisia PHC</v>
          </cell>
          <cell r="D1043">
            <v>255000</v>
          </cell>
          <cell r="E1043">
            <v>-58830</v>
          </cell>
          <cell r="F1043">
            <v>196170</v>
          </cell>
        </row>
        <row r="1044">
          <cell r="A1044">
            <v>58716</v>
          </cell>
          <cell r="B1044" t="str">
            <v>01.07.1994</v>
          </cell>
          <cell r="C1044" t="str">
            <v>Accommodation-Murray Island</v>
          </cell>
          <cell r="D1044">
            <v>265000</v>
          </cell>
          <cell r="E1044">
            <v>-66250</v>
          </cell>
          <cell r="F1044">
            <v>198750</v>
          </cell>
        </row>
        <row r="1045">
          <cell r="A1045">
            <v>58717</v>
          </cell>
          <cell r="B1045" t="str">
            <v>01.07.1994</v>
          </cell>
          <cell r="C1045" t="str">
            <v>Residence 1 Bamaga Hospital</v>
          </cell>
          <cell r="D1045">
            <v>275000</v>
          </cell>
          <cell r="E1045">
            <v>-53926</v>
          </cell>
          <cell r="F1045">
            <v>221074</v>
          </cell>
        </row>
        <row r="1046">
          <cell r="A1046">
            <v>58718</v>
          </cell>
          <cell r="B1046" t="str">
            <v>01.07.1994</v>
          </cell>
          <cell r="C1046" t="str">
            <v>Residence 2 Bamaga Hospital</v>
          </cell>
          <cell r="D1046">
            <v>275000</v>
          </cell>
          <cell r="E1046">
            <v>-53926</v>
          </cell>
          <cell r="F1046">
            <v>221074</v>
          </cell>
        </row>
        <row r="1047">
          <cell r="A1047">
            <v>58719</v>
          </cell>
          <cell r="B1047" t="str">
            <v>01.06.1995</v>
          </cell>
          <cell r="C1047" t="str">
            <v>New Mapoon-PHC</v>
          </cell>
          <cell r="D1047">
            <v>291007</v>
          </cell>
          <cell r="E1047">
            <v>-65928</v>
          </cell>
          <cell r="F1047">
            <v>225079</v>
          </cell>
        </row>
        <row r="1048">
          <cell r="A1048">
            <v>58720</v>
          </cell>
          <cell r="B1048" t="str">
            <v>01.07.1997</v>
          </cell>
          <cell r="C1048" t="str">
            <v>Medical Aid Post/Accom.Badu</v>
          </cell>
          <cell r="D1048">
            <v>309828</v>
          </cell>
          <cell r="E1048">
            <v>-66100</v>
          </cell>
          <cell r="F1048">
            <v>243728</v>
          </cell>
        </row>
        <row r="1049">
          <cell r="A1049">
            <v>58721</v>
          </cell>
          <cell r="B1049" t="str">
            <v>01.01.1998</v>
          </cell>
          <cell r="C1049" t="str">
            <v>Primary Health Centre Thursday Island</v>
          </cell>
          <cell r="D1049">
            <v>343000</v>
          </cell>
          <cell r="E1049">
            <v>-93919</v>
          </cell>
          <cell r="F1049">
            <v>249081</v>
          </cell>
        </row>
        <row r="1050">
          <cell r="A1050">
            <v>58722</v>
          </cell>
          <cell r="B1050" t="str">
            <v>01.07.1970</v>
          </cell>
          <cell r="C1050" t="str">
            <v>Formaer Nurses Qtrs - Bamaga Hospital</v>
          </cell>
          <cell r="D1050">
            <v>348000</v>
          </cell>
          <cell r="E1050">
            <v>-348000</v>
          </cell>
          <cell r="F1050">
            <v>0</v>
          </cell>
        </row>
        <row r="1051">
          <cell r="A1051">
            <v>58723</v>
          </cell>
          <cell r="B1051" t="str">
            <v>01.08.1995</v>
          </cell>
          <cell r="C1051" t="str">
            <v>Health Centre/Accom-Yorke Island</v>
          </cell>
          <cell r="D1051">
            <v>369855</v>
          </cell>
          <cell r="E1051">
            <v>-80602</v>
          </cell>
          <cell r="F1051">
            <v>289253</v>
          </cell>
        </row>
        <row r="1052">
          <cell r="A1052">
            <v>58724</v>
          </cell>
          <cell r="B1052" t="str">
            <v>01.06.1995</v>
          </cell>
          <cell r="C1052" t="str">
            <v>Duplex - PHCC - Horn Island</v>
          </cell>
          <cell r="D1052">
            <v>370000</v>
          </cell>
          <cell r="E1052">
            <v>-67106</v>
          </cell>
          <cell r="F1052">
            <v>302894</v>
          </cell>
        </row>
        <row r="1053">
          <cell r="A1053">
            <v>58725</v>
          </cell>
          <cell r="B1053" t="str">
            <v>01.01.1998</v>
          </cell>
          <cell r="C1053" t="str">
            <v>Building Group AccomThursday Island</v>
          </cell>
          <cell r="D1053">
            <v>370000</v>
          </cell>
          <cell r="E1053">
            <v>-101314</v>
          </cell>
          <cell r="F1053">
            <v>268686</v>
          </cell>
        </row>
        <row r="1054">
          <cell r="A1054">
            <v>58726</v>
          </cell>
          <cell r="B1054" t="str">
            <v>01.07.1994</v>
          </cell>
          <cell r="C1054" t="str">
            <v>Medical Aid Post.Accom.Coconut</v>
          </cell>
          <cell r="D1054">
            <v>400000</v>
          </cell>
          <cell r="E1054">
            <v>-100000</v>
          </cell>
          <cell r="F1054">
            <v>300000</v>
          </cell>
        </row>
        <row r="1055">
          <cell r="A1055">
            <v>58727</v>
          </cell>
          <cell r="B1055" t="str">
            <v>01.07.1994</v>
          </cell>
          <cell r="C1055" t="str">
            <v>Medical Aid Post/Clinic-Yorke Island</v>
          </cell>
          <cell r="D1055">
            <v>400000</v>
          </cell>
          <cell r="E1055">
            <v>-100000</v>
          </cell>
          <cell r="F1055">
            <v>300000</v>
          </cell>
        </row>
        <row r="1056">
          <cell r="A1056">
            <v>58728</v>
          </cell>
          <cell r="B1056" t="str">
            <v>01.07.1994</v>
          </cell>
          <cell r="C1056" t="str">
            <v>Clinic St Paul Island</v>
          </cell>
          <cell r="D1056">
            <v>400000</v>
          </cell>
          <cell r="E1056">
            <v>-100000</v>
          </cell>
          <cell r="F1056">
            <v>300000</v>
          </cell>
        </row>
        <row r="1057">
          <cell r="A1057">
            <v>58729</v>
          </cell>
          <cell r="B1057" t="str">
            <v>01.07.1994</v>
          </cell>
          <cell r="C1057" t="str">
            <v>Duplex 1 - Bamaga Hospital</v>
          </cell>
          <cell r="D1057">
            <v>427000</v>
          </cell>
          <cell r="E1057">
            <v>-83728</v>
          </cell>
          <cell r="F1057">
            <v>343272</v>
          </cell>
        </row>
        <row r="1058">
          <cell r="A1058">
            <v>58730</v>
          </cell>
          <cell r="B1058" t="str">
            <v>01.07.1994</v>
          </cell>
          <cell r="C1058" t="str">
            <v>Duplex 2 - Bamaga Hospital</v>
          </cell>
          <cell r="D1058">
            <v>427000</v>
          </cell>
          <cell r="E1058">
            <v>-83728</v>
          </cell>
          <cell r="F1058">
            <v>343272</v>
          </cell>
        </row>
        <row r="1059">
          <cell r="A1059">
            <v>58731</v>
          </cell>
          <cell r="B1059" t="str">
            <v>01.07.1993</v>
          </cell>
          <cell r="C1059" t="str">
            <v>Medical Aid Post/Accom.Saibai</v>
          </cell>
          <cell r="D1059">
            <v>450000</v>
          </cell>
          <cell r="E1059">
            <v>-114431</v>
          </cell>
          <cell r="F1059">
            <v>335569</v>
          </cell>
        </row>
        <row r="1060">
          <cell r="A1060">
            <v>58732</v>
          </cell>
          <cell r="B1060" t="str">
            <v>01.05.1995</v>
          </cell>
          <cell r="C1060" t="str">
            <v>Clinic - Medical &amp; Health - Injinoo</v>
          </cell>
          <cell r="D1060">
            <v>450000</v>
          </cell>
          <cell r="E1060">
            <v>-135597</v>
          </cell>
          <cell r="F1060">
            <v>314403</v>
          </cell>
        </row>
        <row r="1061">
          <cell r="A1061">
            <v>58733</v>
          </cell>
          <cell r="B1061" t="str">
            <v>01.04.1997</v>
          </cell>
          <cell r="C1061" t="str">
            <v>Duplex 1&amp;2 Stephen St Thursday Island</v>
          </cell>
          <cell r="D1061">
            <v>592264.95999999996</v>
          </cell>
          <cell r="E1061">
            <v>-106667.96</v>
          </cell>
          <cell r="F1061">
            <v>485597</v>
          </cell>
        </row>
        <row r="1062">
          <cell r="A1062">
            <v>58734</v>
          </cell>
          <cell r="B1062" t="str">
            <v>01.07.1980</v>
          </cell>
          <cell r="C1062" t="str">
            <v>The Batch UnitThursday Island</v>
          </cell>
          <cell r="D1062">
            <v>610244.43000000005</v>
          </cell>
          <cell r="E1062">
            <v>-263540.43</v>
          </cell>
          <cell r="F1062">
            <v>346704</v>
          </cell>
        </row>
        <row r="1063">
          <cell r="A1063">
            <v>58735</v>
          </cell>
          <cell r="B1063" t="str">
            <v>01.08.1993</v>
          </cell>
          <cell r="C1063" t="str">
            <v>Townhouses Thursday Island</v>
          </cell>
          <cell r="D1063">
            <v>880994.13</v>
          </cell>
          <cell r="E1063">
            <v>-641756.13</v>
          </cell>
          <cell r="F1063">
            <v>239238</v>
          </cell>
        </row>
        <row r="1064">
          <cell r="A1064">
            <v>58736</v>
          </cell>
          <cell r="B1064" t="str">
            <v>01.07.1973</v>
          </cell>
          <cell r="C1064" t="str">
            <v>Units - cnr Hastings &amp; John Street</v>
          </cell>
          <cell r="D1064">
            <v>929644.46</v>
          </cell>
          <cell r="E1064">
            <v>-725587.46</v>
          </cell>
          <cell r="F1064">
            <v>204057</v>
          </cell>
        </row>
        <row r="1065">
          <cell r="A1065">
            <v>58737</v>
          </cell>
          <cell r="B1065" t="str">
            <v>01.06.1995</v>
          </cell>
          <cell r="C1065" t="str">
            <v>Clinic - PHCC - Horn Island</v>
          </cell>
          <cell r="D1065">
            <v>2220993.6</v>
          </cell>
          <cell r="E1065">
            <v>-666310.6</v>
          </cell>
          <cell r="F1065">
            <v>1554683</v>
          </cell>
        </row>
        <row r="1066">
          <cell r="A1066">
            <v>58738</v>
          </cell>
          <cell r="B1066" t="str">
            <v>01.06.1995</v>
          </cell>
          <cell r="C1066" t="str">
            <v>Bamaga Accommodation</v>
          </cell>
          <cell r="D1066">
            <v>1745066.4</v>
          </cell>
          <cell r="E1066">
            <v>-1047050.4</v>
          </cell>
          <cell r="F1066">
            <v>698016</v>
          </cell>
        </row>
        <row r="1067">
          <cell r="A1067">
            <v>58768</v>
          </cell>
          <cell r="B1067" t="str">
            <v>01.07.1993</v>
          </cell>
          <cell r="C1067" t="str">
            <v>TWO DWELLINGS-THURSDAY ISLAND</v>
          </cell>
          <cell r="D1067">
            <v>118000</v>
          </cell>
          <cell r="E1067">
            <v>0</v>
          </cell>
          <cell r="F1067">
            <v>118000</v>
          </cell>
        </row>
        <row r="1068">
          <cell r="A1068">
            <v>58769</v>
          </cell>
          <cell r="B1068" t="str">
            <v>01.07.1993</v>
          </cell>
          <cell r="C1068" t="str">
            <v>1 BED DUPLEX 1-2/50 JOHN ST THURSDAY IS</v>
          </cell>
          <cell r="D1068">
            <v>124000</v>
          </cell>
          <cell r="E1068">
            <v>0</v>
          </cell>
          <cell r="F1068">
            <v>124000</v>
          </cell>
        </row>
        <row r="1069">
          <cell r="A1069">
            <v>58770</v>
          </cell>
          <cell r="B1069" t="str">
            <v>01.07.1993</v>
          </cell>
          <cell r="C1069" t="str">
            <v>JOHN ST THURSDAY ISLAND</v>
          </cell>
          <cell r="D1069">
            <v>103000</v>
          </cell>
          <cell r="E1069">
            <v>0</v>
          </cell>
          <cell r="F1069">
            <v>103000</v>
          </cell>
        </row>
        <row r="1070">
          <cell r="A1070">
            <v>58771</v>
          </cell>
          <cell r="B1070" t="str">
            <v>01.07.1993</v>
          </cell>
          <cell r="C1070" t="str">
            <v>TI UNITS X4</v>
          </cell>
          <cell r="D1070">
            <v>77000</v>
          </cell>
          <cell r="E1070">
            <v>0</v>
          </cell>
          <cell r="F1070">
            <v>77000</v>
          </cell>
        </row>
        <row r="1071">
          <cell r="A1071">
            <v>58772</v>
          </cell>
          <cell r="B1071" t="str">
            <v>01.07.1993</v>
          </cell>
          <cell r="C1071" t="str">
            <v>DWELLING</v>
          </cell>
          <cell r="D1071">
            <v>50000</v>
          </cell>
          <cell r="E1071">
            <v>0</v>
          </cell>
          <cell r="F1071">
            <v>50000</v>
          </cell>
        </row>
        <row r="1072">
          <cell r="A1072">
            <v>58773</v>
          </cell>
          <cell r="B1072" t="str">
            <v>01.07.1993</v>
          </cell>
          <cell r="C1072" t="str">
            <v>2 BED DUPLEX THURSDAY IS</v>
          </cell>
          <cell r="D1072">
            <v>76000</v>
          </cell>
          <cell r="E1072">
            <v>0</v>
          </cell>
          <cell r="F1072">
            <v>76000</v>
          </cell>
        </row>
        <row r="1073">
          <cell r="A1073">
            <v>58774</v>
          </cell>
          <cell r="B1073" t="str">
            <v>01.07.1993</v>
          </cell>
          <cell r="C1073" t="str">
            <v>THURSDAY IS PRIMARY HEALTH CARE CENTRE</v>
          </cell>
          <cell r="D1073">
            <v>300000</v>
          </cell>
          <cell r="E1073">
            <v>0</v>
          </cell>
          <cell r="F1073">
            <v>300000</v>
          </cell>
        </row>
        <row r="1074">
          <cell r="A1074">
            <v>58775</v>
          </cell>
          <cell r="B1074" t="str">
            <v>01.07.1993</v>
          </cell>
          <cell r="C1074" t="str">
            <v>THURSDAY IS RESIDENCE 1 VICTORIA PDE</v>
          </cell>
          <cell r="D1074">
            <v>99000</v>
          </cell>
          <cell r="E1074">
            <v>0</v>
          </cell>
          <cell r="F1074">
            <v>99000</v>
          </cell>
        </row>
        <row r="1075">
          <cell r="A1075">
            <v>58776</v>
          </cell>
          <cell r="B1075" t="str">
            <v>01.07.1993</v>
          </cell>
          <cell r="C1075" t="str">
            <v>THURSDAY IS RESIDENCE 2 VICTORIA PDE</v>
          </cell>
          <cell r="D1075">
            <v>99000</v>
          </cell>
          <cell r="E1075">
            <v>0</v>
          </cell>
          <cell r="F1075">
            <v>99000</v>
          </cell>
        </row>
        <row r="1076">
          <cell r="A1076">
            <v>58777</v>
          </cell>
          <cell r="B1076" t="str">
            <v>01.07.1993</v>
          </cell>
          <cell r="C1076" t="str">
            <v>THURSDAY IS RESIDENCE 3 VICTORIA PDE</v>
          </cell>
          <cell r="D1076">
            <v>74000</v>
          </cell>
          <cell r="E1076">
            <v>0</v>
          </cell>
          <cell r="F1076">
            <v>74000</v>
          </cell>
        </row>
        <row r="1077">
          <cell r="A1077">
            <v>58778</v>
          </cell>
          <cell r="B1077" t="str">
            <v>01.07.1993</v>
          </cell>
          <cell r="C1077" t="str">
            <v>HOSPITAL COMPLEX-THURSDAY ISLAND</v>
          </cell>
          <cell r="D1077">
            <v>850000</v>
          </cell>
          <cell r="E1077">
            <v>0</v>
          </cell>
          <cell r="F1077">
            <v>850000</v>
          </cell>
        </row>
        <row r="1078">
          <cell r="A1078">
            <v>58779</v>
          </cell>
          <cell r="B1078" t="str">
            <v>01.07.1993</v>
          </cell>
          <cell r="C1078" t="str">
            <v>HOSPITAL STIE-BAMAGA</v>
          </cell>
          <cell r="D1078">
            <v>110000</v>
          </cell>
          <cell r="E1078">
            <v>0</v>
          </cell>
          <cell r="F1078">
            <v>110000</v>
          </cell>
        </row>
        <row r="1079">
          <cell r="A1079">
            <v>58780</v>
          </cell>
          <cell r="B1079" t="str">
            <v>01.07.1993</v>
          </cell>
          <cell r="C1079" t="str">
            <v>DWELLING LOT 73</v>
          </cell>
          <cell r="D1079">
            <v>10000</v>
          </cell>
          <cell r="E1079">
            <v>0</v>
          </cell>
          <cell r="F1079">
            <v>10000</v>
          </cell>
        </row>
        <row r="1080">
          <cell r="A1080">
            <v>58781</v>
          </cell>
          <cell r="B1080" t="str">
            <v>01.07.1993</v>
          </cell>
          <cell r="C1080" t="str">
            <v>DWELLING LOT 39</v>
          </cell>
          <cell r="D1080">
            <v>10000</v>
          </cell>
          <cell r="E1080">
            <v>0</v>
          </cell>
          <cell r="F1080">
            <v>10000</v>
          </cell>
        </row>
        <row r="1081">
          <cell r="A1081">
            <v>58782</v>
          </cell>
          <cell r="B1081" t="str">
            <v>01.07.1993</v>
          </cell>
          <cell r="C1081" t="str">
            <v>Thursday IslandCommunity Health</v>
          </cell>
          <cell r="D1081">
            <v>75000</v>
          </cell>
          <cell r="E1081">
            <v>0</v>
          </cell>
          <cell r="F1081">
            <v>75000</v>
          </cell>
        </row>
        <row r="1082">
          <cell r="A1082">
            <v>58783</v>
          </cell>
          <cell r="B1082" t="str">
            <v>01.07.1993</v>
          </cell>
          <cell r="C1082" t="str">
            <v>MEDICAL AID POST-INJINDO</v>
          </cell>
          <cell r="D1082">
            <v>6000</v>
          </cell>
          <cell r="E1082">
            <v>0</v>
          </cell>
          <cell r="F1082">
            <v>6000</v>
          </cell>
        </row>
        <row r="1083">
          <cell r="A1083">
            <v>58784</v>
          </cell>
          <cell r="B1083" t="str">
            <v>01.07.1993</v>
          </cell>
          <cell r="C1083" t="str">
            <v>HEALTH CENTRE UMAGICO</v>
          </cell>
          <cell r="D1083">
            <v>6000</v>
          </cell>
          <cell r="E1083">
            <v>0</v>
          </cell>
          <cell r="F1083">
            <v>6000</v>
          </cell>
        </row>
        <row r="1084">
          <cell r="A1084">
            <v>58785</v>
          </cell>
          <cell r="B1084" t="str">
            <v>01.07.1993</v>
          </cell>
          <cell r="C1084" t="str">
            <v>MEDICAL AID POST-NEW MAPOON</v>
          </cell>
          <cell r="D1084">
            <v>6000</v>
          </cell>
          <cell r="E1084">
            <v>0</v>
          </cell>
          <cell r="F1084">
            <v>6000</v>
          </cell>
        </row>
        <row r="1085">
          <cell r="A1085">
            <v>58786</v>
          </cell>
          <cell r="B1085" t="str">
            <v>01.07.1993</v>
          </cell>
          <cell r="C1085" t="str">
            <v>HORN ISLAND PHC (HC94-95)</v>
          </cell>
          <cell r="D1085">
            <v>64000</v>
          </cell>
          <cell r="E1085">
            <v>0</v>
          </cell>
          <cell r="F1085">
            <v>64000</v>
          </cell>
        </row>
        <row r="1086">
          <cell r="A1086">
            <v>58787</v>
          </cell>
          <cell r="B1086" t="str">
            <v>01.07.1993</v>
          </cell>
          <cell r="C1086" t="str">
            <v>SEISIA PHC (VAL94-95)</v>
          </cell>
          <cell r="D1086">
            <v>6000</v>
          </cell>
          <cell r="E1086">
            <v>0</v>
          </cell>
          <cell r="F1086">
            <v>6000</v>
          </cell>
        </row>
        <row r="1087">
          <cell r="A1087">
            <v>58788</v>
          </cell>
          <cell r="B1087" t="str">
            <v>01.07.1993</v>
          </cell>
          <cell r="C1087" t="str">
            <v>VACANT LAND PRINCE OF WALES ISLAND</v>
          </cell>
          <cell r="D1087">
            <v>22000</v>
          </cell>
          <cell r="E1087">
            <v>0</v>
          </cell>
          <cell r="F1087">
            <v>22000</v>
          </cell>
        </row>
        <row r="1088">
          <cell r="A1088">
            <v>58789</v>
          </cell>
          <cell r="B1088" t="str">
            <v>01.07.1993</v>
          </cell>
          <cell r="C1088" t="str">
            <v>Ground Improvements-Saibai</v>
          </cell>
          <cell r="D1088">
            <v>30000</v>
          </cell>
          <cell r="E1088">
            <v>-7631</v>
          </cell>
          <cell r="F1088">
            <v>22369</v>
          </cell>
        </row>
        <row r="1089">
          <cell r="A1089">
            <v>59405</v>
          </cell>
          <cell r="B1089" t="str">
            <v>01.07.1992</v>
          </cell>
          <cell r="C1089" t="str">
            <v>LAND - LOT 1 ON PLAN CT18267 RESERV</v>
          </cell>
          <cell r="D1089">
            <v>138462.5</v>
          </cell>
          <cell r="E1089">
            <v>0</v>
          </cell>
          <cell r="F1089">
            <v>138462.5</v>
          </cell>
        </row>
        <row r="1090">
          <cell r="A1090">
            <v>59406</v>
          </cell>
          <cell r="B1090" t="str">
            <v>01.07.1992</v>
          </cell>
          <cell r="C1090" t="str">
            <v>LAND - LOT 21 ON PLAN DV568 RESERVE</v>
          </cell>
          <cell r="D1090">
            <v>85600</v>
          </cell>
          <cell r="E1090">
            <v>0</v>
          </cell>
          <cell r="F1090">
            <v>85600</v>
          </cell>
        </row>
        <row r="1091">
          <cell r="A1091">
            <v>59407</v>
          </cell>
          <cell r="B1091" t="str">
            <v>01.07.1992</v>
          </cell>
          <cell r="C1091" t="str">
            <v>LAND - LOT 19 ON PLAN CT18280</v>
          </cell>
          <cell r="D1091">
            <v>150750</v>
          </cell>
          <cell r="E1091">
            <v>0</v>
          </cell>
          <cell r="F1091">
            <v>150750</v>
          </cell>
        </row>
        <row r="1092">
          <cell r="A1092">
            <v>59408</v>
          </cell>
          <cell r="B1092" t="str">
            <v>01.07.1992</v>
          </cell>
          <cell r="C1092" t="str">
            <v>LAND - LOT 2 ON REGISTERED PLAN</v>
          </cell>
          <cell r="D1092">
            <v>22400</v>
          </cell>
          <cell r="E1092">
            <v>0</v>
          </cell>
          <cell r="F1092">
            <v>22400</v>
          </cell>
        </row>
        <row r="1093">
          <cell r="A1093">
            <v>59409</v>
          </cell>
          <cell r="B1093" t="str">
            <v>01.07.1992</v>
          </cell>
          <cell r="C1093" t="str">
            <v>LAND - LOT 73 ON PLAN RT124 RESERVE</v>
          </cell>
          <cell r="D1093">
            <v>16400</v>
          </cell>
          <cell r="E1093">
            <v>0</v>
          </cell>
          <cell r="F1093">
            <v>16400</v>
          </cell>
        </row>
        <row r="1094">
          <cell r="A1094">
            <v>59410</v>
          </cell>
          <cell r="B1094" t="str">
            <v>01.07.1992</v>
          </cell>
          <cell r="C1094" t="str">
            <v>LAND - 14 CLARKE ST</v>
          </cell>
          <cell r="D1094">
            <v>35470</v>
          </cell>
          <cell r="E1094">
            <v>0</v>
          </cell>
          <cell r="F1094">
            <v>35470</v>
          </cell>
        </row>
        <row r="1095">
          <cell r="A1095">
            <v>59411</v>
          </cell>
          <cell r="B1095" t="str">
            <v>01.07.1958</v>
          </cell>
          <cell r="C1095" t="str">
            <v>ALLIED HEALTH BUILDING</v>
          </cell>
          <cell r="D1095">
            <v>312955</v>
          </cell>
          <cell r="E1095">
            <v>-243339</v>
          </cell>
          <cell r="F1095">
            <v>69616</v>
          </cell>
        </row>
        <row r="1096">
          <cell r="A1096">
            <v>59412</v>
          </cell>
          <cell r="B1096" t="str">
            <v>01.07.1958</v>
          </cell>
          <cell r="C1096" t="str">
            <v>ADMINISTRATION-OUTPATIENTS</v>
          </cell>
          <cell r="D1096">
            <v>1826492.26</v>
          </cell>
          <cell r="E1096">
            <v>-1326442.26</v>
          </cell>
          <cell r="F1096">
            <v>500050</v>
          </cell>
        </row>
        <row r="1097">
          <cell r="A1097">
            <v>59413</v>
          </cell>
          <cell r="B1097" t="str">
            <v>01.07.1962</v>
          </cell>
          <cell r="C1097" t="str">
            <v>MAIN WARD BLOCK-CHARTERS TOWERS HOSP</v>
          </cell>
          <cell r="D1097">
            <v>4376239.45</v>
          </cell>
          <cell r="E1097">
            <v>-2028349.45</v>
          </cell>
          <cell r="F1097">
            <v>2347890</v>
          </cell>
        </row>
        <row r="1098">
          <cell r="A1098">
            <v>59414</v>
          </cell>
          <cell r="B1098" t="str">
            <v>01.07.1958</v>
          </cell>
          <cell r="C1098" t="str">
            <v>COMMUNITY HEALTH CENTRE</v>
          </cell>
          <cell r="D1098">
            <v>1404043.79</v>
          </cell>
          <cell r="E1098">
            <v>-1016347.79</v>
          </cell>
          <cell r="F1098">
            <v>387696</v>
          </cell>
        </row>
        <row r="1099">
          <cell r="A1099">
            <v>59415</v>
          </cell>
          <cell r="B1099" t="str">
            <v>01.07.1958</v>
          </cell>
          <cell r="C1099" t="str">
            <v>MEDICAL SUPER'S R'DENCE-CHARTERS TOWERS HOSP</v>
          </cell>
          <cell r="D1099">
            <v>201476.2</v>
          </cell>
          <cell r="E1099">
            <v>-100480.2</v>
          </cell>
          <cell r="F1099">
            <v>100996</v>
          </cell>
        </row>
        <row r="1100">
          <cell r="A1100">
            <v>59416</v>
          </cell>
          <cell r="B1100" t="str">
            <v>01.07.1958</v>
          </cell>
          <cell r="C1100" t="str">
            <v>RED CROSS B'LDING-CHARTERS TOWERS HOSP</v>
          </cell>
          <cell r="D1100">
            <v>133048.91</v>
          </cell>
          <cell r="E1100">
            <v>-96785.91</v>
          </cell>
          <cell r="F1100">
            <v>36263</v>
          </cell>
        </row>
        <row r="1101">
          <cell r="A1101">
            <v>59417</v>
          </cell>
          <cell r="B1101" t="str">
            <v>01.07.1956</v>
          </cell>
          <cell r="C1101" t="str">
            <v>WORKSHOP-CHARTERS TOWERS HOSP</v>
          </cell>
          <cell r="D1101">
            <v>165482.38</v>
          </cell>
          <cell r="E1101">
            <v>-132097.38</v>
          </cell>
          <cell r="F1101">
            <v>33385</v>
          </cell>
        </row>
        <row r="1102">
          <cell r="A1102">
            <v>59418</v>
          </cell>
          <cell r="B1102" t="str">
            <v>01.07.1958</v>
          </cell>
          <cell r="C1102" t="str">
            <v>DONS R'DENCE-CHARTERS TOWERS HOSP</v>
          </cell>
          <cell r="D1102">
            <v>145784</v>
          </cell>
          <cell r="E1102">
            <v>-62849</v>
          </cell>
          <cell r="F1102">
            <v>82935</v>
          </cell>
        </row>
        <row r="1103">
          <cell r="A1103">
            <v>59419</v>
          </cell>
          <cell r="B1103" t="str">
            <v>01.07.1958</v>
          </cell>
          <cell r="C1103" t="str">
            <v>LAUNDRY-CHARTERS TOWERS HOSP</v>
          </cell>
          <cell r="D1103">
            <v>878633.53</v>
          </cell>
          <cell r="E1103">
            <v>-660038.53</v>
          </cell>
          <cell r="F1103">
            <v>218595</v>
          </cell>
        </row>
        <row r="1104">
          <cell r="A1104">
            <v>59420</v>
          </cell>
          <cell r="B1104" t="str">
            <v>01.07.1958</v>
          </cell>
          <cell r="C1104" t="str">
            <v>STAFF AMENITIES-SEWING ROOM CTHC</v>
          </cell>
          <cell r="D1104">
            <v>308000</v>
          </cell>
          <cell r="E1104">
            <v>-244279</v>
          </cell>
          <cell r="F1104">
            <v>63721</v>
          </cell>
        </row>
        <row r="1105">
          <cell r="A1105">
            <v>59421</v>
          </cell>
          <cell r="B1105" t="str">
            <v>01.07.1972</v>
          </cell>
          <cell r="C1105" t="str">
            <v>NURSES QTRS &amp; SINGLE CARPORT-CHARTERS TOWERS HOSP</v>
          </cell>
          <cell r="D1105">
            <v>3335211.29</v>
          </cell>
          <cell r="E1105">
            <v>-2314279.29</v>
          </cell>
          <cell r="F1105">
            <v>1020932</v>
          </cell>
        </row>
        <row r="1106">
          <cell r="A1106">
            <v>59422</v>
          </cell>
          <cell r="B1106" t="str">
            <v>01.07.1977</v>
          </cell>
          <cell r="C1106" t="str">
            <v>MEDICAL OFFICER'S DUPLEX UNIT</v>
          </cell>
          <cell r="D1106">
            <v>155010</v>
          </cell>
          <cell r="E1106">
            <v>-35012</v>
          </cell>
          <cell r="F1106">
            <v>119998</v>
          </cell>
        </row>
        <row r="1107">
          <cell r="A1107">
            <v>59423</v>
          </cell>
          <cell r="B1107" t="str">
            <v>01.07.1967</v>
          </cell>
          <cell r="C1107" t="str">
            <v>MORGUE-CHARTERS TOWERS HOSP</v>
          </cell>
          <cell r="D1107">
            <v>160975</v>
          </cell>
          <cell r="E1107">
            <v>-121555</v>
          </cell>
          <cell r="F1107">
            <v>39420</v>
          </cell>
        </row>
        <row r="1108">
          <cell r="A1108">
            <v>59424</v>
          </cell>
          <cell r="B1108" t="str">
            <v>01.07.1958</v>
          </cell>
          <cell r="C1108" t="str">
            <v>DINING ROOM-CHARTERS TOWERS HOSP</v>
          </cell>
          <cell r="D1108">
            <v>211750</v>
          </cell>
          <cell r="E1108">
            <v>-167940</v>
          </cell>
          <cell r="F1108">
            <v>43810</v>
          </cell>
        </row>
        <row r="1109">
          <cell r="A1109">
            <v>59425</v>
          </cell>
          <cell r="B1109" t="str">
            <v>01.07.1958</v>
          </cell>
          <cell r="C1109" t="str">
            <v>KITCHEN BLOCK-CHARTERS TOWERS HOSP</v>
          </cell>
          <cell r="D1109">
            <v>615532.51</v>
          </cell>
          <cell r="E1109">
            <v>-488185.51</v>
          </cell>
          <cell r="F1109">
            <v>127347</v>
          </cell>
        </row>
        <row r="1110">
          <cell r="A1110">
            <v>59426</v>
          </cell>
          <cell r="B1110" t="str">
            <v>01.07.1958</v>
          </cell>
          <cell r="C1110" t="str">
            <v>LECTURE B'LDING-CHARTERS TOWERS HOSP</v>
          </cell>
          <cell r="D1110">
            <v>183750</v>
          </cell>
          <cell r="E1110">
            <v>-145734</v>
          </cell>
          <cell r="F1110">
            <v>38016</v>
          </cell>
        </row>
        <row r="1111">
          <cell r="A1111">
            <v>59427</v>
          </cell>
          <cell r="B1111" t="str">
            <v>01.07.1958</v>
          </cell>
          <cell r="C1111" t="str">
            <v>SITE IMP'MENTS-CHARTERS TOWERS HOSP</v>
          </cell>
          <cell r="D1111">
            <v>139847</v>
          </cell>
          <cell r="E1111">
            <v>-90579</v>
          </cell>
          <cell r="F1111">
            <v>49268</v>
          </cell>
        </row>
        <row r="1112">
          <cell r="A1112">
            <v>59428</v>
          </cell>
          <cell r="B1112" t="str">
            <v>01.07.1958</v>
          </cell>
          <cell r="C1112" t="str">
            <v>ADMINISTRATION-MOSMAN HALL</v>
          </cell>
          <cell r="D1112">
            <v>3000</v>
          </cell>
          <cell r="E1112">
            <v>-2159</v>
          </cell>
          <cell r="F1112">
            <v>841</v>
          </cell>
        </row>
        <row r="1113">
          <cell r="A1113">
            <v>59429</v>
          </cell>
          <cell r="B1113" t="str">
            <v>01.07.1958</v>
          </cell>
          <cell r="C1113" t="str">
            <v>MACROSSAN HOUSE-MOSSMAN HALL</v>
          </cell>
          <cell r="D1113">
            <v>0</v>
          </cell>
          <cell r="E1113">
            <v>0</v>
          </cell>
          <cell r="F1113">
            <v>0</v>
          </cell>
        </row>
        <row r="1114">
          <cell r="A1114">
            <v>59430</v>
          </cell>
          <cell r="B1114" t="str">
            <v>01.07.1958</v>
          </cell>
          <cell r="C1114" t="str">
            <v>DALRYMPLE HOUSE</v>
          </cell>
          <cell r="D1114">
            <v>173960</v>
          </cell>
          <cell r="E1114">
            <v>0</v>
          </cell>
          <cell r="F1114">
            <v>173960</v>
          </cell>
        </row>
        <row r="1115">
          <cell r="A1115">
            <v>59431</v>
          </cell>
          <cell r="B1115" t="str">
            <v>01.07.1958</v>
          </cell>
          <cell r="C1115" t="str">
            <v>CLARKE HOUSE</v>
          </cell>
          <cell r="D1115">
            <v>0</v>
          </cell>
          <cell r="E1115">
            <v>0</v>
          </cell>
          <cell r="F1115">
            <v>0</v>
          </cell>
        </row>
        <row r="1116">
          <cell r="A1116">
            <v>59432</v>
          </cell>
          <cell r="B1116" t="str">
            <v>01.07.1960</v>
          </cell>
          <cell r="C1116" t="str">
            <v>KITCHEN BLOCK-MOSMAN HALL</v>
          </cell>
          <cell r="D1116">
            <v>0</v>
          </cell>
          <cell r="E1116">
            <v>0</v>
          </cell>
          <cell r="F1116">
            <v>0</v>
          </cell>
        </row>
        <row r="1117">
          <cell r="A1117">
            <v>59433</v>
          </cell>
          <cell r="B1117" t="str">
            <v>01.07.1960</v>
          </cell>
          <cell r="C1117" t="str">
            <v>GILL HOUSE-MOSMAN HALL</v>
          </cell>
          <cell r="D1117">
            <v>0</v>
          </cell>
          <cell r="E1117">
            <v>0</v>
          </cell>
          <cell r="F1117">
            <v>0</v>
          </cell>
        </row>
        <row r="1118">
          <cell r="A1118">
            <v>59434</v>
          </cell>
          <cell r="B1118" t="str">
            <v>01.07.1960</v>
          </cell>
          <cell r="C1118" t="str">
            <v>FRAZER HOUSE-MOSMAN HALL</v>
          </cell>
          <cell r="D1118">
            <v>4070185.85</v>
          </cell>
          <cell r="E1118">
            <v>-2887569.85</v>
          </cell>
          <cell r="F1118">
            <v>1182616</v>
          </cell>
        </row>
        <row r="1119">
          <cell r="A1119">
            <v>59435</v>
          </cell>
          <cell r="B1119" t="str">
            <v>01.07.1960</v>
          </cell>
          <cell r="C1119" t="str">
            <v>GARDENER'S SHED AND FUEL STORE</v>
          </cell>
          <cell r="D1119">
            <v>0</v>
          </cell>
          <cell r="E1119">
            <v>0</v>
          </cell>
          <cell r="F1119">
            <v>0</v>
          </cell>
        </row>
        <row r="1120">
          <cell r="A1120">
            <v>59436</v>
          </cell>
          <cell r="B1120" t="str">
            <v>01.07.1962</v>
          </cell>
          <cell r="C1120" t="str">
            <v>SITE IMP'MENTS-MOSSMAN HALL</v>
          </cell>
          <cell r="D1120">
            <v>0</v>
          </cell>
          <cell r="E1120">
            <v>0</v>
          </cell>
          <cell r="F1120">
            <v>0</v>
          </cell>
        </row>
        <row r="1121">
          <cell r="A1121">
            <v>59437</v>
          </cell>
          <cell r="B1121" t="str">
            <v>01.07.1988</v>
          </cell>
          <cell r="C1121" t="str">
            <v>WORKSHOP/MAINTENANCE CENTRE-EVENTIDE NURSING HOME</v>
          </cell>
          <cell r="D1121">
            <v>215900</v>
          </cell>
          <cell r="E1121">
            <v>-82250</v>
          </cell>
          <cell r="F1121">
            <v>133650</v>
          </cell>
        </row>
        <row r="1122">
          <cell r="A1122">
            <v>59438</v>
          </cell>
          <cell r="B1122" t="str">
            <v>01.07.1990</v>
          </cell>
          <cell r="C1122" t="str">
            <v>KITCHEN-EVENTIDE NURSING HOME</v>
          </cell>
          <cell r="D1122">
            <v>1797947.2</v>
          </cell>
          <cell r="E1122">
            <v>-719189.2</v>
          </cell>
          <cell r="F1122">
            <v>1078758</v>
          </cell>
        </row>
        <row r="1123">
          <cell r="A1123">
            <v>59439</v>
          </cell>
          <cell r="B1123" t="str">
            <v>01.07.1988</v>
          </cell>
          <cell r="C1123" t="str">
            <v>NURSING HOME-EVENTIDE NURSING HOME</v>
          </cell>
          <cell r="D1123">
            <v>13479901.92</v>
          </cell>
          <cell r="E1123">
            <v>-5327082.92</v>
          </cell>
          <cell r="F1123">
            <v>8152819</v>
          </cell>
        </row>
        <row r="1124">
          <cell r="A1124">
            <v>59440</v>
          </cell>
          <cell r="B1124" t="str">
            <v>01.07.1960</v>
          </cell>
          <cell r="C1124" t="str">
            <v>STAFF AMENITIES-EVENTIDE NURSING HOME</v>
          </cell>
          <cell r="D1124">
            <v>437000</v>
          </cell>
          <cell r="E1124">
            <v>-274686</v>
          </cell>
          <cell r="F1124">
            <v>162314</v>
          </cell>
        </row>
        <row r="1125">
          <cell r="A1125">
            <v>59441</v>
          </cell>
          <cell r="B1125" t="str">
            <v>01.07.1958</v>
          </cell>
          <cell r="C1125" t="str">
            <v>BOWLS CLUBHOUSE-EVENTIDE NURSING HOME</v>
          </cell>
          <cell r="D1125">
            <v>93100</v>
          </cell>
          <cell r="E1125">
            <v>-93100</v>
          </cell>
          <cell r="F1125">
            <v>0</v>
          </cell>
        </row>
        <row r="1126">
          <cell r="A1126">
            <v>59442</v>
          </cell>
          <cell r="B1126" t="str">
            <v>01.07.1990</v>
          </cell>
          <cell r="C1126" t="str">
            <v>RECREATION CENTRE/STAFF DEVELOPMENT-EVENTIDE NURSI</v>
          </cell>
          <cell r="D1126">
            <v>167200</v>
          </cell>
          <cell r="E1126">
            <v>-58520</v>
          </cell>
          <cell r="F1126">
            <v>108680</v>
          </cell>
        </row>
        <row r="1127">
          <cell r="A1127">
            <v>59443</v>
          </cell>
          <cell r="B1127" t="str">
            <v>01.07.1990</v>
          </cell>
          <cell r="C1127" t="str">
            <v>CHAPEL-EVENTIDE NURSING HOME</v>
          </cell>
          <cell r="D1127">
            <v>451250</v>
          </cell>
          <cell r="E1127">
            <v>-157941</v>
          </cell>
          <cell r="F1127">
            <v>293309</v>
          </cell>
        </row>
        <row r="1128">
          <cell r="A1128">
            <v>59444</v>
          </cell>
          <cell r="B1128" t="str">
            <v>01.07.1990</v>
          </cell>
          <cell r="C1128" t="str">
            <v>COVERED WALKWAYS-EVENTIDE NURSING HOME</v>
          </cell>
          <cell r="D1128">
            <v>615215.23</v>
          </cell>
          <cell r="E1128">
            <v>-215329.23</v>
          </cell>
          <cell r="F1128">
            <v>399886</v>
          </cell>
        </row>
        <row r="1129">
          <cell r="A1129">
            <v>59445</v>
          </cell>
          <cell r="B1129" t="str">
            <v>01.07.1990</v>
          </cell>
          <cell r="C1129" t="str">
            <v>GAMES/LIBRARY-EVENTIDE NURSING HOME</v>
          </cell>
          <cell r="D1129">
            <v>708338.32</v>
          </cell>
          <cell r="E1129">
            <v>-247923.32</v>
          </cell>
          <cell r="F1129">
            <v>460415</v>
          </cell>
        </row>
        <row r="1130">
          <cell r="A1130">
            <v>59446</v>
          </cell>
          <cell r="B1130" t="str">
            <v>01.07.1990</v>
          </cell>
          <cell r="C1130" t="str">
            <v>CLINICS/PHARMACY-EVENTIDE NURSING HOME</v>
          </cell>
          <cell r="D1130">
            <v>989664.17</v>
          </cell>
          <cell r="E1130">
            <v>-346388.17</v>
          </cell>
          <cell r="F1130">
            <v>643276</v>
          </cell>
        </row>
        <row r="1131">
          <cell r="A1131">
            <v>59447</v>
          </cell>
          <cell r="B1131" t="str">
            <v>01.07.1990</v>
          </cell>
          <cell r="C1131" t="str">
            <v>DINING ROOM-EVENTIDE NURSING HOME</v>
          </cell>
          <cell r="D1131">
            <v>835516.64</v>
          </cell>
          <cell r="E1131">
            <v>-334212.64</v>
          </cell>
          <cell r="F1131">
            <v>501304</v>
          </cell>
        </row>
        <row r="1132">
          <cell r="A1132">
            <v>59448</v>
          </cell>
          <cell r="B1132" t="str">
            <v>01.07.1990</v>
          </cell>
          <cell r="C1132" t="str">
            <v>THERAPIES-EVENTIDE NURSING HOME</v>
          </cell>
          <cell r="D1132">
            <v>994159.04</v>
          </cell>
          <cell r="E1132">
            <v>-397670.04</v>
          </cell>
          <cell r="F1132">
            <v>596489</v>
          </cell>
        </row>
        <row r="1133">
          <cell r="A1133">
            <v>59449</v>
          </cell>
          <cell r="B1133" t="str">
            <v>01.07.1990</v>
          </cell>
          <cell r="C1133" t="str">
            <v>ADMINISTRATION-EVENTIDE NURSING HOME</v>
          </cell>
          <cell r="D1133">
            <v>869522.08</v>
          </cell>
          <cell r="E1133">
            <v>-347168.08</v>
          </cell>
          <cell r="F1133">
            <v>522354</v>
          </cell>
        </row>
        <row r="1134">
          <cell r="A1134">
            <v>59450</v>
          </cell>
          <cell r="B1134" t="str">
            <v>01.07.1990</v>
          </cell>
          <cell r="C1134" t="str">
            <v>COVERED ENTRY-EVENTIDE NURSING HOME</v>
          </cell>
          <cell r="D1134">
            <v>410000</v>
          </cell>
          <cell r="E1134">
            <v>-164001</v>
          </cell>
          <cell r="F1134">
            <v>245999</v>
          </cell>
        </row>
        <row r="1135">
          <cell r="A1135">
            <v>59451</v>
          </cell>
          <cell r="B1135" t="str">
            <v>01.07.1990</v>
          </cell>
          <cell r="C1135" t="str">
            <v>HALL-EVENTIDE NURSING HOME</v>
          </cell>
          <cell r="D1135">
            <v>888397.44</v>
          </cell>
          <cell r="E1135">
            <v>-355364.44</v>
          </cell>
          <cell r="F1135">
            <v>533033</v>
          </cell>
        </row>
        <row r="1136">
          <cell r="A1136">
            <v>59452</v>
          </cell>
          <cell r="B1136" t="str">
            <v>01.07.1990</v>
          </cell>
          <cell r="C1136" t="str">
            <v>STORES-EVENTIDE NURSING HOME</v>
          </cell>
          <cell r="D1136">
            <v>920125.92</v>
          </cell>
          <cell r="E1136">
            <v>-368055.92</v>
          </cell>
          <cell r="F1136">
            <v>552070</v>
          </cell>
        </row>
        <row r="1137">
          <cell r="A1137">
            <v>59453</v>
          </cell>
          <cell r="B1137" t="str">
            <v>01.07.1990</v>
          </cell>
          <cell r="C1137" t="str">
            <v>HOSTEL ACCOMMODATION-EVENTIDE NURSING HOME</v>
          </cell>
          <cell r="D1137">
            <v>10576160</v>
          </cell>
          <cell r="E1137">
            <v>-4230515</v>
          </cell>
          <cell r="F1137">
            <v>6345645</v>
          </cell>
        </row>
        <row r="1138">
          <cell r="A1138">
            <v>59454</v>
          </cell>
          <cell r="B1138" t="str">
            <v>01.07.1961</v>
          </cell>
          <cell r="C1138" t="str">
            <v>COMMUNITY HLTH/ABORIGINAL &amp; CHILD-HUGHENDEN HOSP</v>
          </cell>
          <cell r="D1138">
            <v>569208.93000000005</v>
          </cell>
          <cell r="E1138">
            <v>-407935.93</v>
          </cell>
          <cell r="F1138">
            <v>161273</v>
          </cell>
        </row>
        <row r="1139">
          <cell r="A1139">
            <v>59455</v>
          </cell>
          <cell r="B1139" t="str">
            <v>01.07.1961</v>
          </cell>
          <cell r="C1139" t="str">
            <v>MAIN HOSPITAL B'LDING-HUGHENDEN HOSP</v>
          </cell>
          <cell r="D1139">
            <v>5273759.58</v>
          </cell>
          <cell r="E1139">
            <v>-4063892.58</v>
          </cell>
          <cell r="F1139">
            <v>1209867</v>
          </cell>
        </row>
        <row r="1140">
          <cell r="A1140">
            <v>59456</v>
          </cell>
          <cell r="B1140" t="str">
            <v>01.07.1967</v>
          </cell>
          <cell r="C1140" t="str">
            <v>DENTAL CLINIC-HUGHENDEN HOSP</v>
          </cell>
          <cell r="D1140">
            <v>265403</v>
          </cell>
          <cell r="E1140">
            <v>-250721</v>
          </cell>
          <cell r="F1140">
            <v>14682</v>
          </cell>
        </row>
        <row r="1141">
          <cell r="A1141">
            <v>59457</v>
          </cell>
          <cell r="B1141" t="str">
            <v>01.07.1962</v>
          </cell>
          <cell r="C1141" t="str">
            <v>RELIEVING FLAT-HUGHENDEN HOSP</v>
          </cell>
          <cell r="D1141">
            <v>62180</v>
          </cell>
          <cell r="E1141">
            <v>-39745</v>
          </cell>
          <cell r="F1141">
            <v>22435</v>
          </cell>
        </row>
        <row r="1142">
          <cell r="A1142">
            <v>59458</v>
          </cell>
          <cell r="B1142" t="str">
            <v>01.07.1961</v>
          </cell>
          <cell r="C1142" t="str">
            <v>MORGUE-HUGHENDEN HOSP</v>
          </cell>
          <cell r="D1142">
            <v>112600</v>
          </cell>
          <cell r="E1142">
            <v>-102076</v>
          </cell>
          <cell r="F1142">
            <v>10524</v>
          </cell>
        </row>
        <row r="1143">
          <cell r="A1143">
            <v>59459</v>
          </cell>
          <cell r="B1143" t="str">
            <v>01.07.1960</v>
          </cell>
          <cell r="C1143" t="str">
            <v>NURSES QTRS-HUGHENDEN HOSP</v>
          </cell>
          <cell r="D1143">
            <v>833932.17</v>
          </cell>
          <cell r="E1143">
            <v>-677685.17</v>
          </cell>
          <cell r="F1143">
            <v>156247</v>
          </cell>
        </row>
        <row r="1144">
          <cell r="A1144">
            <v>59460</v>
          </cell>
          <cell r="B1144" t="str">
            <v>01.07.1965</v>
          </cell>
          <cell r="C1144" t="str">
            <v>SISTERS QTRS- DON'S HUGHENDEN HOSP</v>
          </cell>
          <cell r="D1144">
            <v>185490</v>
          </cell>
          <cell r="E1144">
            <v>-102060</v>
          </cell>
          <cell r="F1144">
            <v>83430</v>
          </cell>
        </row>
        <row r="1145">
          <cell r="A1145">
            <v>59461</v>
          </cell>
          <cell r="B1145" t="str">
            <v>01.07.1967</v>
          </cell>
          <cell r="C1145" t="str">
            <v>DIRECTOR OF NUSRING QTRS-HUGHENDEN HOSP</v>
          </cell>
          <cell r="D1145">
            <v>105509.98</v>
          </cell>
          <cell r="E1145">
            <v>-55856.98</v>
          </cell>
          <cell r="F1145">
            <v>49653</v>
          </cell>
        </row>
        <row r="1146">
          <cell r="A1146">
            <v>59463</v>
          </cell>
          <cell r="B1146" t="str">
            <v>01.07.1964</v>
          </cell>
          <cell r="C1146" t="str">
            <v>MEDICAL OFFICERS R'DENCE-HUGHENDEN HOSP</v>
          </cell>
          <cell r="D1146">
            <v>212050</v>
          </cell>
          <cell r="E1146">
            <v>-121844</v>
          </cell>
          <cell r="F1146">
            <v>90206</v>
          </cell>
        </row>
        <row r="1147">
          <cell r="A1147">
            <v>59464</v>
          </cell>
          <cell r="B1147" t="str">
            <v>01.07.1972</v>
          </cell>
          <cell r="C1147" t="str">
            <v>SITE IMP'MENTS-HUGHENDEN HOSP</v>
          </cell>
          <cell r="D1147">
            <v>75000</v>
          </cell>
          <cell r="E1147">
            <v>-66668</v>
          </cell>
          <cell r="F1147">
            <v>8332</v>
          </cell>
        </row>
        <row r="1148">
          <cell r="A1148">
            <v>59466</v>
          </cell>
          <cell r="B1148" t="str">
            <v>01.07.1972</v>
          </cell>
          <cell r="C1148" t="str">
            <v>MAIN HOSPITAL B'LDING-RICHMOND HOSP</v>
          </cell>
          <cell r="D1148">
            <v>3083781.53</v>
          </cell>
          <cell r="E1148">
            <v>-1899668.53</v>
          </cell>
          <cell r="F1148">
            <v>1184113</v>
          </cell>
        </row>
        <row r="1149">
          <cell r="A1149">
            <v>59467</v>
          </cell>
          <cell r="B1149" t="str">
            <v>01.07.1979</v>
          </cell>
          <cell r="C1149" t="str">
            <v>NURSES QTRS-RICHMOND HOSP</v>
          </cell>
          <cell r="D1149">
            <v>1171000.76</v>
          </cell>
          <cell r="E1149">
            <v>-650414.76</v>
          </cell>
          <cell r="F1149">
            <v>520586</v>
          </cell>
        </row>
        <row r="1150">
          <cell r="A1150">
            <v>59469</v>
          </cell>
          <cell r="B1150" t="str">
            <v>01.07.1967</v>
          </cell>
          <cell r="C1150" t="str">
            <v>WORKSHOP/LAUNDRY/BOILER ROOM-RICHMOND HOSP</v>
          </cell>
          <cell r="D1150">
            <v>60000</v>
          </cell>
          <cell r="E1150">
            <v>-48264</v>
          </cell>
          <cell r="F1150">
            <v>11736</v>
          </cell>
        </row>
        <row r="1151">
          <cell r="A1151">
            <v>59470</v>
          </cell>
          <cell r="B1151" t="str">
            <v>01.07.1970</v>
          </cell>
          <cell r="C1151" t="str">
            <v>DIRECTOR OF NURSING R'DENCE-RICHMOND HOSP</v>
          </cell>
          <cell r="D1151">
            <v>69970</v>
          </cell>
          <cell r="E1151">
            <v>-30186</v>
          </cell>
          <cell r="F1151">
            <v>39784</v>
          </cell>
        </row>
        <row r="1152">
          <cell r="A1152">
            <v>59471</v>
          </cell>
          <cell r="B1152" t="str">
            <v>01.07.1963</v>
          </cell>
          <cell r="C1152" t="str">
            <v>MORGUE-RICHMOND HOSP</v>
          </cell>
          <cell r="D1152">
            <v>66600</v>
          </cell>
          <cell r="E1152">
            <v>-54612</v>
          </cell>
          <cell r="F1152">
            <v>11988</v>
          </cell>
        </row>
        <row r="1153">
          <cell r="A1153">
            <v>59472</v>
          </cell>
          <cell r="B1153" t="str">
            <v>01.07.1975</v>
          </cell>
          <cell r="C1153" t="str">
            <v>SITE IMP'MENTS-RICHMOND HOSP</v>
          </cell>
          <cell r="D1153">
            <v>35000</v>
          </cell>
          <cell r="E1153">
            <v>-28196</v>
          </cell>
          <cell r="F1153">
            <v>6804</v>
          </cell>
        </row>
        <row r="1154">
          <cell r="A1154">
            <v>59473</v>
          </cell>
          <cell r="B1154" t="str">
            <v>01.07.1979</v>
          </cell>
          <cell r="C1154" t="str">
            <v>RESOURCE B'LDING-RICHMOND HOSP</v>
          </cell>
          <cell r="D1154">
            <v>58113</v>
          </cell>
          <cell r="E1154">
            <v>-39063</v>
          </cell>
          <cell r="F1154">
            <v>19050</v>
          </cell>
        </row>
        <row r="1155">
          <cell r="A1155">
            <v>59474</v>
          </cell>
          <cell r="B1155" t="str">
            <v>01.07.1972</v>
          </cell>
          <cell r="C1155" t="str">
            <v>SURGERY-DOCTORS RESIDENCE &amp; SURGERY</v>
          </cell>
          <cell r="D1155">
            <v>49368.45</v>
          </cell>
          <cell r="E1155">
            <v>-15746.45</v>
          </cell>
          <cell r="F1155">
            <v>33622</v>
          </cell>
        </row>
        <row r="1156">
          <cell r="A1156">
            <v>59475</v>
          </cell>
          <cell r="B1156" t="str">
            <v>01.07.1972</v>
          </cell>
          <cell r="C1156" t="str">
            <v>DWELLING-DOCTORS RESIDENCE &amp; SURGERY</v>
          </cell>
          <cell r="D1156">
            <v>54997</v>
          </cell>
          <cell r="E1156">
            <v>-16814</v>
          </cell>
          <cell r="F1156">
            <v>38183</v>
          </cell>
        </row>
        <row r="1157">
          <cell r="A1157">
            <v>59476</v>
          </cell>
          <cell r="B1157" t="str">
            <v>01.08.1992</v>
          </cell>
          <cell r="C1157" t="str">
            <v>BUILDING - FLATS 14 CLARKE STREET</v>
          </cell>
          <cell r="D1157">
            <v>205388</v>
          </cell>
          <cell r="E1157">
            <v>-60557</v>
          </cell>
          <cell r="F1157">
            <v>144831</v>
          </cell>
        </row>
        <row r="1158">
          <cell r="A1158">
            <v>59477</v>
          </cell>
          <cell r="B1158" t="str">
            <v>01.07.1972</v>
          </cell>
          <cell r="C1158" t="str">
            <v>SITE IMPROVEMENTS EVENTIDE</v>
          </cell>
          <cell r="D1158">
            <v>250000</v>
          </cell>
          <cell r="E1158">
            <v>-137934</v>
          </cell>
          <cell r="F1158">
            <v>112066</v>
          </cell>
        </row>
        <row r="1159">
          <cell r="A1159">
            <v>61223</v>
          </cell>
          <cell r="B1159" t="str">
            <v>01.07.1992</v>
          </cell>
          <cell r="C1159" t="str">
            <v>CLONCURRY HOSPITAL</v>
          </cell>
          <cell r="D1159">
            <v>120750</v>
          </cell>
          <cell r="E1159">
            <v>0</v>
          </cell>
          <cell r="F1159">
            <v>120750</v>
          </cell>
        </row>
        <row r="1160">
          <cell r="A1160">
            <v>61225</v>
          </cell>
          <cell r="B1160" t="str">
            <v>01.07.1992</v>
          </cell>
          <cell r="C1160" t="str">
            <v>VACANT LAND CLONCURRY</v>
          </cell>
          <cell r="D1160">
            <v>1000</v>
          </cell>
          <cell r="E1160">
            <v>0</v>
          </cell>
          <cell r="F1160">
            <v>1000</v>
          </cell>
        </row>
        <row r="1161">
          <cell r="A1161">
            <v>61226</v>
          </cell>
          <cell r="B1161" t="str">
            <v>01.07.1992</v>
          </cell>
          <cell r="C1161" t="str">
            <v>MOUNT ISA HOSPITAL</v>
          </cell>
          <cell r="D1161">
            <v>370000</v>
          </cell>
          <cell r="E1161">
            <v>0</v>
          </cell>
          <cell r="F1161">
            <v>370000</v>
          </cell>
        </row>
        <row r="1162">
          <cell r="A1162">
            <v>61227</v>
          </cell>
          <cell r="B1162" t="str">
            <v>01.07.1992</v>
          </cell>
          <cell r="C1162" t="str">
            <v>MT ISA COMMUNITY HEALTH</v>
          </cell>
          <cell r="D1162">
            <v>70400</v>
          </cell>
          <cell r="E1162">
            <v>0</v>
          </cell>
          <cell r="F1162">
            <v>70400</v>
          </cell>
        </row>
        <row r="1163">
          <cell r="A1163">
            <v>61228</v>
          </cell>
          <cell r="B1163" t="str">
            <v>01.07.1992</v>
          </cell>
          <cell r="C1163" t="str">
            <v>LAND - ALLOTMENT 1 OF SECTION 24</v>
          </cell>
          <cell r="D1163">
            <v>24000</v>
          </cell>
          <cell r="E1163">
            <v>0</v>
          </cell>
          <cell r="F1163">
            <v>24000</v>
          </cell>
        </row>
        <row r="1164">
          <cell r="A1164">
            <v>61229</v>
          </cell>
          <cell r="B1164" t="str">
            <v>01.07.1992</v>
          </cell>
          <cell r="C1164" t="str">
            <v>LAND - LOT 11 ON PLAN M758255 RES</v>
          </cell>
          <cell r="D1164">
            <v>28000</v>
          </cell>
          <cell r="E1164">
            <v>0</v>
          </cell>
          <cell r="F1164">
            <v>28000</v>
          </cell>
        </row>
        <row r="1165">
          <cell r="A1165">
            <v>61230</v>
          </cell>
          <cell r="B1165" t="str">
            <v>01.07.1992</v>
          </cell>
          <cell r="C1165" t="str">
            <v>LAND - LOT 3 ON PLAN M758252 RESE</v>
          </cell>
          <cell r="D1165">
            <v>24000</v>
          </cell>
          <cell r="E1165">
            <v>0</v>
          </cell>
          <cell r="F1165">
            <v>24000</v>
          </cell>
        </row>
        <row r="1166">
          <cell r="A1166">
            <v>61231</v>
          </cell>
          <cell r="B1166" t="str">
            <v>01.07.1992</v>
          </cell>
          <cell r="C1166" t="str">
            <v>LAND - PART OF LOT 27 ON PLAN M75</v>
          </cell>
          <cell r="D1166">
            <v>39500</v>
          </cell>
          <cell r="E1166">
            <v>0</v>
          </cell>
          <cell r="F1166">
            <v>39500</v>
          </cell>
        </row>
        <row r="1167">
          <cell r="A1167">
            <v>61232</v>
          </cell>
          <cell r="B1167" t="str">
            <v>01.07.1992</v>
          </cell>
          <cell r="C1167" t="str">
            <v>LAND - LOT 30 ON PLAN M758166 RES</v>
          </cell>
          <cell r="D1167">
            <v>20000</v>
          </cell>
          <cell r="E1167">
            <v>0</v>
          </cell>
          <cell r="F1167">
            <v>20000</v>
          </cell>
        </row>
        <row r="1168">
          <cell r="A1168">
            <v>61233</v>
          </cell>
          <cell r="B1168" t="str">
            <v>01.07.1992</v>
          </cell>
          <cell r="C1168" t="str">
            <v>LAND - LOT 13 ON PLAN M758253 RES</v>
          </cell>
          <cell r="D1168">
            <v>87108</v>
          </cell>
          <cell r="E1168">
            <v>0</v>
          </cell>
          <cell r="F1168">
            <v>87108</v>
          </cell>
        </row>
        <row r="1169">
          <cell r="A1169">
            <v>61234</v>
          </cell>
          <cell r="B1169" t="str">
            <v>01.07.1992</v>
          </cell>
          <cell r="C1169" t="str">
            <v>LAND - LOT 1 ON PLAN NO RD237 RES</v>
          </cell>
          <cell r="D1169">
            <v>25000</v>
          </cell>
          <cell r="E1169">
            <v>0</v>
          </cell>
          <cell r="F1169">
            <v>25000</v>
          </cell>
        </row>
        <row r="1170">
          <cell r="A1170">
            <v>61235</v>
          </cell>
          <cell r="B1170" t="str">
            <v>01.07.1992</v>
          </cell>
          <cell r="C1170" t="str">
            <v>MT ISA CHILD HEALTH</v>
          </cell>
          <cell r="D1170">
            <v>42400</v>
          </cell>
          <cell r="E1170">
            <v>0</v>
          </cell>
          <cell r="F1170">
            <v>42400</v>
          </cell>
        </row>
        <row r="1171">
          <cell r="A1171">
            <v>61236</v>
          </cell>
          <cell r="B1171" t="str">
            <v>01.07.1992</v>
          </cell>
          <cell r="C1171" t="str">
            <v>BURKTOWN HOSPITAL</v>
          </cell>
          <cell r="D1171">
            <v>9100</v>
          </cell>
          <cell r="E1171">
            <v>0</v>
          </cell>
          <cell r="F1171">
            <v>9100</v>
          </cell>
        </row>
        <row r="1172">
          <cell r="A1172">
            <v>61237</v>
          </cell>
          <cell r="B1172" t="str">
            <v>01.07.1992</v>
          </cell>
          <cell r="C1172" t="str">
            <v>NORMANTON HOSPITAL</v>
          </cell>
          <cell r="D1172">
            <v>9900</v>
          </cell>
          <cell r="E1172">
            <v>0</v>
          </cell>
          <cell r="F1172">
            <v>9900</v>
          </cell>
        </row>
        <row r="1173">
          <cell r="A1173">
            <v>61238</v>
          </cell>
          <cell r="B1173" t="str">
            <v>01.07.1992</v>
          </cell>
          <cell r="C1173" t="str">
            <v>VACANT LAND NORMANTON</v>
          </cell>
          <cell r="D1173">
            <v>9500</v>
          </cell>
          <cell r="E1173">
            <v>0</v>
          </cell>
          <cell r="F1173">
            <v>9500</v>
          </cell>
        </row>
        <row r="1174">
          <cell r="A1174">
            <v>61239</v>
          </cell>
          <cell r="B1174" t="str">
            <v>01.07.1992</v>
          </cell>
          <cell r="C1174" t="str">
            <v>KARUMBA HOSPITAL</v>
          </cell>
          <cell r="D1174">
            <v>41400</v>
          </cell>
          <cell r="E1174">
            <v>0</v>
          </cell>
          <cell r="F1174">
            <v>41400</v>
          </cell>
        </row>
        <row r="1175">
          <cell r="A1175">
            <v>61240</v>
          </cell>
          <cell r="B1175" t="str">
            <v>01.07.1992</v>
          </cell>
          <cell r="C1175" t="str">
            <v>JULIA CREEK HOSPITAL</v>
          </cell>
          <cell r="D1175">
            <v>25311</v>
          </cell>
          <cell r="E1175">
            <v>0</v>
          </cell>
          <cell r="F1175">
            <v>25311</v>
          </cell>
        </row>
        <row r="1176">
          <cell r="A1176">
            <v>61241</v>
          </cell>
          <cell r="B1176" t="str">
            <v>01.07.1992</v>
          </cell>
          <cell r="C1176" t="str">
            <v>LAND -DIANNE STREETMT ISA</v>
          </cell>
          <cell r="D1176">
            <v>28000</v>
          </cell>
          <cell r="E1176">
            <v>0</v>
          </cell>
          <cell r="F1176">
            <v>28000</v>
          </cell>
        </row>
        <row r="1177">
          <cell r="A1177">
            <v>61242</v>
          </cell>
          <cell r="B1177" t="str">
            <v>01.07.1992</v>
          </cell>
          <cell r="C1177" t="str">
            <v>DAJARRA VACANT LAND</v>
          </cell>
          <cell r="D1177">
            <v>0</v>
          </cell>
          <cell r="E1177">
            <v>0</v>
          </cell>
          <cell r="F1177">
            <v>0</v>
          </cell>
        </row>
        <row r="1178">
          <cell r="A1178">
            <v>61243</v>
          </cell>
          <cell r="B1178" t="str">
            <v>01.07.1992</v>
          </cell>
          <cell r="C1178" t="str">
            <v>ABORIGINAL HEALTH - CLONCURRY</v>
          </cell>
          <cell r="D1178">
            <v>20400</v>
          </cell>
          <cell r="E1178">
            <v>0</v>
          </cell>
          <cell r="F1178">
            <v>20400</v>
          </cell>
        </row>
        <row r="1179">
          <cell r="A1179">
            <v>61244</v>
          </cell>
          <cell r="B1179" t="str">
            <v>01.07.1992</v>
          </cell>
          <cell r="C1179" t="str">
            <v>VACANT LAND 7 DOROTHY ST MOUNT ISA</v>
          </cell>
          <cell r="D1179">
            <v>93700</v>
          </cell>
          <cell r="E1179">
            <v>0</v>
          </cell>
          <cell r="F1179">
            <v>93700</v>
          </cell>
        </row>
        <row r="1180">
          <cell r="A1180">
            <v>61246</v>
          </cell>
          <cell r="B1180" t="str">
            <v>01.07.1964</v>
          </cell>
          <cell r="C1180" t="str">
            <v>CLONCURRY HOSPITAL WORKSHOP</v>
          </cell>
          <cell r="D1180">
            <v>29250</v>
          </cell>
          <cell r="E1180">
            <v>-20529</v>
          </cell>
          <cell r="F1180">
            <v>8721</v>
          </cell>
        </row>
        <row r="1181">
          <cell r="A1181">
            <v>61247</v>
          </cell>
          <cell r="B1181" t="str">
            <v>01.07.1967</v>
          </cell>
          <cell r="C1181" t="str">
            <v>CLONCURRY HOSP KITCHEN BLOCK</v>
          </cell>
          <cell r="D1181">
            <v>468000</v>
          </cell>
          <cell r="E1181">
            <v>-444000</v>
          </cell>
          <cell r="F1181">
            <v>24000</v>
          </cell>
        </row>
        <row r="1182">
          <cell r="A1182">
            <v>61248</v>
          </cell>
          <cell r="B1182" t="str">
            <v>01.07.1967</v>
          </cell>
          <cell r="C1182" t="str">
            <v>CLONCURRY HOSP ADMINIST'N BUILDING</v>
          </cell>
          <cell r="D1182">
            <v>1006744.67</v>
          </cell>
          <cell r="E1182">
            <v>-846584.67</v>
          </cell>
          <cell r="F1182">
            <v>160160</v>
          </cell>
        </row>
        <row r="1183">
          <cell r="A1183">
            <v>61249</v>
          </cell>
          <cell r="B1183" t="str">
            <v>01.07.1968</v>
          </cell>
          <cell r="C1183" t="str">
            <v>CLONCURRY HOSP. DENTIST RESIDENCE</v>
          </cell>
          <cell r="D1183">
            <v>73950</v>
          </cell>
          <cell r="E1183">
            <v>-50234</v>
          </cell>
          <cell r="F1183">
            <v>23716</v>
          </cell>
        </row>
        <row r="1184">
          <cell r="A1184">
            <v>61250</v>
          </cell>
          <cell r="B1184" t="str">
            <v>01.07.1968</v>
          </cell>
          <cell r="C1184" t="str">
            <v>CLONCURRY NURSES DIRECTOR RESID.</v>
          </cell>
          <cell r="D1184">
            <v>72000</v>
          </cell>
          <cell r="E1184">
            <v>-60282</v>
          </cell>
          <cell r="F1184">
            <v>11718</v>
          </cell>
        </row>
        <row r="1185">
          <cell r="A1185">
            <v>61251</v>
          </cell>
          <cell r="B1185" t="str">
            <v>01.07.1969</v>
          </cell>
          <cell r="C1185" t="str">
            <v>CLONCURRY HOSP NURSES QUARTERS</v>
          </cell>
          <cell r="D1185">
            <v>657442.66</v>
          </cell>
          <cell r="E1185">
            <v>-494544.66</v>
          </cell>
          <cell r="F1185">
            <v>162898</v>
          </cell>
        </row>
        <row r="1186">
          <cell r="A1186">
            <v>61252</v>
          </cell>
          <cell r="B1186" t="str">
            <v>01.07.1970</v>
          </cell>
          <cell r="C1186" t="str">
            <v>CLONCURRY-MEDICAL OFFICERS RESID.</v>
          </cell>
          <cell r="D1186">
            <v>121500</v>
          </cell>
          <cell r="E1186">
            <v>-73770</v>
          </cell>
          <cell r="F1186">
            <v>47730</v>
          </cell>
        </row>
        <row r="1187">
          <cell r="A1187">
            <v>61253</v>
          </cell>
          <cell r="B1187" t="str">
            <v>05.07.1972</v>
          </cell>
          <cell r="C1187" t="str">
            <v>CLONCURRY HOSP.MAIN HOSP BUILDING</v>
          </cell>
          <cell r="D1187">
            <v>3913179.2</v>
          </cell>
          <cell r="E1187">
            <v>-2477986.2000000002</v>
          </cell>
          <cell r="F1187">
            <v>1435193</v>
          </cell>
        </row>
        <row r="1188">
          <cell r="A1188">
            <v>61254</v>
          </cell>
          <cell r="B1188" t="str">
            <v>01.07.1972</v>
          </cell>
          <cell r="C1188" t="str">
            <v>CLONCURRY HOSPITAL MORGUE</v>
          </cell>
          <cell r="D1188">
            <v>123300</v>
          </cell>
          <cell r="E1188">
            <v>-116048</v>
          </cell>
          <cell r="F1188">
            <v>7252</v>
          </cell>
        </row>
        <row r="1189">
          <cell r="A1189">
            <v>61255</v>
          </cell>
          <cell r="B1189" t="str">
            <v>01.07.1974</v>
          </cell>
          <cell r="C1189" t="str">
            <v>CLONCURRY HOSP SITE IMPROVEMENTS</v>
          </cell>
          <cell r="D1189">
            <v>75000</v>
          </cell>
          <cell r="E1189">
            <v>-60811</v>
          </cell>
          <cell r="F1189">
            <v>14189</v>
          </cell>
        </row>
        <row r="1190">
          <cell r="A1190">
            <v>61256</v>
          </cell>
          <cell r="B1190" t="str">
            <v>01.07.1986</v>
          </cell>
          <cell r="C1190" t="str">
            <v>CLONCURRY HOSPITAL LAUNDRY</v>
          </cell>
          <cell r="D1190">
            <v>42500</v>
          </cell>
          <cell r="E1190">
            <v>-29386</v>
          </cell>
          <cell r="F1190">
            <v>13114</v>
          </cell>
        </row>
        <row r="1191">
          <cell r="A1191">
            <v>61257</v>
          </cell>
          <cell r="B1191" t="str">
            <v>01.06.1966</v>
          </cell>
          <cell r="C1191" t="str">
            <v>CLONCURRY HOSP CONFERENCE BLD</v>
          </cell>
          <cell r="D1191">
            <v>491400</v>
          </cell>
          <cell r="E1191">
            <v>-414960</v>
          </cell>
          <cell r="F1191">
            <v>76440</v>
          </cell>
        </row>
        <row r="1192">
          <cell r="A1192">
            <v>61258</v>
          </cell>
          <cell r="B1192" t="str">
            <v>01.07.1977</v>
          </cell>
          <cell r="C1192" t="str">
            <v>NORMANTON HOSP-SITE IMPROVEMENTS</v>
          </cell>
          <cell r="D1192">
            <v>75000</v>
          </cell>
          <cell r="E1192">
            <v>-31641</v>
          </cell>
          <cell r="F1192">
            <v>43359</v>
          </cell>
        </row>
        <row r="1193">
          <cell r="A1193">
            <v>61259</v>
          </cell>
          <cell r="B1193" t="str">
            <v>01.07.1981</v>
          </cell>
          <cell r="C1193" t="str">
            <v>NORMANTON HOSP-MATRONS QUARTERS</v>
          </cell>
          <cell r="D1193">
            <v>92480</v>
          </cell>
          <cell r="E1193">
            <v>-57490</v>
          </cell>
          <cell r="F1193">
            <v>34990</v>
          </cell>
        </row>
        <row r="1194">
          <cell r="A1194">
            <v>61260</v>
          </cell>
          <cell r="B1194" t="str">
            <v>01.07.1982</v>
          </cell>
          <cell r="C1194" t="str">
            <v>NORMANTON HOSP-NURSES QUARTERS</v>
          </cell>
          <cell r="D1194">
            <v>660206.21</v>
          </cell>
          <cell r="E1194">
            <v>-403462.21</v>
          </cell>
          <cell r="F1194">
            <v>256744</v>
          </cell>
        </row>
        <row r="1195">
          <cell r="A1195">
            <v>61261</v>
          </cell>
          <cell r="B1195" t="str">
            <v>01.07.1982</v>
          </cell>
          <cell r="C1195" t="str">
            <v>NORMANTON HOSP-WARDSMAN - QUARTERS</v>
          </cell>
          <cell r="D1195">
            <v>160650</v>
          </cell>
          <cell r="E1195">
            <v>-98177</v>
          </cell>
          <cell r="F1195">
            <v>62473</v>
          </cell>
        </row>
        <row r="1196">
          <cell r="A1196">
            <v>61262</v>
          </cell>
          <cell r="B1196" t="str">
            <v>01.07.1984</v>
          </cell>
          <cell r="C1196" t="str">
            <v>NORMANTON HOSP-MAIN HOSPITAL BUILDING</v>
          </cell>
          <cell r="D1196">
            <v>4759272</v>
          </cell>
          <cell r="E1196">
            <v>-3014229</v>
          </cell>
          <cell r="F1196">
            <v>1745043</v>
          </cell>
        </row>
        <row r="1197">
          <cell r="A1197">
            <v>61263</v>
          </cell>
          <cell r="B1197" t="str">
            <v>01.07.1984</v>
          </cell>
          <cell r="C1197" t="str">
            <v>NORMANTON HOSP-MEDICAL OFFICERS RESIDENCE</v>
          </cell>
          <cell r="D1197">
            <v>180625</v>
          </cell>
          <cell r="E1197">
            <v>-63378</v>
          </cell>
          <cell r="F1197">
            <v>117247</v>
          </cell>
        </row>
        <row r="1198">
          <cell r="A1198">
            <v>61265</v>
          </cell>
          <cell r="B1198" t="str">
            <v>01.07.1963</v>
          </cell>
          <cell r="C1198" t="str">
            <v>MT ISA HOSP - NURSES QTRS SOUTH</v>
          </cell>
          <cell r="D1198">
            <v>2855563.2</v>
          </cell>
          <cell r="E1198">
            <v>-2760385.2</v>
          </cell>
          <cell r="F1198">
            <v>95178</v>
          </cell>
        </row>
        <row r="1199">
          <cell r="A1199">
            <v>61266</v>
          </cell>
          <cell r="B1199" t="str">
            <v>01.07.1966</v>
          </cell>
          <cell r="C1199" t="str">
            <v>MT ISA HOSP - WORKSHOP/LAUNDRY</v>
          </cell>
          <cell r="D1199">
            <v>555248.4</v>
          </cell>
          <cell r="E1199">
            <v>-502370.4</v>
          </cell>
          <cell r="F1199">
            <v>52878</v>
          </cell>
        </row>
        <row r="1200">
          <cell r="A1200">
            <v>61267</v>
          </cell>
          <cell r="B1200" t="str">
            <v>01.07.1968</v>
          </cell>
          <cell r="C1200" t="str">
            <v>MT ISA HOSP - BLOCK C WARDS</v>
          </cell>
          <cell r="D1200">
            <v>14817545</v>
          </cell>
          <cell r="E1200">
            <v>-9378952</v>
          </cell>
          <cell r="F1200">
            <v>5438593</v>
          </cell>
        </row>
        <row r="1201">
          <cell r="A1201">
            <v>61268</v>
          </cell>
          <cell r="B1201" t="str">
            <v>01.07.1968</v>
          </cell>
          <cell r="C1201" t="str">
            <v>MT ISA HOSP - DOCTORS FLATS</v>
          </cell>
          <cell r="D1201">
            <v>191583</v>
          </cell>
          <cell r="E1201">
            <v>-93016</v>
          </cell>
          <cell r="F1201">
            <v>98567</v>
          </cell>
        </row>
        <row r="1202">
          <cell r="A1202">
            <v>61269</v>
          </cell>
          <cell r="B1202" t="str">
            <v>01.07.1968</v>
          </cell>
          <cell r="C1202" t="str">
            <v>MT ISA HOSP - MEDICAL SUPER RESID.</v>
          </cell>
          <cell r="D1202">
            <v>182400</v>
          </cell>
          <cell r="E1202">
            <v>-81067</v>
          </cell>
          <cell r="F1202">
            <v>101333</v>
          </cell>
        </row>
        <row r="1203">
          <cell r="A1203">
            <v>61270</v>
          </cell>
          <cell r="B1203" t="str">
            <v>01.07.1970</v>
          </cell>
          <cell r="C1203" t="str">
            <v>MT ISA HOSP - BLOCK A MATERNITY</v>
          </cell>
          <cell r="D1203">
            <v>4866373.46</v>
          </cell>
          <cell r="E1203">
            <v>-2757044.46</v>
          </cell>
          <cell r="F1203">
            <v>2109329</v>
          </cell>
        </row>
        <row r="1204">
          <cell r="A1204">
            <v>61271</v>
          </cell>
          <cell r="B1204" t="str">
            <v>01.07.1970</v>
          </cell>
          <cell r="C1204" t="str">
            <v>MT ISA HOSP - DIRECTORS NURSES RES</v>
          </cell>
          <cell r="D1204">
            <v>133183.85999999999</v>
          </cell>
          <cell r="E1204">
            <v>-57250.86</v>
          </cell>
          <cell r="F1204">
            <v>75933</v>
          </cell>
        </row>
        <row r="1205">
          <cell r="A1205">
            <v>61272</v>
          </cell>
          <cell r="B1205" t="str">
            <v>01.07.1972</v>
          </cell>
          <cell r="C1205" t="str">
            <v>MT ISA HOSP - NURSES QTRS NORTH</v>
          </cell>
          <cell r="D1205">
            <v>3278609.6</v>
          </cell>
          <cell r="E1205">
            <v>-2950763.6</v>
          </cell>
          <cell r="F1205">
            <v>327846</v>
          </cell>
        </row>
        <row r="1206">
          <cell r="A1206">
            <v>61273</v>
          </cell>
          <cell r="B1206" t="str">
            <v>01.07.1976</v>
          </cell>
          <cell r="C1206" t="str">
            <v>MT ISA HOSP - SITE IMPROVEMENTS</v>
          </cell>
          <cell r="D1206">
            <v>50000</v>
          </cell>
          <cell r="E1206">
            <v>-22224</v>
          </cell>
          <cell r="F1206">
            <v>27776</v>
          </cell>
        </row>
        <row r="1207">
          <cell r="A1207">
            <v>61274</v>
          </cell>
          <cell r="B1207" t="str">
            <v>01.07.1982</v>
          </cell>
          <cell r="C1207" t="str">
            <v>MT ISA HOSP - STORAGE SHED</v>
          </cell>
          <cell r="D1207">
            <v>13500</v>
          </cell>
          <cell r="E1207">
            <v>-5500</v>
          </cell>
          <cell r="F1207">
            <v>8000</v>
          </cell>
        </row>
        <row r="1208">
          <cell r="A1208">
            <v>61275</v>
          </cell>
          <cell r="B1208" t="str">
            <v>01.07.1984</v>
          </cell>
          <cell r="C1208" t="str">
            <v>MT ISA HOSP - STAFF AMENITIES</v>
          </cell>
          <cell r="D1208">
            <v>410400</v>
          </cell>
          <cell r="E1208">
            <v>-157850</v>
          </cell>
          <cell r="F1208">
            <v>252550</v>
          </cell>
        </row>
        <row r="1209">
          <cell r="A1209">
            <v>61276</v>
          </cell>
          <cell r="B1209" t="str">
            <v>01.07.1985</v>
          </cell>
          <cell r="C1209" t="str">
            <v>MT ISA HOSP - KIOSK</v>
          </cell>
          <cell r="D1209">
            <v>235200</v>
          </cell>
          <cell r="E1209">
            <v>-74480</v>
          </cell>
          <cell r="F1209">
            <v>160720</v>
          </cell>
        </row>
        <row r="1210">
          <cell r="A1210">
            <v>61277</v>
          </cell>
          <cell r="B1210" t="str">
            <v>01.07.1986</v>
          </cell>
          <cell r="C1210" t="str">
            <v>MT ISA HOSP - BLOCK B ADMIN'TION</v>
          </cell>
          <cell r="D1210">
            <v>20644456.120000001</v>
          </cell>
          <cell r="E1210">
            <v>-6188716.1200000001</v>
          </cell>
          <cell r="F1210">
            <v>14455740</v>
          </cell>
        </row>
        <row r="1211">
          <cell r="A1211">
            <v>61278</v>
          </cell>
          <cell r="B1211" t="str">
            <v>01.07.1986</v>
          </cell>
          <cell r="C1211" t="str">
            <v>MT ISA HOSP - MORGUE</v>
          </cell>
          <cell r="D1211">
            <v>705387.57</v>
          </cell>
          <cell r="E1211">
            <v>-362774.57</v>
          </cell>
          <cell r="F1211">
            <v>342613</v>
          </cell>
        </row>
        <row r="1212">
          <cell r="A1212">
            <v>61279</v>
          </cell>
          <cell r="B1212" t="str">
            <v>01.07.1995</v>
          </cell>
          <cell r="C1212" t="str">
            <v>MT ISA HOSP - STORES BUILDING</v>
          </cell>
          <cell r="D1212">
            <v>397100</v>
          </cell>
          <cell r="E1212">
            <v>-71478</v>
          </cell>
          <cell r="F1212">
            <v>325622</v>
          </cell>
        </row>
        <row r="1213">
          <cell r="A1213">
            <v>61280</v>
          </cell>
          <cell r="B1213" t="str">
            <v>01.06.1965</v>
          </cell>
          <cell r="C1213" t="str">
            <v>JULIA CREEK HOSP-MORGUE</v>
          </cell>
          <cell r="D1213">
            <v>73980</v>
          </cell>
          <cell r="E1213">
            <v>-69048</v>
          </cell>
          <cell r="F1213">
            <v>4932</v>
          </cell>
        </row>
        <row r="1214">
          <cell r="A1214">
            <v>61281</v>
          </cell>
          <cell r="B1214" t="str">
            <v>01.06.1965</v>
          </cell>
          <cell r="C1214" t="str">
            <v>JULIA CREEK HOSP-NURSES QUARTERS</v>
          </cell>
          <cell r="D1214">
            <v>599668.27</v>
          </cell>
          <cell r="E1214">
            <v>-551050.27</v>
          </cell>
          <cell r="F1214">
            <v>48618</v>
          </cell>
        </row>
        <row r="1215">
          <cell r="A1215">
            <v>61282</v>
          </cell>
          <cell r="B1215" t="str">
            <v>01.07.1967</v>
          </cell>
          <cell r="C1215" t="str">
            <v>JULIA CREEK HOSP-LAUNDRY</v>
          </cell>
          <cell r="D1215">
            <v>45600</v>
          </cell>
          <cell r="E1215">
            <v>-42180</v>
          </cell>
          <cell r="F1215">
            <v>3420</v>
          </cell>
        </row>
        <row r="1216">
          <cell r="A1216">
            <v>61283</v>
          </cell>
          <cell r="B1216" t="str">
            <v>01.06.1969</v>
          </cell>
          <cell r="C1216" t="str">
            <v>JULIA CREEK HOSP-DIRECTOR OF NURSING QUARTERS</v>
          </cell>
          <cell r="D1216">
            <v>98700</v>
          </cell>
          <cell r="E1216">
            <v>-43731</v>
          </cell>
          <cell r="F1216">
            <v>54969</v>
          </cell>
        </row>
        <row r="1217">
          <cell r="A1217">
            <v>61284</v>
          </cell>
          <cell r="B1217" t="str">
            <v>01.07.1970</v>
          </cell>
          <cell r="C1217" t="str">
            <v>JULIA CREEK HOSP-RELIEVING DOCTORS QUARTERS</v>
          </cell>
          <cell r="D1217">
            <v>59800</v>
          </cell>
          <cell r="E1217">
            <v>-54952</v>
          </cell>
          <cell r="F1217">
            <v>4848</v>
          </cell>
        </row>
        <row r="1218">
          <cell r="A1218">
            <v>61285</v>
          </cell>
          <cell r="B1218" t="str">
            <v>01.07.1973</v>
          </cell>
          <cell r="C1218" t="str">
            <v>JULIA CREEK HOSP-MAIN HOSPITAL BUILDING</v>
          </cell>
          <cell r="D1218">
            <v>2432516.7999999998</v>
          </cell>
          <cell r="E1218">
            <v>-1783857.8</v>
          </cell>
          <cell r="F1218">
            <v>648659</v>
          </cell>
        </row>
        <row r="1219">
          <cell r="A1219">
            <v>61286</v>
          </cell>
          <cell r="B1219" t="str">
            <v>01.06.1990</v>
          </cell>
          <cell r="C1219" t="str">
            <v>JULIA CREEK HOSP-SITE IMPROVEMENTS</v>
          </cell>
          <cell r="D1219">
            <v>35000</v>
          </cell>
          <cell r="E1219">
            <v>-35000</v>
          </cell>
          <cell r="F1219">
            <v>0</v>
          </cell>
        </row>
        <row r="1220">
          <cell r="A1220">
            <v>61287</v>
          </cell>
          <cell r="B1220" t="str">
            <v>01.07.1972</v>
          </cell>
          <cell r="C1220" t="str">
            <v>CLONCURRY HOSP-DENTAL CLINIC</v>
          </cell>
          <cell r="D1220">
            <v>374252</v>
          </cell>
          <cell r="E1220">
            <v>-207524</v>
          </cell>
          <cell r="F1220">
            <v>166728</v>
          </cell>
        </row>
        <row r="1221">
          <cell r="A1221">
            <v>61289</v>
          </cell>
          <cell r="B1221" t="str">
            <v>01.07.1972</v>
          </cell>
          <cell r="C1221" t="str">
            <v>DAJARRA CHC-CLINIC BUILDING</v>
          </cell>
          <cell r="D1221">
            <v>133660</v>
          </cell>
          <cell r="E1221">
            <v>-125798</v>
          </cell>
          <cell r="F1221">
            <v>7862</v>
          </cell>
        </row>
        <row r="1222">
          <cell r="A1222">
            <v>61290</v>
          </cell>
          <cell r="B1222" t="str">
            <v>01.07.1972</v>
          </cell>
          <cell r="C1222" t="str">
            <v>DAJARRA CHC-MACHINERY SHED</v>
          </cell>
          <cell r="D1222">
            <v>27000</v>
          </cell>
          <cell r="E1222">
            <v>-17633</v>
          </cell>
          <cell r="F1222">
            <v>9367</v>
          </cell>
        </row>
        <row r="1223">
          <cell r="A1223">
            <v>61291</v>
          </cell>
          <cell r="B1223" t="str">
            <v>01.07.1981</v>
          </cell>
          <cell r="C1223" t="str">
            <v>DAJARRA CHC-RELIEVING DOCTORS QUARTERS</v>
          </cell>
          <cell r="D1223">
            <v>34800</v>
          </cell>
          <cell r="E1223">
            <v>-13340</v>
          </cell>
          <cell r="F1223">
            <v>21460</v>
          </cell>
        </row>
        <row r="1224">
          <cell r="A1224">
            <v>61292</v>
          </cell>
          <cell r="B1224" t="str">
            <v>01.07.1989</v>
          </cell>
          <cell r="C1224" t="str">
            <v>DAJARRA CHC-RESIDENCE</v>
          </cell>
          <cell r="D1224">
            <v>138040</v>
          </cell>
          <cell r="E1224">
            <v>-64707</v>
          </cell>
          <cell r="F1224">
            <v>73333</v>
          </cell>
        </row>
        <row r="1225">
          <cell r="A1225">
            <v>61293</v>
          </cell>
          <cell r="B1225" t="str">
            <v>01.07.1990</v>
          </cell>
          <cell r="C1225" t="str">
            <v>DAJARRA CHC-AMBULANCE GARAGE</v>
          </cell>
          <cell r="D1225">
            <v>27000</v>
          </cell>
          <cell r="E1225">
            <v>-7415</v>
          </cell>
          <cell r="F1225">
            <v>19585</v>
          </cell>
        </row>
        <row r="1226">
          <cell r="A1226">
            <v>61294</v>
          </cell>
          <cell r="B1226" t="str">
            <v>01.07.1970</v>
          </cell>
          <cell r="C1226" t="str">
            <v>CHILD HEALTH CENTRE MAIN BUILDING</v>
          </cell>
          <cell r="D1226">
            <v>380100</v>
          </cell>
          <cell r="E1226">
            <v>-253400</v>
          </cell>
          <cell r="F1226">
            <v>126700</v>
          </cell>
        </row>
        <row r="1227">
          <cell r="A1227">
            <v>61295</v>
          </cell>
          <cell r="B1227" t="str">
            <v>01.07.1970</v>
          </cell>
          <cell r="C1227" t="str">
            <v>CHC - SITE IMPROVEMENTS</v>
          </cell>
          <cell r="D1227">
            <v>5000</v>
          </cell>
          <cell r="E1227">
            <v>-3334</v>
          </cell>
          <cell r="F1227">
            <v>1666</v>
          </cell>
        </row>
        <row r="1228">
          <cell r="A1228">
            <v>61296</v>
          </cell>
          <cell r="B1228" t="str">
            <v>01.07.1977</v>
          </cell>
          <cell r="C1228" t="str">
            <v>ABORIGINAL HEALTH CENTRE-CLINIC</v>
          </cell>
          <cell r="D1228">
            <v>50490</v>
          </cell>
          <cell r="E1228">
            <v>-38952</v>
          </cell>
          <cell r="F1228">
            <v>11538</v>
          </cell>
        </row>
        <row r="1229">
          <cell r="A1229">
            <v>61297</v>
          </cell>
          <cell r="B1229" t="str">
            <v>01.07.1962</v>
          </cell>
          <cell r="C1229" t="str">
            <v>CAMOOWEAL CHC -STORAGE SHED</v>
          </cell>
          <cell r="D1229">
            <v>7200</v>
          </cell>
          <cell r="E1229">
            <v>-6435</v>
          </cell>
          <cell r="F1229">
            <v>765</v>
          </cell>
        </row>
        <row r="1230">
          <cell r="A1230">
            <v>61298</v>
          </cell>
          <cell r="B1230" t="str">
            <v>01.07.1962</v>
          </cell>
          <cell r="C1230" t="str">
            <v>CAMOOWEAL CHC -SITE IMPROVEMENTS</v>
          </cell>
          <cell r="D1230">
            <v>15000</v>
          </cell>
          <cell r="E1230">
            <v>-13405</v>
          </cell>
          <cell r="F1230">
            <v>1595</v>
          </cell>
        </row>
        <row r="1231">
          <cell r="A1231">
            <v>61299</v>
          </cell>
          <cell r="B1231" t="str">
            <v>01.07.1963</v>
          </cell>
          <cell r="C1231" t="str">
            <v>CAMOOWEAL CHC -QUARTERS</v>
          </cell>
          <cell r="D1231">
            <v>115500</v>
          </cell>
          <cell r="E1231">
            <v>-92854</v>
          </cell>
          <cell r="F1231">
            <v>22646</v>
          </cell>
        </row>
        <row r="1232">
          <cell r="A1232">
            <v>61300</v>
          </cell>
          <cell r="B1232" t="str">
            <v>01.07.1965</v>
          </cell>
          <cell r="C1232" t="str">
            <v>CAMOOWEAL CHC -MAIN HOSPITAL BUILDING</v>
          </cell>
          <cell r="D1232">
            <v>762837.27</v>
          </cell>
          <cell r="E1232">
            <v>-676155.27</v>
          </cell>
          <cell r="F1232">
            <v>86682</v>
          </cell>
        </row>
        <row r="1233">
          <cell r="A1233">
            <v>61301</v>
          </cell>
          <cell r="B1233" t="str">
            <v>01.07.1967</v>
          </cell>
          <cell r="C1233" t="str">
            <v>CAMOOWEAL CHC -MORGUE</v>
          </cell>
          <cell r="D1233">
            <v>87600</v>
          </cell>
          <cell r="E1233">
            <v>-77173</v>
          </cell>
          <cell r="F1233">
            <v>10427</v>
          </cell>
        </row>
        <row r="1234">
          <cell r="A1234">
            <v>61302</v>
          </cell>
          <cell r="B1234" t="str">
            <v>01.07.1972</v>
          </cell>
          <cell r="C1234" t="str">
            <v>BURKETOWN CHC -SITE IMPROVEMENTS</v>
          </cell>
          <cell r="D1234">
            <v>15000</v>
          </cell>
          <cell r="E1234">
            <v>-13216</v>
          </cell>
          <cell r="F1234">
            <v>1784</v>
          </cell>
        </row>
        <row r="1235">
          <cell r="A1235">
            <v>61303</v>
          </cell>
          <cell r="B1235" t="str">
            <v>01.07.1975</v>
          </cell>
          <cell r="C1235" t="str">
            <v>BURKETOWN CHC -MAIN HOSPITAL BUILDING</v>
          </cell>
          <cell r="D1235">
            <v>742552.19</v>
          </cell>
          <cell r="E1235">
            <v>-652550.18999999994</v>
          </cell>
          <cell r="F1235">
            <v>90002</v>
          </cell>
        </row>
        <row r="1236">
          <cell r="A1236">
            <v>61304</v>
          </cell>
          <cell r="B1236" t="str">
            <v>01.07.1975</v>
          </cell>
          <cell r="C1236" t="str">
            <v>BURKETOWN CHC -AMBULANCE SHED</v>
          </cell>
          <cell r="D1236">
            <v>27000</v>
          </cell>
          <cell r="E1236">
            <v>-19100</v>
          </cell>
          <cell r="F1236">
            <v>7900</v>
          </cell>
        </row>
        <row r="1237">
          <cell r="A1237">
            <v>61305</v>
          </cell>
          <cell r="B1237" t="str">
            <v>01.07.1975</v>
          </cell>
          <cell r="C1237" t="str">
            <v>BURKETOWN CHC -MORGUE</v>
          </cell>
          <cell r="D1237">
            <v>76720</v>
          </cell>
          <cell r="E1237">
            <v>-41203</v>
          </cell>
          <cell r="F1237">
            <v>35517</v>
          </cell>
        </row>
        <row r="1238">
          <cell r="A1238">
            <v>61306</v>
          </cell>
          <cell r="B1238" t="str">
            <v>01.07.1975</v>
          </cell>
          <cell r="C1238" t="str">
            <v>BURKETOWN CHC -SHED</v>
          </cell>
          <cell r="D1238">
            <v>8100</v>
          </cell>
          <cell r="E1238">
            <v>-5731</v>
          </cell>
          <cell r="F1238">
            <v>2369</v>
          </cell>
        </row>
        <row r="1239">
          <cell r="A1239">
            <v>61310</v>
          </cell>
          <cell r="B1239" t="str">
            <v>01.07.1977</v>
          </cell>
          <cell r="C1239" t="str">
            <v>MORNINGTON ISL.HOSP-STAFF RESIDENCE</v>
          </cell>
          <cell r="D1239">
            <v>132440</v>
          </cell>
          <cell r="E1239">
            <v>-88240</v>
          </cell>
          <cell r="F1239">
            <v>44200</v>
          </cell>
        </row>
        <row r="1240">
          <cell r="A1240">
            <v>61311</v>
          </cell>
          <cell r="B1240" t="str">
            <v>01.07.1977</v>
          </cell>
          <cell r="C1240" t="str">
            <v>MORNINGTON ISL.HOSP-STAFF/NURSES QUARTERS NO 2</v>
          </cell>
          <cell r="D1240">
            <v>274120</v>
          </cell>
          <cell r="E1240">
            <v>-185031</v>
          </cell>
          <cell r="F1240">
            <v>89089</v>
          </cell>
        </row>
        <row r="1241">
          <cell r="A1241">
            <v>61312</v>
          </cell>
          <cell r="B1241" t="str">
            <v>01.07.1982</v>
          </cell>
          <cell r="C1241" t="str">
            <v>MORNINGTON ISL.HOSP-STAFF/NURSES QUARTERS NO 1</v>
          </cell>
          <cell r="D1241">
            <v>206360</v>
          </cell>
          <cell r="E1241">
            <v>-129712</v>
          </cell>
          <cell r="F1241">
            <v>76648</v>
          </cell>
        </row>
        <row r="1242">
          <cell r="A1242">
            <v>61313</v>
          </cell>
          <cell r="B1242" t="str">
            <v>01.07.1982</v>
          </cell>
          <cell r="C1242" t="str">
            <v>MORNINGTON ISL.HOSP-STORE SHED AND CARPORT</v>
          </cell>
          <cell r="D1242">
            <v>18360</v>
          </cell>
          <cell r="E1242">
            <v>-11543</v>
          </cell>
          <cell r="F1242">
            <v>6817</v>
          </cell>
        </row>
        <row r="1243">
          <cell r="A1243">
            <v>61314</v>
          </cell>
          <cell r="B1243" t="str">
            <v>01.07.1991</v>
          </cell>
          <cell r="C1243" t="str">
            <v>MORNINGTON ISL.HOSP-ABORIGINAL HEALTH BUILDING</v>
          </cell>
          <cell r="D1243">
            <v>356400</v>
          </cell>
          <cell r="E1243">
            <v>-140400</v>
          </cell>
          <cell r="F1243">
            <v>216000</v>
          </cell>
        </row>
        <row r="1244">
          <cell r="A1244">
            <v>61315</v>
          </cell>
          <cell r="B1244" t="str">
            <v>01.07.1991</v>
          </cell>
          <cell r="C1244" t="str">
            <v>MORNINGTON ISL.HOSP-ABORIGINAL HLTH RESIDENCE</v>
          </cell>
          <cell r="D1244">
            <v>177480</v>
          </cell>
          <cell r="E1244">
            <v>-49094</v>
          </cell>
          <cell r="F1244">
            <v>128386</v>
          </cell>
        </row>
        <row r="1245">
          <cell r="A1245">
            <v>61316</v>
          </cell>
          <cell r="B1245" t="str">
            <v>01.06.1950</v>
          </cell>
          <cell r="C1245" t="str">
            <v>DOOMADGEE HOSP-MAIN BLD</v>
          </cell>
          <cell r="D1245">
            <v>3913179.2</v>
          </cell>
          <cell r="E1245">
            <v>-2478367.2000000002</v>
          </cell>
          <cell r="F1245">
            <v>1434812</v>
          </cell>
        </row>
        <row r="1246">
          <cell r="A1246">
            <v>61317</v>
          </cell>
          <cell r="B1246" t="str">
            <v>01.06.1950</v>
          </cell>
          <cell r="C1246" t="str">
            <v>DOOMADGEE HOSP-MORGUE/WKSHOP</v>
          </cell>
          <cell r="D1246">
            <v>310590</v>
          </cell>
          <cell r="E1246">
            <v>-246458</v>
          </cell>
          <cell r="F1246">
            <v>64132</v>
          </cell>
        </row>
        <row r="1247">
          <cell r="A1247">
            <v>61318</v>
          </cell>
          <cell r="B1247" t="str">
            <v>01.06.1950</v>
          </cell>
          <cell r="C1247" t="str">
            <v>DOOMADGEE HOSP-NURSES QTRS</v>
          </cell>
          <cell r="D1247">
            <v>959469.24</v>
          </cell>
          <cell r="E1247">
            <v>-588347.24</v>
          </cell>
          <cell r="F1247">
            <v>371122</v>
          </cell>
        </row>
        <row r="1248">
          <cell r="A1248">
            <v>61319</v>
          </cell>
          <cell r="B1248" t="str">
            <v>01.06.1950</v>
          </cell>
          <cell r="C1248" t="str">
            <v>DOOMADGEE HOSP-MEDICAL OFF RESID.</v>
          </cell>
          <cell r="D1248">
            <v>306000</v>
          </cell>
          <cell r="E1248">
            <v>-187642</v>
          </cell>
          <cell r="F1248">
            <v>118358</v>
          </cell>
        </row>
        <row r="1249">
          <cell r="A1249">
            <v>61320</v>
          </cell>
          <cell r="B1249" t="str">
            <v>01.06.1950</v>
          </cell>
          <cell r="C1249" t="str">
            <v>DOOMADGEE HOSP-SHED</v>
          </cell>
          <cell r="D1249">
            <v>38430</v>
          </cell>
          <cell r="E1249">
            <v>-23569</v>
          </cell>
          <cell r="F1249">
            <v>14861</v>
          </cell>
        </row>
        <row r="1250">
          <cell r="A1250">
            <v>61321</v>
          </cell>
          <cell r="B1250" t="str">
            <v>01.06.1950</v>
          </cell>
          <cell r="C1250" t="str">
            <v>DOOMADGEE HOSP-SITE IMPROVEMTS</v>
          </cell>
          <cell r="D1250">
            <v>35000</v>
          </cell>
          <cell r="E1250">
            <v>-27776</v>
          </cell>
          <cell r="F1250">
            <v>7224</v>
          </cell>
        </row>
        <row r="1251">
          <cell r="A1251">
            <v>61322</v>
          </cell>
          <cell r="B1251" t="str">
            <v>01.08.1992</v>
          </cell>
          <cell r="C1251" t="str">
            <v>RESIDENCE - TIMBER ALUMINIUM CLAD</v>
          </cell>
          <cell r="D1251">
            <v>84369</v>
          </cell>
          <cell r="E1251">
            <v>-25169</v>
          </cell>
          <cell r="F1251">
            <v>59200</v>
          </cell>
        </row>
        <row r="1252">
          <cell r="A1252">
            <v>61323</v>
          </cell>
          <cell r="B1252" t="str">
            <v>01.07.1971</v>
          </cell>
          <cell r="C1252" t="str">
            <v>MULTI UNIT-MT ISA WEBB &amp; ALFRED ST</v>
          </cell>
          <cell r="D1252">
            <v>15700</v>
          </cell>
          <cell r="E1252">
            <v>0</v>
          </cell>
          <cell r="F1252">
            <v>15700</v>
          </cell>
        </row>
        <row r="1253">
          <cell r="A1253">
            <v>61326</v>
          </cell>
          <cell r="B1253" t="str">
            <v>01.07.1965</v>
          </cell>
          <cell r="C1253" t="str">
            <v>RESID. MT ISA-MIRIAN &amp; GRAY ST</v>
          </cell>
          <cell r="D1253">
            <v>127000</v>
          </cell>
          <cell r="E1253">
            <v>-123825</v>
          </cell>
          <cell r="F1253">
            <v>3175</v>
          </cell>
        </row>
        <row r="1254">
          <cell r="A1254">
            <v>61328</v>
          </cell>
          <cell r="B1254" t="str">
            <v>01.07.1970</v>
          </cell>
          <cell r="C1254" t="str">
            <v>RESIDENCE NORM'TON LANDSBOROUGH</v>
          </cell>
          <cell r="D1254">
            <v>6000</v>
          </cell>
          <cell r="E1254">
            <v>-5100</v>
          </cell>
          <cell r="F1254">
            <v>900</v>
          </cell>
        </row>
        <row r="1255">
          <cell r="A1255">
            <v>61330</v>
          </cell>
          <cell r="B1255" t="str">
            <v>01.07.1970</v>
          </cell>
          <cell r="C1255" t="str">
            <v>MULTI UNIT MT ISA 43 NOAKES AVE</v>
          </cell>
          <cell r="D1255">
            <v>40250</v>
          </cell>
          <cell r="E1255">
            <v>0</v>
          </cell>
          <cell r="F1255">
            <v>40250</v>
          </cell>
        </row>
        <row r="1256">
          <cell r="A1256">
            <v>61332</v>
          </cell>
          <cell r="B1256" t="str">
            <v>01.07.1972</v>
          </cell>
          <cell r="C1256" t="str">
            <v>MT ISA CAMOOWEAL ST MAIN BLDG CHC</v>
          </cell>
          <cell r="D1256">
            <v>5000</v>
          </cell>
          <cell r="E1256">
            <v>-2713</v>
          </cell>
          <cell r="F1256">
            <v>2287</v>
          </cell>
        </row>
        <row r="1257">
          <cell r="A1257">
            <v>61333</v>
          </cell>
          <cell r="B1257" t="str">
            <v>01.07.1977</v>
          </cell>
          <cell r="C1257" t="str">
            <v>MT ISA CAMOOWEAL ST MAIN BLDG CHC</v>
          </cell>
          <cell r="D1257">
            <v>2432516.7999999998</v>
          </cell>
          <cell r="E1257">
            <v>-729767.8</v>
          </cell>
          <cell r="F1257">
            <v>1702749</v>
          </cell>
        </row>
        <row r="1258">
          <cell r="A1258">
            <v>61334</v>
          </cell>
          <cell r="B1258" t="str">
            <v>01.07.1970</v>
          </cell>
          <cell r="C1258" t="str">
            <v>RES'NCE MT ISA 20 PATTERSON CRES'T</v>
          </cell>
          <cell r="D1258">
            <v>98000</v>
          </cell>
          <cell r="E1258">
            <v>-83300</v>
          </cell>
          <cell r="F1258">
            <v>14700</v>
          </cell>
        </row>
        <row r="1259">
          <cell r="A1259">
            <v>61336</v>
          </cell>
          <cell r="B1259" t="str">
            <v>01.07.1972</v>
          </cell>
          <cell r="C1259" t="str">
            <v>RESIDENCE MT ISA 60 GEORGE ST</v>
          </cell>
          <cell r="D1259">
            <v>140000</v>
          </cell>
          <cell r="E1259">
            <v>-112000</v>
          </cell>
          <cell r="F1259">
            <v>28000</v>
          </cell>
        </row>
        <row r="1260">
          <cell r="A1260">
            <v>61338</v>
          </cell>
          <cell r="B1260" t="str">
            <v>01.07.1977</v>
          </cell>
          <cell r="C1260" t="str">
            <v>KARUMBA HEALTH CENTRE - SITE IMPROVEMENTS</v>
          </cell>
          <cell r="D1260">
            <v>8000</v>
          </cell>
          <cell r="E1260">
            <v>-3375</v>
          </cell>
          <cell r="F1260">
            <v>4625</v>
          </cell>
        </row>
        <row r="1261">
          <cell r="A1261">
            <v>61339</v>
          </cell>
          <cell r="B1261" t="str">
            <v>01.07.1981</v>
          </cell>
          <cell r="C1261" t="str">
            <v>KARUMBA HEALTH CENTRE - SINGLE LEVEL BUILDING</v>
          </cell>
          <cell r="D1261">
            <v>250000</v>
          </cell>
          <cell r="E1261">
            <v>-218890</v>
          </cell>
          <cell r="F1261">
            <v>31110</v>
          </cell>
        </row>
        <row r="1262">
          <cell r="A1262">
            <v>61340</v>
          </cell>
          <cell r="B1262" t="str">
            <v>01.07.1987</v>
          </cell>
          <cell r="C1262" t="str">
            <v>KARUMBA HEALTH CENTRE RESIDENCE</v>
          </cell>
          <cell r="D1262">
            <v>134620</v>
          </cell>
          <cell r="E1262">
            <v>-42381</v>
          </cell>
          <cell r="F1262">
            <v>92239</v>
          </cell>
        </row>
        <row r="1263">
          <cell r="A1263">
            <v>61341</v>
          </cell>
          <cell r="B1263" t="str">
            <v>01.07.1984</v>
          </cell>
          <cell r="C1263" t="str">
            <v>DUPLEX DOMADGEE CNR FRIDAY&amp;KNOTT</v>
          </cell>
          <cell r="D1263">
            <v>166000</v>
          </cell>
          <cell r="E1263">
            <v>-83000</v>
          </cell>
          <cell r="F1263">
            <v>83000</v>
          </cell>
        </row>
        <row r="1264">
          <cell r="A1264">
            <v>61343</v>
          </cell>
          <cell r="B1264" t="str">
            <v>01.07.1982</v>
          </cell>
          <cell r="C1264" t="str">
            <v>DUPLEX DOMADGEE SHARP ST</v>
          </cell>
          <cell r="D1264">
            <v>156000</v>
          </cell>
          <cell r="E1264">
            <v>-85800</v>
          </cell>
          <cell r="F1264">
            <v>70200</v>
          </cell>
        </row>
        <row r="1265">
          <cell r="A1265">
            <v>61345</v>
          </cell>
          <cell r="B1265" t="str">
            <v>01.07.1974</v>
          </cell>
          <cell r="C1265" t="str">
            <v>DOOMADGEE CHC-ABORIGINAL WELFARE</v>
          </cell>
          <cell r="D1265">
            <v>538273.66</v>
          </cell>
          <cell r="E1265">
            <v>-474950.66</v>
          </cell>
          <cell r="F1265">
            <v>63323</v>
          </cell>
        </row>
        <row r="1266">
          <cell r="A1266">
            <v>61346</v>
          </cell>
          <cell r="B1266" t="str">
            <v>01.07.1963</v>
          </cell>
          <cell r="C1266" t="str">
            <v>DOOMADGEE CHC-CHILD HEALTH CENTRE-FORMER HOSP BLD</v>
          </cell>
          <cell r="D1266">
            <v>1178258.3999999999</v>
          </cell>
          <cell r="E1266">
            <v>-1178258.3999999999</v>
          </cell>
          <cell r="F1266">
            <v>0</v>
          </cell>
        </row>
        <row r="1267">
          <cell r="A1267">
            <v>61347</v>
          </cell>
          <cell r="B1267" t="str">
            <v>01.07.1963</v>
          </cell>
          <cell r="C1267" t="str">
            <v>DOOMADGEE CHC-RESIDENCE</v>
          </cell>
          <cell r="D1267">
            <v>113400</v>
          </cell>
          <cell r="E1267">
            <v>-91167</v>
          </cell>
          <cell r="F1267">
            <v>22233</v>
          </cell>
        </row>
        <row r="1268">
          <cell r="A1268">
            <v>61348</v>
          </cell>
          <cell r="B1268" t="str">
            <v>01.07.1963</v>
          </cell>
          <cell r="C1268" t="str">
            <v>DOOMADGEE CHC-SITE IMPROVEMENTS</v>
          </cell>
          <cell r="D1268">
            <v>5000</v>
          </cell>
          <cell r="E1268">
            <v>-4020</v>
          </cell>
          <cell r="F1268">
            <v>980</v>
          </cell>
        </row>
        <row r="1269">
          <cell r="A1269">
            <v>61349</v>
          </cell>
          <cell r="B1269" t="str">
            <v>01.07.1965</v>
          </cell>
          <cell r="C1269" t="str">
            <v>LOWSET RESIDENCE AND LAUNDRY/STOR</v>
          </cell>
          <cell r="D1269">
            <v>116700</v>
          </cell>
          <cell r="E1269">
            <v>-113783</v>
          </cell>
          <cell r="F1269">
            <v>2917</v>
          </cell>
        </row>
        <row r="1270">
          <cell r="A1270">
            <v>61351</v>
          </cell>
          <cell r="B1270" t="str">
            <v>01.07.1972</v>
          </cell>
          <cell r="C1270" t="str">
            <v>BLD - RESIDENCE 3 BEDROOM</v>
          </cell>
          <cell r="D1270">
            <v>130000</v>
          </cell>
          <cell r="E1270">
            <v>-104000</v>
          </cell>
          <cell r="F1270">
            <v>26000</v>
          </cell>
        </row>
        <row r="1271">
          <cell r="A1271">
            <v>61353</v>
          </cell>
          <cell r="B1271" t="str">
            <v>01.07.1972</v>
          </cell>
          <cell r="C1271" t="str">
            <v>BLD - FLATS X 2 -2 BEDROOM</v>
          </cell>
          <cell r="D1271">
            <v>139000</v>
          </cell>
          <cell r="E1271">
            <v>-111200</v>
          </cell>
          <cell r="F1271">
            <v>27800</v>
          </cell>
        </row>
        <row r="1272">
          <cell r="A1272">
            <v>62752</v>
          </cell>
          <cell r="B1272" t="str">
            <v>16.04.1999</v>
          </cell>
          <cell r="C1272" t="str">
            <v>CAR PARK EXTENSION - NURSES QUARTERS</v>
          </cell>
          <cell r="D1272">
            <v>5910</v>
          </cell>
          <cell r="E1272">
            <v>-1322</v>
          </cell>
          <cell r="F1272">
            <v>4588</v>
          </cell>
        </row>
        <row r="1273">
          <cell r="A1273">
            <v>62938</v>
          </cell>
          <cell r="B1273" t="str">
            <v>01.07.1993</v>
          </cell>
          <cell r="C1273" t="str">
            <v>HOSPITAL SITE-CROYDON</v>
          </cell>
          <cell r="D1273">
            <v>12000</v>
          </cell>
          <cell r="E1273">
            <v>0</v>
          </cell>
          <cell r="F1273">
            <v>12000</v>
          </cell>
        </row>
        <row r="1274">
          <cell r="A1274">
            <v>62939</v>
          </cell>
          <cell r="B1274" t="str">
            <v>01.07.1993</v>
          </cell>
          <cell r="C1274" t="str">
            <v>HOSPITAL SITE-GEORGETOWN</v>
          </cell>
          <cell r="D1274">
            <v>16000</v>
          </cell>
          <cell r="E1274">
            <v>0</v>
          </cell>
          <cell r="F1274">
            <v>16000</v>
          </cell>
        </row>
        <row r="1275">
          <cell r="A1275">
            <v>62940</v>
          </cell>
          <cell r="B1275" t="str">
            <v>01.07.1993</v>
          </cell>
          <cell r="C1275" t="str">
            <v>HOSPITAL SITE-FORSAYTH</v>
          </cell>
          <cell r="D1275">
            <v>6000</v>
          </cell>
          <cell r="E1275">
            <v>0</v>
          </cell>
          <cell r="F1275">
            <v>6000</v>
          </cell>
        </row>
        <row r="1276">
          <cell r="A1276">
            <v>62941</v>
          </cell>
          <cell r="B1276" t="str">
            <v>01.07.1993</v>
          </cell>
          <cell r="C1276" t="str">
            <v>HOSPITAL SITE-GARNET</v>
          </cell>
          <cell r="D1276">
            <v>26000</v>
          </cell>
          <cell r="E1276">
            <v>0</v>
          </cell>
          <cell r="F1276">
            <v>26000</v>
          </cell>
        </row>
        <row r="1277">
          <cell r="A1277">
            <v>62942</v>
          </cell>
          <cell r="B1277" t="str">
            <v>01.07.1993</v>
          </cell>
          <cell r="C1277" t="str">
            <v>CLINIC/OFFICE/FLAT-RAVENSHOE</v>
          </cell>
          <cell r="D1277">
            <v>41000</v>
          </cell>
          <cell r="E1277">
            <v>0</v>
          </cell>
          <cell r="F1277">
            <v>41000</v>
          </cell>
        </row>
        <row r="1278">
          <cell r="A1278">
            <v>62943</v>
          </cell>
          <cell r="B1278" t="str">
            <v>01.07.1993</v>
          </cell>
          <cell r="C1278" t="str">
            <v>CLINIC COMPLEX-MILLA MILLA</v>
          </cell>
          <cell r="D1278">
            <v>37000</v>
          </cell>
          <cell r="E1278">
            <v>0</v>
          </cell>
          <cell r="F1278">
            <v>37000</v>
          </cell>
        </row>
        <row r="1279">
          <cell r="A1279">
            <v>62944</v>
          </cell>
          <cell r="B1279" t="str">
            <v>01.07.1993</v>
          </cell>
          <cell r="C1279" t="str">
            <v>HOSPITAL SITE-CHILLAGOE</v>
          </cell>
          <cell r="D1279">
            <v>18000</v>
          </cell>
          <cell r="E1279">
            <v>0</v>
          </cell>
          <cell r="F1279">
            <v>18000</v>
          </cell>
        </row>
        <row r="1280">
          <cell r="A1280">
            <v>62945</v>
          </cell>
          <cell r="B1280" t="str">
            <v>01.07.1993</v>
          </cell>
          <cell r="C1280" t="str">
            <v>OUTPATIENTS CLINIC-DIMBULAH</v>
          </cell>
          <cell r="D1280">
            <v>39000</v>
          </cell>
          <cell r="E1280">
            <v>0</v>
          </cell>
          <cell r="F1280">
            <v>39000</v>
          </cell>
        </row>
        <row r="1281">
          <cell r="A1281">
            <v>62946</v>
          </cell>
          <cell r="B1281" t="str">
            <v>01.07.1993</v>
          </cell>
          <cell r="C1281" t="str">
            <v>MALANDA CH (EST 94-95 )</v>
          </cell>
          <cell r="D1281">
            <v>34000</v>
          </cell>
          <cell r="E1281">
            <v>0</v>
          </cell>
          <cell r="F1281">
            <v>34000</v>
          </cell>
        </row>
        <row r="1282">
          <cell r="A1282">
            <v>62947</v>
          </cell>
          <cell r="B1282" t="str">
            <v>01.07.1993</v>
          </cell>
          <cell r="C1282" t="str">
            <v>HOSPITAL SITE-ATHERTON</v>
          </cell>
          <cell r="D1282">
            <v>280250</v>
          </cell>
          <cell r="E1282">
            <v>0</v>
          </cell>
          <cell r="F1282">
            <v>280250</v>
          </cell>
        </row>
        <row r="1283">
          <cell r="A1283">
            <v>62948</v>
          </cell>
          <cell r="B1283" t="str">
            <v>01.07.1993</v>
          </cell>
          <cell r="C1283" t="str">
            <v>FLATS - Lily Atherton</v>
          </cell>
          <cell r="D1283">
            <v>130000</v>
          </cell>
          <cell r="E1283">
            <v>0</v>
          </cell>
          <cell r="F1283">
            <v>130000</v>
          </cell>
        </row>
        <row r="1284">
          <cell r="A1284">
            <v>62949</v>
          </cell>
          <cell r="B1284" t="str">
            <v>01.07.1993</v>
          </cell>
          <cell r="C1284" t="str">
            <v>RESIDENCE 12th Avenue Atherton</v>
          </cell>
          <cell r="D1284">
            <v>41000</v>
          </cell>
          <cell r="E1284">
            <v>0</v>
          </cell>
          <cell r="F1284">
            <v>41000</v>
          </cell>
        </row>
        <row r="1285">
          <cell r="A1285">
            <v>62950</v>
          </cell>
          <cell r="B1285" t="str">
            <v>01.07.1993</v>
          </cell>
          <cell r="C1285" t="str">
            <v>HOSPITAL SITE-MAREEBA</v>
          </cell>
          <cell r="D1285">
            <v>300000</v>
          </cell>
          <cell r="E1285">
            <v>0</v>
          </cell>
          <cell r="F1285">
            <v>300000</v>
          </cell>
        </row>
        <row r="1286">
          <cell r="A1286">
            <v>62951</v>
          </cell>
          <cell r="B1286" t="str">
            <v>01.07.1993</v>
          </cell>
          <cell r="C1286" t="str">
            <v>HOSPITAL-HERBERTON</v>
          </cell>
          <cell r="D1286">
            <v>78000</v>
          </cell>
          <cell r="E1286">
            <v>0</v>
          </cell>
          <cell r="F1286">
            <v>78000</v>
          </cell>
        </row>
        <row r="1287">
          <cell r="A1287">
            <v>64392</v>
          </cell>
          <cell r="B1287" t="str">
            <v>01.07.1980</v>
          </cell>
          <cell r="C1287" t="str">
            <v>GARAGE-CROYDON</v>
          </cell>
          <cell r="D1287">
            <v>5000</v>
          </cell>
          <cell r="E1287">
            <v>-2611</v>
          </cell>
          <cell r="F1287">
            <v>2389</v>
          </cell>
        </row>
        <row r="1288">
          <cell r="A1288">
            <v>64393</v>
          </cell>
          <cell r="B1288" t="str">
            <v>01.07.1930</v>
          </cell>
          <cell r="C1288" t="str">
            <v>SUBSTATION-ATHERTON HOSP</v>
          </cell>
          <cell r="D1288">
            <v>6000</v>
          </cell>
          <cell r="E1288">
            <v>-5164</v>
          </cell>
          <cell r="F1288">
            <v>836</v>
          </cell>
        </row>
        <row r="1289">
          <cell r="A1289">
            <v>64395</v>
          </cell>
          <cell r="B1289" t="str">
            <v>01.07.1960</v>
          </cell>
          <cell r="C1289" t="str">
            <v>GARDNERS SHED - DIMBULAH HOSP</v>
          </cell>
          <cell r="D1289">
            <v>8000</v>
          </cell>
          <cell r="E1289">
            <v>-7653</v>
          </cell>
          <cell r="F1289">
            <v>347</v>
          </cell>
        </row>
        <row r="1290">
          <cell r="A1290">
            <v>64396</v>
          </cell>
          <cell r="B1290" t="str">
            <v>01.07.1975</v>
          </cell>
          <cell r="C1290" t="str">
            <v>FLAMMABLE STORE-MAREEBA HOSP</v>
          </cell>
          <cell r="D1290">
            <v>8400</v>
          </cell>
          <cell r="E1290">
            <v>-4350</v>
          </cell>
          <cell r="F1290">
            <v>4050</v>
          </cell>
        </row>
        <row r="1291">
          <cell r="A1291">
            <v>64397</v>
          </cell>
          <cell r="B1291" t="str">
            <v>01.07.1930</v>
          </cell>
          <cell r="C1291" t="str">
            <v>SHED-CHILLAGOE HOSP</v>
          </cell>
          <cell r="D1291">
            <v>9400</v>
          </cell>
          <cell r="E1291">
            <v>-9400</v>
          </cell>
          <cell r="F1291">
            <v>0</v>
          </cell>
        </row>
        <row r="1292">
          <cell r="A1292">
            <v>64398</v>
          </cell>
          <cell r="B1292" t="str">
            <v>01.07.1980</v>
          </cell>
          <cell r="C1292" t="str">
            <v>NEW PUMP SHED-ATHERTON HOSP</v>
          </cell>
          <cell r="D1292">
            <v>12000</v>
          </cell>
          <cell r="E1292">
            <v>-5055</v>
          </cell>
          <cell r="F1292">
            <v>6945</v>
          </cell>
        </row>
        <row r="1293">
          <cell r="A1293">
            <v>64399</v>
          </cell>
          <cell r="B1293" t="str">
            <v>01.07.1985</v>
          </cell>
          <cell r="C1293" t="str">
            <v>WORKSHOP-GEORGETOWN HOSP</v>
          </cell>
          <cell r="D1293">
            <v>13000</v>
          </cell>
          <cell r="E1293">
            <v>-13000</v>
          </cell>
          <cell r="F1293">
            <v>0</v>
          </cell>
        </row>
        <row r="1294">
          <cell r="A1294">
            <v>64400</v>
          </cell>
          <cell r="B1294" t="str">
            <v>01.07.1960</v>
          </cell>
          <cell r="C1294" t="str">
            <v>HOSPITAL SITE-OLD BOILER HOUSE</v>
          </cell>
          <cell r="D1294">
            <v>13500</v>
          </cell>
          <cell r="E1294">
            <v>-9741</v>
          </cell>
          <cell r="F1294">
            <v>3759</v>
          </cell>
        </row>
        <row r="1295">
          <cell r="A1295">
            <v>64401</v>
          </cell>
          <cell r="B1295" t="str">
            <v>01.07.1930</v>
          </cell>
          <cell r="C1295" t="str">
            <v>STORAGE SHED-CHILLAGOE HOSP</v>
          </cell>
          <cell r="D1295">
            <v>14100</v>
          </cell>
          <cell r="E1295">
            <v>-14100</v>
          </cell>
          <cell r="F1295">
            <v>0</v>
          </cell>
        </row>
        <row r="1296">
          <cell r="A1296">
            <v>64402</v>
          </cell>
          <cell r="B1296" t="str">
            <v>01.07.1930</v>
          </cell>
          <cell r="C1296" t="str">
            <v>GARAGE-ATHERTON HOSP</v>
          </cell>
          <cell r="D1296">
            <v>15800</v>
          </cell>
          <cell r="E1296">
            <v>-15385</v>
          </cell>
          <cell r="F1296">
            <v>415</v>
          </cell>
        </row>
        <row r="1297">
          <cell r="A1297">
            <v>64404</v>
          </cell>
          <cell r="B1297" t="str">
            <v>01.07.1980</v>
          </cell>
          <cell r="C1297" t="str">
            <v>HOSPITAL SITE-SHELTERS</v>
          </cell>
          <cell r="D1297">
            <v>17500</v>
          </cell>
          <cell r="E1297">
            <v>-17500</v>
          </cell>
          <cell r="F1297">
            <v>0</v>
          </cell>
        </row>
        <row r="1298">
          <cell r="A1298">
            <v>64405</v>
          </cell>
          <cell r="B1298" t="str">
            <v>01.07.1980</v>
          </cell>
          <cell r="C1298" t="str">
            <v>HOSPITAL SITE-CARPORT</v>
          </cell>
          <cell r="D1298">
            <v>18000</v>
          </cell>
          <cell r="E1298">
            <v>-15924</v>
          </cell>
          <cell r="F1298">
            <v>2076</v>
          </cell>
        </row>
        <row r="1299">
          <cell r="A1299">
            <v>64406</v>
          </cell>
          <cell r="B1299" t="str">
            <v>01.07.1985</v>
          </cell>
          <cell r="C1299" t="str">
            <v>CARPORT-GEORGETOWN HOSP</v>
          </cell>
          <cell r="D1299">
            <v>23000</v>
          </cell>
          <cell r="E1299">
            <v>-23000</v>
          </cell>
          <cell r="F1299">
            <v>0</v>
          </cell>
        </row>
        <row r="1300">
          <cell r="A1300">
            <v>64407</v>
          </cell>
          <cell r="B1300" t="str">
            <v>01.07.1985</v>
          </cell>
          <cell r="C1300" t="str">
            <v>HOSPITAL SITE-COVERED WALKWAYS</v>
          </cell>
          <cell r="D1300">
            <v>25200</v>
          </cell>
          <cell r="E1300">
            <v>-10410</v>
          </cell>
          <cell r="F1300">
            <v>14790</v>
          </cell>
        </row>
        <row r="1301">
          <cell r="A1301">
            <v>64408</v>
          </cell>
          <cell r="B1301" t="str">
            <v>30.06.1998</v>
          </cell>
          <cell r="C1301" t="str">
            <v>KIT SHED</v>
          </cell>
          <cell r="D1301">
            <v>25319</v>
          </cell>
          <cell r="E1301">
            <v>-3799</v>
          </cell>
          <cell r="F1301">
            <v>21520</v>
          </cell>
        </row>
        <row r="1302">
          <cell r="A1302">
            <v>64409</v>
          </cell>
          <cell r="B1302" t="str">
            <v>01.07.1984</v>
          </cell>
          <cell r="C1302" t="str">
            <v>MORGUE-HERBERTON HOSP</v>
          </cell>
          <cell r="D1302">
            <v>28100</v>
          </cell>
          <cell r="E1302">
            <v>-17564</v>
          </cell>
          <cell r="F1302">
            <v>10536</v>
          </cell>
        </row>
        <row r="1303">
          <cell r="A1303">
            <v>64410</v>
          </cell>
          <cell r="B1303" t="str">
            <v>01.07.1980</v>
          </cell>
          <cell r="C1303" t="str">
            <v>MORGUE-CROYDON</v>
          </cell>
          <cell r="D1303">
            <v>30000</v>
          </cell>
          <cell r="E1303">
            <v>-15656</v>
          </cell>
          <cell r="F1303">
            <v>14344</v>
          </cell>
        </row>
        <row r="1304">
          <cell r="A1304">
            <v>64411</v>
          </cell>
          <cell r="B1304" t="str">
            <v>01.07.1975</v>
          </cell>
          <cell r="C1304" t="str">
            <v>SWITCHROOM-MAREEBA HOSP</v>
          </cell>
          <cell r="D1304">
            <v>31500</v>
          </cell>
          <cell r="E1304">
            <v>-16315</v>
          </cell>
          <cell r="F1304">
            <v>15185</v>
          </cell>
        </row>
        <row r="1305">
          <cell r="A1305">
            <v>64412</v>
          </cell>
          <cell r="B1305" t="str">
            <v>01.07.1965</v>
          </cell>
          <cell r="C1305" t="str">
            <v>HOSPITAL SITE-OLD LAUNDRY BLDG</v>
          </cell>
          <cell r="D1305">
            <v>36600</v>
          </cell>
          <cell r="E1305">
            <v>-27451</v>
          </cell>
          <cell r="F1305">
            <v>9149</v>
          </cell>
        </row>
        <row r="1306">
          <cell r="A1306">
            <v>64413</v>
          </cell>
          <cell r="B1306" t="str">
            <v>01.07.1930</v>
          </cell>
          <cell r="C1306" t="str">
            <v>MORGUE-ATHERTON HOSP</v>
          </cell>
          <cell r="D1306">
            <v>40000</v>
          </cell>
          <cell r="E1306">
            <v>-40000</v>
          </cell>
          <cell r="F1306">
            <v>0</v>
          </cell>
        </row>
        <row r="1307">
          <cell r="A1307">
            <v>64414</v>
          </cell>
          <cell r="B1307" t="str">
            <v>01.07.1975</v>
          </cell>
          <cell r="C1307" t="str">
            <v>MORGUE-MAREEBA HOSP</v>
          </cell>
          <cell r="D1307">
            <v>45000</v>
          </cell>
          <cell r="E1307">
            <v>-23306</v>
          </cell>
          <cell r="F1307">
            <v>21694</v>
          </cell>
        </row>
        <row r="1308">
          <cell r="A1308">
            <v>64415</v>
          </cell>
          <cell r="B1308" t="str">
            <v>01.07.1985</v>
          </cell>
          <cell r="C1308" t="str">
            <v>RELIEVING STAFF QTRS-GEORGETOWN HOSP</v>
          </cell>
          <cell r="D1308">
            <v>45000</v>
          </cell>
          <cell r="E1308">
            <v>-37749</v>
          </cell>
          <cell r="F1308">
            <v>7251</v>
          </cell>
        </row>
        <row r="1309">
          <cell r="A1309">
            <v>64418</v>
          </cell>
          <cell r="B1309" t="str">
            <v>01.07.1980</v>
          </cell>
          <cell r="C1309" t="str">
            <v>FLATS-LOT 737</v>
          </cell>
          <cell r="D1309">
            <v>60000</v>
          </cell>
          <cell r="E1309">
            <v>-27172</v>
          </cell>
          <cell r="F1309">
            <v>32828</v>
          </cell>
        </row>
        <row r="1310">
          <cell r="A1310">
            <v>64419</v>
          </cell>
          <cell r="B1310" t="str">
            <v>01.07.1980</v>
          </cell>
          <cell r="C1310" t="str">
            <v>RESIDENCE-LOT 735 (12TH AVENUE)</v>
          </cell>
          <cell r="D1310">
            <v>60000</v>
          </cell>
          <cell r="E1310">
            <v>-27172</v>
          </cell>
          <cell r="F1310">
            <v>32828</v>
          </cell>
        </row>
        <row r="1311">
          <cell r="A1311">
            <v>64420</v>
          </cell>
          <cell r="B1311" t="str">
            <v>01.07.1985</v>
          </cell>
          <cell r="C1311" t="str">
            <v>MORGUE-GEORGETOWN HOSP</v>
          </cell>
          <cell r="D1311">
            <v>68000</v>
          </cell>
          <cell r="E1311">
            <v>-68000</v>
          </cell>
          <cell r="F1311">
            <v>0</v>
          </cell>
        </row>
        <row r="1312">
          <cell r="A1312">
            <v>64421</v>
          </cell>
          <cell r="B1312" t="str">
            <v>01.07.1993</v>
          </cell>
          <cell r="C1312" t="str">
            <v>DR R DENCE NO.3-MAREEBA HOSP</v>
          </cell>
          <cell r="D1312">
            <v>81600</v>
          </cell>
          <cell r="E1312">
            <v>-77520</v>
          </cell>
          <cell r="F1312">
            <v>4080</v>
          </cell>
        </row>
        <row r="1313">
          <cell r="A1313">
            <v>64422</v>
          </cell>
          <cell r="B1313" t="str">
            <v>01.07.1985</v>
          </cell>
          <cell r="C1313" t="str">
            <v>HOSPITAL SITE IMPROVEMENTS / WALKWAYS</v>
          </cell>
          <cell r="D1313">
            <v>101700</v>
          </cell>
          <cell r="E1313">
            <v>-34508</v>
          </cell>
          <cell r="F1313">
            <v>67192</v>
          </cell>
        </row>
        <row r="1314">
          <cell r="A1314">
            <v>64423</v>
          </cell>
          <cell r="B1314" t="str">
            <v>01.07.1993</v>
          </cell>
          <cell r="C1314" t="str">
            <v>DR R DENCE NO.2-MAREEBA HOSP</v>
          </cell>
          <cell r="D1314">
            <v>102000</v>
          </cell>
          <cell r="E1314">
            <v>-84150</v>
          </cell>
          <cell r="F1314">
            <v>17850</v>
          </cell>
        </row>
        <row r="1315">
          <cell r="A1315">
            <v>64424</v>
          </cell>
          <cell r="B1315" t="str">
            <v>01.07.1965</v>
          </cell>
          <cell r="C1315" t="str">
            <v>LAUNDRY-HERBERTON HOSP</v>
          </cell>
          <cell r="D1315">
            <v>105000</v>
          </cell>
          <cell r="E1315">
            <v>-89024</v>
          </cell>
          <cell r="F1315">
            <v>15976</v>
          </cell>
        </row>
        <row r="1316">
          <cell r="A1316">
            <v>64425</v>
          </cell>
          <cell r="B1316" t="str">
            <v>01.07.1930</v>
          </cell>
          <cell r="C1316" t="str">
            <v>DOCTORS R DENCE NO.2-ATHERTON HOSP</v>
          </cell>
          <cell r="D1316">
            <v>168000</v>
          </cell>
          <cell r="E1316">
            <v>-153482</v>
          </cell>
          <cell r="F1316">
            <v>14518</v>
          </cell>
        </row>
        <row r="1317">
          <cell r="A1317">
            <v>64426</v>
          </cell>
          <cell r="B1317" t="str">
            <v>01.07.1970</v>
          </cell>
          <cell r="C1317" t="str">
            <v>DENTAL CLINIC-GEORGETOWN HOSP</v>
          </cell>
          <cell r="D1317">
            <v>175000</v>
          </cell>
          <cell r="E1317">
            <v>-160429</v>
          </cell>
          <cell r="F1317">
            <v>14571</v>
          </cell>
        </row>
        <row r="1318">
          <cell r="A1318">
            <v>64427</v>
          </cell>
          <cell r="B1318" t="str">
            <v>01.07.1974</v>
          </cell>
          <cell r="C1318" t="str">
            <v>DOCTORS R DENCE-HERBERTON HOSP</v>
          </cell>
          <cell r="D1318">
            <v>175000</v>
          </cell>
          <cell r="E1318">
            <v>-170423</v>
          </cell>
          <cell r="F1318">
            <v>4577</v>
          </cell>
        </row>
        <row r="1319">
          <cell r="A1319">
            <v>64429</v>
          </cell>
          <cell r="B1319" t="str">
            <v>01.07.1993</v>
          </cell>
          <cell r="C1319" t="str">
            <v>DR R DENCE NO.1-MAREEBA HOSP</v>
          </cell>
          <cell r="D1319">
            <v>183600</v>
          </cell>
          <cell r="E1319">
            <v>-125460</v>
          </cell>
          <cell r="F1319">
            <v>58140</v>
          </cell>
        </row>
        <row r="1320">
          <cell r="A1320">
            <v>64430</v>
          </cell>
          <cell r="B1320" t="str">
            <v>01.07.1930</v>
          </cell>
          <cell r="C1320" t="str">
            <v>DOCTORS R DENCE NO 1-ATHERTON HOSP</v>
          </cell>
          <cell r="D1320">
            <v>187200</v>
          </cell>
          <cell r="E1320">
            <v>-164917</v>
          </cell>
          <cell r="F1320">
            <v>22283</v>
          </cell>
        </row>
        <row r="1321">
          <cell r="A1321">
            <v>64431</v>
          </cell>
          <cell r="B1321" t="str">
            <v>01.07.1920</v>
          </cell>
          <cell r="C1321" t="str">
            <v>MAIN CLINIC-MALANDA COMM/HLTH/CTRE</v>
          </cell>
          <cell r="D1321">
            <v>222000</v>
          </cell>
          <cell r="E1321">
            <v>-216838</v>
          </cell>
          <cell r="F1321">
            <v>5162</v>
          </cell>
        </row>
        <row r="1322">
          <cell r="A1322">
            <v>64432</v>
          </cell>
          <cell r="B1322" t="str">
            <v>01.07.1940</v>
          </cell>
          <cell r="C1322" t="str">
            <v>MAIN CLINIC-RAVENSHOE COMM/HLTH/CTRE</v>
          </cell>
          <cell r="D1322">
            <v>60200</v>
          </cell>
          <cell r="E1322">
            <v>-200</v>
          </cell>
          <cell r="F1322">
            <v>60000</v>
          </cell>
        </row>
        <row r="1323">
          <cell r="A1323">
            <v>64433</v>
          </cell>
          <cell r="B1323" t="str">
            <v>01.07.1960</v>
          </cell>
          <cell r="C1323" t="str">
            <v>CLINIC/HOSPITAL-DIMBULAH HOSP</v>
          </cell>
          <cell r="D1323">
            <v>254400</v>
          </cell>
          <cell r="E1323">
            <v>-243340</v>
          </cell>
          <cell r="F1323">
            <v>11060</v>
          </cell>
        </row>
        <row r="1324">
          <cell r="A1324">
            <v>64434</v>
          </cell>
          <cell r="B1324" t="str">
            <v>01.07.1938</v>
          </cell>
          <cell r="C1324" t="str">
            <v>DWELLING/CLINIC/HOSPITAL-FORSAYTH HOSP</v>
          </cell>
          <cell r="D1324">
            <v>267000</v>
          </cell>
          <cell r="E1324">
            <v>-259148</v>
          </cell>
          <cell r="F1324">
            <v>7852</v>
          </cell>
        </row>
        <row r="1325">
          <cell r="A1325">
            <v>64435</v>
          </cell>
          <cell r="B1325" t="str">
            <v>01.07.1953</v>
          </cell>
          <cell r="C1325" t="str">
            <v>KITCHEN-HERBERTON HOSP</v>
          </cell>
          <cell r="D1325">
            <v>271900</v>
          </cell>
          <cell r="E1325">
            <v>-261640</v>
          </cell>
          <cell r="F1325">
            <v>10260</v>
          </cell>
        </row>
        <row r="1326">
          <cell r="A1326">
            <v>64438</v>
          </cell>
          <cell r="B1326" t="str">
            <v>01.07.1967</v>
          </cell>
          <cell r="C1326" t="str">
            <v>STORAGE -  ATHERTON HOSP</v>
          </cell>
          <cell r="D1326">
            <v>338400</v>
          </cell>
          <cell r="E1326">
            <v>-231869</v>
          </cell>
          <cell r="F1326">
            <v>106531</v>
          </cell>
        </row>
        <row r="1327">
          <cell r="A1327">
            <v>64439</v>
          </cell>
          <cell r="B1327" t="str">
            <v>01.07.1960</v>
          </cell>
          <cell r="C1327" t="str">
            <v>PATHOLOGY-ATHERTON HOSP</v>
          </cell>
          <cell r="D1327">
            <v>361200</v>
          </cell>
          <cell r="E1327">
            <v>-256337</v>
          </cell>
          <cell r="F1327">
            <v>104863</v>
          </cell>
        </row>
        <row r="1328">
          <cell r="A1328">
            <v>64440</v>
          </cell>
          <cell r="B1328" t="str">
            <v>01.07.1972</v>
          </cell>
          <cell r="C1328" t="str">
            <v>CLINIC - OUTPATIENTS-MOUNT GARNET OUTPATIENTS CENT</v>
          </cell>
          <cell r="D1328">
            <v>396900</v>
          </cell>
          <cell r="E1328">
            <v>-215271</v>
          </cell>
          <cell r="F1328">
            <v>181629</v>
          </cell>
        </row>
        <row r="1329">
          <cell r="A1329">
            <v>64441</v>
          </cell>
          <cell r="B1329" t="str">
            <v>01.07.1992</v>
          </cell>
          <cell r="C1329" t="str">
            <v>MENTAL HEALTH B LDING-MAREEBA HOSP</v>
          </cell>
          <cell r="D1329">
            <v>432000</v>
          </cell>
          <cell r="E1329">
            <v>-105799</v>
          </cell>
          <cell r="F1329">
            <v>326201</v>
          </cell>
        </row>
        <row r="1330">
          <cell r="A1330">
            <v>64442</v>
          </cell>
          <cell r="B1330" t="str">
            <v>01.07.1960</v>
          </cell>
          <cell r="C1330" t="str">
            <v>X-RAY DENTAL-ATHERTON HOSP</v>
          </cell>
          <cell r="D1330">
            <v>439200</v>
          </cell>
          <cell r="E1330">
            <v>-333189</v>
          </cell>
          <cell r="F1330">
            <v>106011</v>
          </cell>
        </row>
        <row r="1331">
          <cell r="A1331">
            <v>64443</v>
          </cell>
          <cell r="B1331" t="str">
            <v>01.07.1975</v>
          </cell>
          <cell r="C1331" t="str">
            <v>STORES DEPARTMENT-MAREEBA HOSP</v>
          </cell>
          <cell r="D1331">
            <v>719555.39</v>
          </cell>
          <cell r="E1331">
            <v>-648545.39</v>
          </cell>
          <cell r="F1331">
            <v>71010</v>
          </cell>
        </row>
        <row r="1332">
          <cell r="A1332">
            <v>64444</v>
          </cell>
          <cell r="B1332" t="str">
            <v>01.07.1985</v>
          </cell>
          <cell r="C1332" t="str">
            <v>OUTPATIENTS-GEORGETOWN HOSP</v>
          </cell>
          <cell r="D1332">
            <v>593322.57999999996</v>
          </cell>
          <cell r="E1332">
            <v>-245071.58</v>
          </cell>
          <cell r="F1332">
            <v>348251</v>
          </cell>
        </row>
        <row r="1333">
          <cell r="A1333">
            <v>64445</v>
          </cell>
          <cell r="B1333" t="str">
            <v>01.07.1963</v>
          </cell>
          <cell r="C1333" t="str">
            <v>PHARMACY-ATHERTON HOSP</v>
          </cell>
          <cell r="D1333">
            <v>628223.9</v>
          </cell>
          <cell r="E1333">
            <v>-408847.9</v>
          </cell>
          <cell r="F1333">
            <v>219376</v>
          </cell>
        </row>
        <row r="1334">
          <cell r="A1334">
            <v>64446</v>
          </cell>
          <cell r="B1334" t="str">
            <v>01.07.1930</v>
          </cell>
          <cell r="C1334" t="str">
            <v>COMMUNITY HOSPITAL-CHILLAGOE HOSP</v>
          </cell>
          <cell r="D1334">
            <v>671646.95</v>
          </cell>
          <cell r="E1334">
            <v>-671646.95</v>
          </cell>
          <cell r="F1334">
            <v>0</v>
          </cell>
        </row>
        <row r="1335">
          <cell r="A1335">
            <v>64447</v>
          </cell>
          <cell r="B1335" t="str">
            <v>01.07.1950</v>
          </cell>
          <cell r="C1335" t="str">
            <v>NURSES QTRS-HERBERTON HOSP</v>
          </cell>
          <cell r="D1335">
            <v>685758.21</v>
          </cell>
          <cell r="E1335">
            <v>-544576.21</v>
          </cell>
          <cell r="F1335">
            <v>141182</v>
          </cell>
        </row>
        <row r="1336">
          <cell r="A1336">
            <v>64448</v>
          </cell>
          <cell r="B1336" t="str">
            <v>01.07.1980</v>
          </cell>
          <cell r="C1336" t="str">
            <v>CLINIC-CROYDON</v>
          </cell>
          <cell r="D1336">
            <v>871899.11</v>
          </cell>
          <cell r="E1336">
            <v>-388884.11</v>
          </cell>
          <cell r="F1336">
            <v>483015</v>
          </cell>
        </row>
        <row r="1337">
          <cell r="A1337">
            <v>64449</v>
          </cell>
          <cell r="B1337" t="str">
            <v>01.07.1975</v>
          </cell>
          <cell r="C1337" t="str">
            <v>LAUNDRY/WORKSHOP-MAREEBA HOSP</v>
          </cell>
          <cell r="D1337">
            <v>824940.48</v>
          </cell>
          <cell r="E1337">
            <v>-427205.48</v>
          </cell>
          <cell r="F1337">
            <v>397735</v>
          </cell>
        </row>
        <row r="1338">
          <cell r="A1338">
            <v>64450</v>
          </cell>
          <cell r="B1338" t="str">
            <v>01.07.1975</v>
          </cell>
          <cell r="C1338" t="str">
            <v>KITCHEN-MAREEBA HOSP</v>
          </cell>
          <cell r="D1338">
            <v>1018484.21</v>
          </cell>
          <cell r="E1338">
            <v>-527434.21</v>
          </cell>
          <cell r="F1338">
            <v>491050</v>
          </cell>
        </row>
        <row r="1339">
          <cell r="A1339">
            <v>64451</v>
          </cell>
          <cell r="B1339" t="str">
            <v>01.07.1935</v>
          </cell>
          <cell r="C1339" t="str">
            <v>MATERNITY-ATHERTON HOSP</v>
          </cell>
          <cell r="D1339">
            <v>1050847.26</v>
          </cell>
          <cell r="E1339">
            <v>-1050847.26</v>
          </cell>
          <cell r="F1339">
            <v>0</v>
          </cell>
        </row>
        <row r="1340">
          <cell r="A1340">
            <v>64452</v>
          </cell>
          <cell r="B1340" t="str">
            <v>01.07.1930</v>
          </cell>
          <cell r="C1340" t="str">
            <v>PIONEER HOUSE-ATHERTON HOSP</v>
          </cell>
          <cell r="D1340">
            <v>1480662.4</v>
          </cell>
          <cell r="E1340">
            <v>-1184539.3999999999</v>
          </cell>
          <cell r="F1340">
            <v>296123</v>
          </cell>
        </row>
        <row r="1341">
          <cell r="A1341">
            <v>64453</v>
          </cell>
          <cell r="B1341" t="str">
            <v>01.07.1985</v>
          </cell>
          <cell r="C1341" t="str">
            <v>OUTPATIENTS-ATHERTON HOSP</v>
          </cell>
          <cell r="D1341">
            <v>1903708.8</v>
          </cell>
          <cell r="E1341">
            <v>-888408.8</v>
          </cell>
          <cell r="F1341">
            <v>1015300</v>
          </cell>
        </row>
        <row r="1342">
          <cell r="A1342">
            <v>64454</v>
          </cell>
          <cell r="B1342" t="str">
            <v>01.07.1934</v>
          </cell>
          <cell r="C1342" t="str">
            <v>NURSES QTRS-MAREEBA HOSP</v>
          </cell>
          <cell r="D1342">
            <v>2432516.7999999998</v>
          </cell>
          <cell r="E1342">
            <v>-1946024.8</v>
          </cell>
          <cell r="F1342">
            <v>486492</v>
          </cell>
        </row>
        <row r="1343">
          <cell r="A1343">
            <v>64455</v>
          </cell>
          <cell r="B1343" t="str">
            <v>01.07.1984</v>
          </cell>
          <cell r="C1343" t="str">
            <v>MAIN HOSPITAL-HERBERTON HOSP</v>
          </cell>
          <cell r="D1343">
            <v>5182318.4000000004</v>
          </cell>
          <cell r="E1343">
            <v>-2072954.4</v>
          </cell>
          <cell r="F1343">
            <v>3109364</v>
          </cell>
        </row>
        <row r="1344">
          <cell r="A1344">
            <v>64456</v>
          </cell>
          <cell r="B1344" t="str">
            <v>01.07.1935</v>
          </cell>
          <cell r="C1344" t="str">
            <v>PRIMARY HEALTH CENTRE</v>
          </cell>
          <cell r="D1344">
            <v>3701656</v>
          </cell>
          <cell r="E1344">
            <v>-1727460</v>
          </cell>
          <cell r="F1344">
            <v>1974196</v>
          </cell>
        </row>
        <row r="1345">
          <cell r="A1345">
            <v>64457</v>
          </cell>
          <cell r="B1345" t="str">
            <v>01.07.1975</v>
          </cell>
          <cell r="C1345" t="str">
            <v>OUTPATIENTS-MAREEBA HOSP</v>
          </cell>
          <cell r="D1345">
            <v>4865033.5999999996</v>
          </cell>
          <cell r="E1345">
            <v>-2270374.6</v>
          </cell>
          <cell r="F1345">
            <v>2594659</v>
          </cell>
        </row>
        <row r="1346">
          <cell r="A1346">
            <v>64458</v>
          </cell>
          <cell r="B1346" t="str">
            <v>01.07.1975</v>
          </cell>
          <cell r="C1346" t="str">
            <v>MATERNITY-MAREEBA HOSP</v>
          </cell>
          <cell r="D1346">
            <v>5182318.4000000004</v>
          </cell>
          <cell r="E1346">
            <v>-2418443.4</v>
          </cell>
          <cell r="F1346">
            <v>2763875</v>
          </cell>
        </row>
        <row r="1347">
          <cell r="A1347">
            <v>64459</v>
          </cell>
          <cell r="B1347" t="str">
            <v>01.07.1975</v>
          </cell>
          <cell r="C1347" t="str">
            <v>WEST WARD/THEATRE-MAREEBA HOSP</v>
          </cell>
          <cell r="D1347">
            <v>6028411.2000000002</v>
          </cell>
          <cell r="E1347">
            <v>-2813289.2</v>
          </cell>
          <cell r="F1347">
            <v>3215122</v>
          </cell>
        </row>
        <row r="1348">
          <cell r="A1348">
            <v>64460</v>
          </cell>
          <cell r="B1348" t="str">
            <v>01.07.1979</v>
          </cell>
          <cell r="C1348" t="str">
            <v>MAIN WARD-ATHERTON HOSP</v>
          </cell>
          <cell r="D1348">
            <v>8672451.1999999993</v>
          </cell>
          <cell r="E1348">
            <v>-5492593.2000000002</v>
          </cell>
          <cell r="F1348">
            <v>3179858</v>
          </cell>
        </row>
        <row r="1349">
          <cell r="A1349">
            <v>64920</v>
          </cell>
          <cell r="B1349" t="str">
            <v>11.04.1999</v>
          </cell>
          <cell r="C1349" t="str">
            <v>LAND LADY MUSGRAVE HOUSE</v>
          </cell>
          <cell r="D1349">
            <v>874000</v>
          </cell>
          <cell r="E1349">
            <v>0</v>
          </cell>
          <cell r="F1349">
            <v>874000</v>
          </cell>
        </row>
        <row r="1350">
          <cell r="A1350">
            <v>65047</v>
          </cell>
          <cell r="B1350" t="str">
            <v>01.07.1968</v>
          </cell>
          <cell r="C1350" t="str">
            <v>LAND - TARA HOSPITAL</v>
          </cell>
          <cell r="D1350">
            <v>35000</v>
          </cell>
          <cell r="E1350">
            <v>0</v>
          </cell>
          <cell r="F1350">
            <v>35000</v>
          </cell>
        </row>
        <row r="1351">
          <cell r="A1351">
            <v>65048</v>
          </cell>
          <cell r="B1351" t="str">
            <v>01.07.1968</v>
          </cell>
          <cell r="C1351" t="str">
            <v>LAND - CHINCHILLA HOSPITAL</v>
          </cell>
          <cell r="D1351">
            <v>285000</v>
          </cell>
          <cell r="E1351">
            <v>0</v>
          </cell>
          <cell r="F1351">
            <v>285000</v>
          </cell>
        </row>
        <row r="1352">
          <cell r="A1352">
            <v>65049</v>
          </cell>
          <cell r="B1352" t="str">
            <v>01.07.1968</v>
          </cell>
          <cell r="C1352" t="str">
            <v>LAND - CHINCHILLA COMMUNITY CENTRE</v>
          </cell>
          <cell r="D1352">
            <v>25000</v>
          </cell>
          <cell r="E1352">
            <v>0</v>
          </cell>
          <cell r="F1352">
            <v>25000</v>
          </cell>
        </row>
        <row r="1353">
          <cell r="A1353">
            <v>65050</v>
          </cell>
          <cell r="B1353" t="str">
            <v>01.07.1968</v>
          </cell>
          <cell r="C1353" t="str">
            <v>LAND - 3 FITZGERALD ST CHINCHILLA</v>
          </cell>
          <cell r="D1353">
            <v>30000</v>
          </cell>
          <cell r="E1353">
            <v>0</v>
          </cell>
          <cell r="F1353">
            <v>30000</v>
          </cell>
        </row>
        <row r="1354">
          <cell r="A1354">
            <v>65051</v>
          </cell>
          <cell r="B1354" t="str">
            <v>01.07.1968</v>
          </cell>
          <cell r="C1354" t="str">
            <v>LAND - MEANDARRA OUTPATIENTS</v>
          </cell>
          <cell r="D1354">
            <v>10300</v>
          </cell>
          <cell r="E1354">
            <v>0</v>
          </cell>
          <cell r="F1354">
            <v>10300</v>
          </cell>
        </row>
        <row r="1355">
          <cell r="A1355">
            <v>65052</v>
          </cell>
          <cell r="B1355" t="str">
            <v>01.07.1963</v>
          </cell>
          <cell r="C1355" t="str">
            <v>LAND - JANDOWAE HOSPITAL</v>
          </cell>
          <cell r="D1355">
            <v>23700</v>
          </cell>
          <cell r="E1355">
            <v>0</v>
          </cell>
          <cell r="F1355">
            <v>23700</v>
          </cell>
        </row>
        <row r="1356">
          <cell r="A1356">
            <v>65053</v>
          </cell>
          <cell r="B1356" t="str">
            <v>01.07.1934</v>
          </cell>
          <cell r="C1356" t="str">
            <v>LAND- DALBY HOSPITAL</v>
          </cell>
          <cell r="D1356">
            <v>129200</v>
          </cell>
          <cell r="E1356">
            <v>0</v>
          </cell>
          <cell r="F1356">
            <v>129200</v>
          </cell>
        </row>
        <row r="1357">
          <cell r="A1357">
            <v>65054</v>
          </cell>
          <cell r="B1357" t="str">
            <v>01.07.1934</v>
          </cell>
          <cell r="C1357" t="str">
            <v>LAND - DALBY CHILD HEALTH CENTRE</v>
          </cell>
          <cell r="D1357">
            <v>54700</v>
          </cell>
          <cell r="E1357">
            <v>0</v>
          </cell>
          <cell r="F1357">
            <v>54700</v>
          </cell>
        </row>
        <row r="1358">
          <cell r="A1358">
            <v>65055</v>
          </cell>
          <cell r="B1358" t="str">
            <v>01.07.1934</v>
          </cell>
          <cell r="C1358" t="str">
            <v>LAND - MILES HOSPITAL</v>
          </cell>
          <cell r="D1358">
            <v>56700</v>
          </cell>
          <cell r="E1358">
            <v>0</v>
          </cell>
          <cell r="F1358">
            <v>56700</v>
          </cell>
        </row>
        <row r="1359">
          <cell r="A1359">
            <v>65056</v>
          </cell>
          <cell r="B1359" t="str">
            <v>01.07.1968</v>
          </cell>
          <cell r="C1359" t="str">
            <v>LAND - ELEANOR ST MILES</v>
          </cell>
          <cell r="D1359">
            <v>8500</v>
          </cell>
          <cell r="E1359">
            <v>0</v>
          </cell>
          <cell r="F1359">
            <v>8500</v>
          </cell>
        </row>
        <row r="1360">
          <cell r="A1360">
            <v>65057</v>
          </cell>
          <cell r="B1360" t="str">
            <v>01.07.1963</v>
          </cell>
          <cell r="C1360" t="str">
            <v>LAND - WANDOAN HOSPITAL</v>
          </cell>
          <cell r="D1360">
            <v>15500</v>
          </cell>
          <cell r="E1360">
            <v>0</v>
          </cell>
          <cell r="F1360">
            <v>15500</v>
          </cell>
        </row>
        <row r="1361">
          <cell r="A1361">
            <v>65058</v>
          </cell>
          <cell r="B1361" t="str">
            <v>01.07.1950</v>
          </cell>
          <cell r="C1361" t="str">
            <v>LAND - TAROOM HOSPITAL</v>
          </cell>
          <cell r="D1361">
            <v>46400</v>
          </cell>
          <cell r="E1361">
            <v>0</v>
          </cell>
          <cell r="F1361">
            <v>46400</v>
          </cell>
        </row>
        <row r="1362">
          <cell r="A1362">
            <v>65059</v>
          </cell>
          <cell r="B1362" t="str">
            <v>01.07.1963</v>
          </cell>
          <cell r="C1362" t="str">
            <v>LAND - JANDOWAE HOSPITAL</v>
          </cell>
          <cell r="D1362">
            <v>5000</v>
          </cell>
          <cell r="E1362">
            <v>0</v>
          </cell>
          <cell r="F1362">
            <v>5000</v>
          </cell>
        </row>
        <row r="1363">
          <cell r="A1363">
            <v>65060</v>
          </cell>
          <cell r="B1363" t="str">
            <v>01.07.1967</v>
          </cell>
          <cell r="C1363" t="str">
            <v>SITE IMPROVE. - TARA HOSPITAL</v>
          </cell>
          <cell r="D1363">
            <v>80000</v>
          </cell>
          <cell r="E1363">
            <v>-68354</v>
          </cell>
          <cell r="F1363">
            <v>11646</v>
          </cell>
        </row>
        <row r="1364">
          <cell r="A1364">
            <v>65061</v>
          </cell>
          <cell r="B1364" t="str">
            <v>01.07.1968</v>
          </cell>
          <cell r="C1364" t="str">
            <v>SITE IMPROVEMENTS - ELEANOR ST MILES</v>
          </cell>
          <cell r="D1364">
            <v>9000</v>
          </cell>
          <cell r="E1364">
            <v>-8112</v>
          </cell>
          <cell r="F1364">
            <v>888</v>
          </cell>
        </row>
        <row r="1365">
          <cell r="A1365">
            <v>65062</v>
          </cell>
          <cell r="B1365" t="str">
            <v>01.07.1970</v>
          </cell>
          <cell r="C1365" t="str">
            <v>SITE IMPROVEMENTS 3 FITZGERALD STREET - CHINCHILLA</v>
          </cell>
          <cell r="D1365">
            <v>5000</v>
          </cell>
          <cell r="E1365">
            <v>-2837</v>
          </cell>
          <cell r="F1365">
            <v>2163</v>
          </cell>
        </row>
        <row r="1366">
          <cell r="A1366">
            <v>65063</v>
          </cell>
          <cell r="B1366" t="str">
            <v>01.07.1967</v>
          </cell>
          <cell r="C1366" t="str">
            <v>SITE IMPROVEMENTS - CHINCHILLA HOSPITAL</v>
          </cell>
          <cell r="D1366">
            <v>120000</v>
          </cell>
          <cell r="E1366">
            <v>-83934</v>
          </cell>
          <cell r="F1366">
            <v>36066</v>
          </cell>
        </row>
        <row r="1367">
          <cell r="A1367">
            <v>65064</v>
          </cell>
          <cell r="B1367" t="str">
            <v>01.07.1977</v>
          </cell>
          <cell r="C1367" t="str">
            <v>SITE IMPROVEMENTS - DALBY CHILD HEALTH &amp; MENTAL CL</v>
          </cell>
          <cell r="D1367">
            <v>10000</v>
          </cell>
          <cell r="E1367">
            <v>-5873</v>
          </cell>
          <cell r="F1367">
            <v>4127</v>
          </cell>
        </row>
        <row r="1368">
          <cell r="A1368">
            <v>65065</v>
          </cell>
          <cell r="B1368" t="str">
            <v>01.07.1967</v>
          </cell>
          <cell r="C1368" t="str">
            <v>SITE IMPROVEMENTS - DALBY HOSPITAL</v>
          </cell>
          <cell r="D1368">
            <v>260000</v>
          </cell>
          <cell r="E1368">
            <v>-240500</v>
          </cell>
          <cell r="F1368">
            <v>19500</v>
          </cell>
        </row>
        <row r="1369">
          <cell r="A1369">
            <v>65066</v>
          </cell>
          <cell r="B1369" t="str">
            <v>01.07.1962</v>
          </cell>
          <cell r="C1369" t="str">
            <v>SITE IMPROVEMENTS - JANDOWAE HOSPITAL</v>
          </cell>
          <cell r="D1369">
            <v>130000</v>
          </cell>
          <cell r="E1369">
            <v>-107059</v>
          </cell>
          <cell r="F1369">
            <v>22941</v>
          </cell>
        </row>
        <row r="1370">
          <cell r="A1370">
            <v>65067</v>
          </cell>
          <cell r="B1370" t="str">
            <v>01.07.1996</v>
          </cell>
          <cell r="C1370" t="str">
            <v>SITE IMPROVEMENTS - JANDOWAE PATHS &amp; RAMPS</v>
          </cell>
          <cell r="D1370">
            <v>38684</v>
          </cell>
          <cell r="E1370">
            <v>-6944</v>
          </cell>
          <cell r="F1370">
            <v>31740</v>
          </cell>
        </row>
        <row r="1371">
          <cell r="A1371">
            <v>65068</v>
          </cell>
          <cell r="B1371" t="str">
            <v>01.07.1968</v>
          </cell>
          <cell r="C1371" t="str">
            <v>SITE IMPROVEMENTS - MILES HOSPITAL</v>
          </cell>
          <cell r="D1371">
            <v>50000</v>
          </cell>
          <cell r="E1371">
            <v>-43354</v>
          </cell>
          <cell r="F1371">
            <v>6646</v>
          </cell>
        </row>
        <row r="1372">
          <cell r="A1372">
            <v>65069</v>
          </cell>
          <cell r="B1372" t="str">
            <v>01.07.1962</v>
          </cell>
          <cell r="C1372" t="str">
            <v>SITE IMPROVEMENTS - TAROOM HOSPITAL</v>
          </cell>
          <cell r="D1372">
            <v>50000</v>
          </cell>
          <cell r="E1372">
            <v>-47003</v>
          </cell>
          <cell r="F1372">
            <v>2997</v>
          </cell>
        </row>
        <row r="1373">
          <cell r="A1373">
            <v>65070</v>
          </cell>
          <cell r="B1373" t="str">
            <v>01.07.1963</v>
          </cell>
          <cell r="C1373" t="str">
            <v>SITE IMPROVEMENTS - WONDOAN HOSPITAL</v>
          </cell>
          <cell r="D1373">
            <v>15000</v>
          </cell>
          <cell r="E1373">
            <v>-12815</v>
          </cell>
          <cell r="F1373">
            <v>2185</v>
          </cell>
        </row>
        <row r="1374">
          <cell r="A1374">
            <v>65071</v>
          </cell>
          <cell r="B1374" t="str">
            <v>01.07.1970</v>
          </cell>
          <cell r="C1374" t="str">
            <v>ACACIA WARD - DALBY HOSPITAL</v>
          </cell>
          <cell r="D1374">
            <v>1586424</v>
          </cell>
          <cell r="E1374">
            <v>-1533548</v>
          </cell>
          <cell r="F1374">
            <v>52876</v>
          </cell>
        </row>
        <row r="1375">
          <cell r="A1375">
            <v>65072</v>
          </cell>
          <cell r="B1375" t="str">
            <v>01.07.1970</v>
          </cell>
          <cell r="C1375" t="str">
            <v>BUNYA WARD - DALBY HOSPITAL</v>
          </cell>
          <cell r="D1375">
            <v>2009470.4</v>
          </cell>
          <cell r="E1375">
            <v>-1272674.3999999999</v>
          </cell>
          <cell r="F1375">
            <v>736796</v>
          </cell>
        </row>
        <row r="1376">
          <cell r="A1376">
            <v>65073</v>
          </cell>
          <cell r="B1376" t="str">
            <v>01.07.1970</v>
          </cell>
          <cell r="C1376" t="str">
            <v>CYPRESS WARD - DALBY HOSPITAL</v>
          </cell>
          <cell r="D1376">
            <v>2009470.4</v>
          </cell>
          <cell r="E1376">
            <v>-1272674.3999999999</v>
          </cell>
          <cell r="F1376">
            <v>736796</v>
          </cell>
        </row>
        <row r="1377">
          <cell r="A1377">
            <v>65074</v>
          </cell>
          <cell r="B1377" t="str">
            <v>01.07.1962</v>
          </cell>
          <cell r="C1377" t="str">
            <v>DENTAL ADMINISTRATION - DALBY HOSPITAL</v>
          </cell>
          <cell r="D1377">
            <v>691588.53</v>
          </cell>
          <cell r="E1377">
            <v>-461063.53</v>
          </cell>
          <cell r="F1377">
            <v>230525</v>
          </cell>
        </row>
        <row r="1378">
          <cell r="A1378">
            <v>65075</v>
          </cell>
          <cell r="B1378" t="str">
            <v>01.07.1962</v>
          </cell>
          <cell r="C1378" t="str">
            <v>DINING ROOM - DALBY HOSPITAL</v>
          </cell>
          <cell r="D1378">
            <v>196167.3</v>
          </cell>
          <cell r="E1378">
            <v>-145458.29999999999</v>
          </cell>
          <cell r="F1378">
            <v>50709</v>
          </cell>
        </row>
        <row r="1379">
          <cell r="A1379">
            <v>65076</v>
          </cell>
          <cell r="B1379" t="str">
            <v>01.07.1962</v>
          </cell>
          <cell r="C1379" t="str">
            <v>KITCHEN - DALBY HOSPITAL</v>
          </cell>
          <cell r="D1379">
            <v>892839.43</v>
          </cell>
          <cell r="E1379">
            <v>-749988.43</v>
          </cell>
          <cell r="F1379">
            <v>142851</v>
          </cell>
        </row>
        <row r="1380">
          <cell r="A1380">
            <v>65077</v>
          </cell>
          <cell r="B1380" t="str">
            <v>01.07.1983</v>
          </cell>
          <cell r="C1380" t="str">
            <v>KOORINGAL RECREATION CENTRE - DALBY HOSPITAL</v>
          </cell>
          <cell r="D1380">
            <v>909549.76</v>
          </cell>
          <cell r="E1380">
            <v>-181915.76</v>
          </cell>
          <cell r="F1380">
            <v>727634</v>
          </cell>
        </row>
        <row r="1381">
          <cell r="A1381">
            <v>65078</v>
          </cell>
          <cell r="B1381" t="str">
            <v>01.07.1960</v>
          </cell>
          <cell r="C1381" t="str">
            <v>LAUNDRY &amp; CHLORIFIER SHED - DALBY HOSPITAL</v>
          </cell>
          <cell r="D1381">
            <v>1042567.71</v>
          </cell>
          <cell r="E1381">
            <v>-936187.71</v>
          </cell>
          <cell r="F1381">
            <v>106380</v>
          </cell>
        </row>
        <row r="1382">
          <cell r="A1382">
            <v>65079</v>
          </cell>
          <cell r="B1382" t="str">
            <v>01.07.1962</v>
          </cell>
          <cell r="C1382" t="str">
            <v>MATERNITY &amp; EQUIPMENT STORE - DALBY HOSPITAL</v>
          </cell>
          <cell r="D1382">
            <v>2115232</v>
          </cell>
          <cell r="E1382">
            <v>-1762703</v>
          </cell>
          <cell r="F1382">
            <v>352529</v>
          </cell>
        </row>
        <row r="1383">
          <cell r="A1383">
            <v>65080</v>
          </cell>
          <cell r="B1383" t="str">
            <v>01.07.1962</v>
          </cell>
          <cell r="C1383" t="str">
            <v>MORGUE - DALBY HOSPITAL</v>
          </cell>
          <cell r="D1383">
            <v>96954.9</v>
          </cell>
          <cell r="E1383">
            <v>-83105.899999999994</v>
          </cell>
          <cell r="F1383">
            <v>13849</v>
          </cell>
        </row>
        <row r="1384">
          <cell r="A1384">
            <v>65081</v>
          </cell>
          <cell r="B1384" t="str">
            <v>01.07.1970</v>
          </cell>
          <cell r="C1384" t="str">
            <v>MYALL WARD - DALBY HOSPITAL</v>
          </cell>
          <cell r="D1384">
            <v>2645376.6</v>
          </cell>
          <cell r="E1384">
            <v>-1674826.6</v>
          </cell>
          <cell r="F1384">
            <v>970550</v>
          </cell>
        </row>
        <row r="1385">
          <cell r="A1385">
            <v>65082</v>
          </cell>
          <cell r="B1385" t="str">
            <v>01.07.1962</v>
          </cell>
          <cell r="C1385" t="str">
            <v>NURSING QUARTERS &amp; EAST CARPORT - DALBY HOSPITAL</v>
          </cell>
          <cell r="D1385">
            <v>2644040</v>
          </cell>
          <cell r="E1385">
            <v>-1938977</v>
          </cell>
          <cell r="F1385">
            <v>705063</v>
          </cell>
        </row>
        <row r="1386">
          <cell r="A1386">
            <v>65083</v>
          </cell>
          <cell r="B1386" t="str">
            <v>01.07.1962</v>
          </cell>
          <cell r="C1386" t="str">
            <v>OUTPATIENTS - DALBY HOSPITAL</v>
          </cell>
          <cell r="D1386">
            <v>732761.32</v>
          </cell>
          <cell r="E1386">
            <v>-488511.32</v>
          </cell>
          <cell r="F1386">
            <v>244250</v>
          </cell>
        </row>
        <row r="1387">
          <cell r="A1387">
            <v>65084</v>
          </cell>
          <cell r="B1387" t="str">
            <v>01.07.1957</v>
          </cell>
          <cell r="C1387" t="str">
            <v>RED CROSS - DALBY HOSPITAL</v>
          </cell>
          <cell r="D1387">
            <v>198492</v>
          </cell>
          <cell r="E1387">
            <v>-176022</v>
          </cell>
          <cell r="F1387">
            <v>22470</v>
          </cell>
        </row>
        <row r="1388">
          <cell r="A1388">
            <v>65085</v>
          </cell>
          <cell r="B1388" t="str">
            <v>01.07.1967</v>
          </cell>
          <cell r="C1388" t="str">
            <v>RESIDENCE NO 1 - DALBY HOSPITAL</v>
          </cell>
          <cell r="D1388">
            <v>185514</v>
          </cell>
          <cell r="E1388">
            <v>-99480</v>
          </cell>
          <cell r="F1388">
            <v>86034</v>
          </cell>
        </row>
        <row r="1389">
          <cell r="A1389">
            <v>65086</v>
          </cell>
          <cell r="B1389" t="str">
            <v>01.07.1967</v>
          </cell>
          <cell r="C1389" t="str">
            <v>RESIDENCE NO 2 - DALBY HOSPITAL</v>
          </cell>
          <cell r="D1389">
            <v>156702</v>
          </cell>
          <cell r="E1389">
            <v>-98271</v>
          </cell>
          <cell r="F1389">
            <v>58431</v>
          </cell>
        </row>
        <row r="1390">
          <cell r="A1390">
            <v>65087</v>
          </cell>
          <cell r="B1390" t="str">
            <v>01.07.1967</v>
          </cell>
          <cell r="C1390" t="str">
            <v>RESIDENCE NO 3 - DALBY HOSPITAL</v>
          </cell>
          <cell r="D1390">
            <v>82467</v>
          </cell>
          <cell r="E1390">
            <v>-70961</v>
          </cell>
          <cell r="F1390">
            <v>11506</v>
          </cell>
        </row>
        <row r="1391">
          <cell r="A1391">
            <v>65088</v>
          </cell>
          <cell r="B1391" t="str">
            <v>01.07.1960</v>
          </cell>
          <cell r="C1391" t="str">
            <v>STORAGE AND SUCTION ROOM - DALBY HOSPITAL</v>
          </cell>
          <cell r="D1391">
            <v>408825.9</v>
          </cell>
          <cell r="E1391">
            <v>-359768.9</v>
          </cell>
          <cell r="F1391">
            <v>49057</v>
          </cell>
        </row>
        <row r="1392">
          <cell r="A1392">
            <v>65089</v>
          </cell>
          <cell r="B1392" t="str">
            <v>01.07.1994</v>
          </cell>
          <cell r="C1392" t="str">
            <v>WARDS - DALBY HOSPITAL</v>
          </cell>
          <cell r="D1392">
            <v>5288080</v>
          </cell>
          <cell r="E1392">
            <v>-4230488</v>
          </cell>
          <cell r="F1392">
            <v>1057592</v>
          </cell>
        </row>
        <row r="1393">
          <cell r="A1393">
            <v>65090</v>
          </cell>
          <cell r="B1393" t="str">
            <v>01.07.1960</v>
          </cell>
          <cell r="C1393" t="str">
            <v>WEATHERBOARD WORKSHOP - DALBY HOSPITAL</v>
          </cell>
          <cell r="D1393">
            <v>116812.5</v>
          </cell>
          <cell r="E1393">
            <v>-113587.5</v>
          </cell>
          <cell r="F1393">
            <v>3225</v>
          </cell>
        </row>
        <row r="1394">
          <cell r="A1394">
            <v>65091</v>
          </cell>
          <cell r="B1394" t="str">
            <v>01.07.1963</v>
          </cell>
          <cell r="C1394" t="str">
            <v>WORKSHOP - DALBY HOSPITAL</v>
          </cell>
          <cell r="D1394">
            <v>123165</v>
          </cell>
          <cell r="E1394">
            <v>-117437</v>
          </cell>
          <cell r="F1394">
            <v>5728</v>
          </cell>
        </row>
        <row r="1395">
          <cell r="A1395">
            <v>65092</v>
          </cell>
          <cell r="B1395" t="str">
            <v>01.07.1967</v>
          </cell>
          <cell r="C1395" t="str">
            <v>D.O.N'S QUARTERS - TARA HOSPITAL</v>
          </cell>
          <cell r="D1395">
            <v>129752</v>
          </cell>
          <cell r="E1395">
            <v>-97976</v>
          </cell>
          <cell r="F1395">
            <v>31776</v>
          </cell>
        </row>
        <row r="1396">
          <cell r="A1396">
            <v>65093</v>
          </cell>
          <cell r="B1396" t="str">
            <v>01.07.1962</v>
          </cell>
          <cell r="C1396" t="str">
            <v>CARPORT/WORKSHOP- TARA HOSPITAL</v>
          </cell>
          <cell r="D1396">
            <v>27720</v>
          </cell>
          <cell r="E1396">
            <v>-27720</v>
          </cell>
          <cell r="F1396">
            <v>0</v>
          </cell>
        </row>
        <row r="1397">
          <cell r="A1397">
            <v>65094</v>
          </cell>
          <cell r="B1397" t="str">
            <v>01.07.1967</v>
          </cell>
          <cell r="C1397" t="str">
            <v>DOCTOR'S RESIDENCE - TARA HOSPITAL</v>
          </cell>
          <cell r="D1397">
            <v>100195.2</v>
          </cell>
          <cell r="E1397">
            <v>-75658.2</v>
          </cell>
          <cell r="F1397">
            <v>24537</v>
          </cell>
        </row>
        <row r="1398">
          <cell r="A1398">
            <v>65095</v>
          </cell>
          <cell r="B1398" t="str">
            <v>01.07.1962</v>
          </cell>
          <cell r="C1398" t="str">
            <v>GARAGE - TARA HOSPITAL</v>
          </cell>
          <cell r="D1398">
            <v>13720</v>
          </cell>
          <cell r="E1398">
            <v>-11760</v>
          </cell>
          <cell r="F1398">
            <v>1960</v>
          </cell>
        </row>
        <row r="1399">
          <cell r="A1399">
            <v>65096</v>
          </cell>
          <cell r="B1399" t="str">
            <v>01.07.1967</v>
          </cell>
          <cell r="C1399" t="str">
            <v>LAUNDRY - TARA HOSPITAL</v>
          </cell>
          <cell r="D1399">
            <v>160845.44</v>
          </cell>
          <cell r="E1399">
            <v>-123985.44</v>
          </cell>
          <cell r="F1399">
            <v>36860</v>
          </cell>
        </row>
        <row r="1400">
          <cell r="A1400">
            <v>65098</v>
          </cell>
          <cell r="B1400" t="str">
            <v>01.07.1967</v>
          </cell>
          <cell r="C1400" t="str">
            <v>NURSES QUARTERS</v>
          </cell>
          <cell r="D1400">
            <v>539562.86</v>
          </cell>
          <cell r="E1400">
            <v>-415916.86</v>
          </cell>
          <cell r="F1400">
            <v>123646</v>
          </cell>
        </row>
        <row r="1401">
          <cell r="A1401">
            <v>65099</v>
          </cell>
          <cell r="B1401" t="str">
            <v>01.07.1955</v>
          </cell>
          <cell r="C1401" t="str">
            <v>OFFICE - TARA HOSPITAL</v>
          </cell>
          <cell r="D1401">
            <v>115685</v>
          </cell>
          <cell r="E1401">
            <v>-113372</v>
          </cell>
          <cell r="F1401">
            <v>2313</v>
          </cell>
        </row>
        <row r="1402">
          <cell r="A1402">
            <v>65100</v>
          </cell>
          <cell r="B1402" t="str">
            <v>01.07.1962</v>
          </cell>
          <cell r="C1402" t="str">
            <v>OUTBUILDINGS - TARA HOSPITAL</v>
          </cell>
          <cell r="D1402">
            <v>19152</v>
          </cell>
          <cell r="E1402">
            <v>-16758</v>
          </cell>
          <cell r="F1402">
            <v>2394</v>
          </cell>
        </row>
        <row r="1403">
          <cell r="A1403">
            <v>65101</v>
          </cell>
          <cell r="B1403" t="str">
            <v>01.07.1967</v>
          </cell>
          <cell r="C1403" t="str">
            <v>STOREROOM/MORGUE - TARA HOSPITAL</v>
          </cell>
          <cell r="D1403">
            <v>41260.800000000003</v>
          </cell>
          <cell r="E1403">
            <v>-40175.800000000003</v>
          </cell>
          <cell r="F1403">
            <v>1085</v>
          </cell>
        </row>
        <row r="1404">
          <cell r="A1404">
            <v>65102</v>
          </cell>
          <cell r="B1404" t="str">
            <v>01.07.1967</v>
          </cell>
          <cell r="C1404" t="str">
            <v>WARD - TARA HOSPITAL</v>
          </cell>
          <cell r="D1404">
            <v>1903708.8</v>
          </cell>
          <cell r="E1404">
            <v>-1522976.8</v>
          </cell>
          <cell r="F1404">
            <v>380732</v>
          </cell>
        </row>
        <row r="1405">
          <cell r="A1405">
            <v>65103</v>
          </cell>
          <cell r="B1405" t="str">
            <v>02.07.1970</v>
          </cell>
          <cell r="C1405" t="str">
            <v>DENTAL CLINIC - TARA HOSPITAL</v>
          </cell>
          <cell r="D1405">
            <v>152604.6</v>
          </cell>
          <cell r="E1405">
            <v>-103770.6</v>
          </cell>
          <cell r="F1405">
            <v>48834</v>
          </cell>
        </row>
        <row r="1406">
          <cell r="A1406">
            <v>65104</v>
          </cell>
          <cell r="B1406" t="str">
            <v>01.07.1962</v>
          </cell>
          <cell r="C1406" t="str">
            <v>DENTAL CLINIC - JANDOWAE HOSPITAL</v>
          </cell>
          <cell r="D1406">
            <v>103279.44</v>
          </cell>
          <cell r="E1406">
            <v>-99169.44</v>
          </cell>
          <cell r="F1406">
            <v>4110</v>
          </cell>
        </row>
        <row r="1407">
          <cell r="A1407">
            <v>65105</v>
          </cell>
          <cell r="B1407" t="str">
            <v>01.07.1987</v>
          </cell>
          <cell r="C1407" t="str">
            <v>GENERATOR ROOM - JANDOWAE HOSPITAL</v>
          </cell>
          <cell r="D1407">
            <v>17417.400000000001</v>
          </cell>
          <cell r="E1407">
            <v>-11032.4</v>
          </cell>
          <cell r="F1407">
            <v>6385</v>
          </cell>
        </row>
        <row r="1408">
          <cell r="A1408">
            <v>65106</v>
          </cell>
          <cell r="B1408" t="str">
            <v>01.07.1962</v>
          </cell>
          <cell r="C1408" t="str">
            <v>KITCHEN - JANDOWAE HOSPITAL</v>
          </cell>
          <cell r="D1408">
            <v>263208</v>
          </cell>
          <cell r="E1408">
            <v>-216760</v>
          </cell>
          <cell r="F1408">
            <v>46448</v>
          </cell>
        </row>
        <row r="1409">
          <cell r="A1409">
            <v>65107</v>
          </cell>
          <cell r="B1409" t="str">
            <v>01.07.1960</v>
          </cell>
          <cell r="C1409" t="str">
            <v>LAUNDRY - JANDOWAE HOSPITAL</v>
          </cell>
          <cell r="D1409">
            <v>338514</v>
          </cell>
          <cell r="E1409">
            <v>-281031</v>
          </cell>
          <cell r="F1409">
            <v>57483</v>
          </cell>
        </row>
        <row r="1410">
          <cell r="A1410">
            <v>65108</v>
          </cell>
          <cell r="B1410" t="str">
            <v>01.07.1962</v>
          </cell>
          <cell r="C1410" t="str">
            <v>MAIN BUILDING - JANDOWAE HOSPITAL</v>
          </cell>
          <cell r="D1410">
            <v>2220993.6</v>
          </cell>
          <cell r="E1410">
            <v>-1776805.6</v>
          </cell>
          <cell r="F1410">
            <v>444188</v>
          </cell>
        </row>
        <row r="1411">
          <cell r="A1411">
            <v>65109</v>
          </cell>
          <cell r="B1411" t="str">
            <v>01.07.1962</v>
          </cell>
          <cell r="C1411" t="str">
            <v>MORGUE - JANDOWAE HOSPITAL</v>
          </cell>
          <cell r="D1411">
            <v>68719.199999999997</v>
          </cell>
          <cell r="E1411">
            <v>-56595.199999999997</v>
          </cell>
          <cell r="F1411">
            <v>12124</v>
          </cell>
        </row>
        <row r="1412">
          <cell r="A1412">
            <v>65110</v>
          </cell>
          <cell r="B1412" t="str">
            <v>01.07.1983</v>
          </cell>
          <cell r="C1412" t="str">
            <v>STAFF &amp; COMMUNITY HEALTH - JANDOWAE HOSPITAL</v>
          </cell>
          <cell r="D1412">
            <v>814364.32</v>
          </cell>
          <cell r="E1412">
            <v>-380042.32</v>
          </cell>
          <cell r="F1412">
            <v>434322</v>
          </cell>
        </row>
        <row r="1413">
          <cell r="A1413">
            <v>65111</v>
          </cell>
          <cell r="B1413" t="str">
            <v>01.07.1963</v>
          </cell>
          <cell r="C1413" t="str">
            <v>MAIN BUILDING - WANDOAN HOSPITAL</v>
          </cell>
          <cell r="D1413">
            <v>336640</v>
          </cell>
          <cell r="E1413">
            <v>-288053</v>
          </cell>
          <cell r="F1413">
            <v>48587</v>
          </cell>
        </row>
        <row r="1414">
          <cell r="A1414">
            <v>65112</v>
          </cell>
          <cell r="B1414" t="str">
            <v>01.07.1972</v>
          </cell>
          <cell r="C1414" t="str">
            <v>MAIN BUILDING - MEANDARRA OUTPATIENTS</v>
          </cell>
          <cell r="D1414">
            <v>108271.5</v>
          </cell>
          <cell r="E1414">
            <v>-73718.5</v>
          </cell>
          <cell r="F1414">
            <v>34553</v>
          </cell>
        </row>
        <row r="1415">
          <cell r="A1415">
            <v>65113</v>
          </cell>
          <cell r="B1415" t="str">
            <v>01.07.1977</v>
          </cell>
          <cell r="C1415" t="str">
            <v>CHILD HEALTH CENTRE - DALBY</v>
          </cell>
          <cell r="D1415">
            <v>474096</v>
          </cell>
          <cell r="E1415">
            <v>-278277</v>
          </cell>
          <cell r="F1415">
            <v>195819</v>
          </cell>
        </row>
        <row r="1416">
          <cell r="A1416">
            <v>65114</v>
          </cell>
          <cell r="B1416" t="str">
            <v>01.07.1977</v>
          </cell>
          <cell r="C1416" t="str">
            <v>RURAL HEALTH CENTRE - DALBY CHILD HEALTH &amp; MENTAL</v>
          </cell>
          <cell r="D1416">
            <v>161280</v>
          </cell>
          <cell r="E1416">
            <v>-94666</v>
          </cell>
          <cell r="F1416">
            <v>66614</v>
          </cell>
        </row>
        <row r="1417">
          <cell r="A1417">
            <v>65115</v>
          </cell>
          <cell r="B1417" t="str">
            <v>01.07.1977</v>
          </cell>
          <cell r="C1417" t="str">
            <v>MAIN BUILDING - CHINCHILLA COMMUNITY HEALTH</v>
          </cell>
          <cell r="D1417">
            <v>51300</v>
          </cell>
          <cell r="E1417">
            <v>-35518</v>
          </cell>
          <cell r="F1417">
            <v>15782</v>
          </cell>
        </row>
        <row r="1418">
          <cell r="A1418">
            <v>65116</v>
          </cell>
          <cell r="B1418" t="str">
            <v>01.07.1996</v>
          </cell>
          <cell r="C1418" t="str">
            <v>SHED - CHINCHILLA COMMUNITY HEALTH</v>
          </cell>
          <cell r="D1418">
            <v>5616</v>
          </cell>
          <cell r="E1418">
            <v>-2422</v>
          </cell>
          <cell r="F1418">
            <v>3194</v>
          </cell>
        </row>
        <row r="1419">
          <cell r="A1419">
            <v>65117</v>
          </cell>
          <cell r="B1419" t="str">
            <v>01.07.1963</v>
          </cell>
          <cell r="C1419" t="str">
            <v>GARAGE - ELEANOR STREET - MILES</v>
          </cell>
          <cell r="D1419">
            <v>15000</v>
          </cell>
          <cell r="E1419">
            <v>-15000</v>
          </cell>
          <cell r="F1419">
            <v>0</v>
          </cell>
        </row>
        <row r="1420">
          <cell r="A1420">
            <v>65118</v>
          </cell>
          <cell r="B1420" t="str">
            <v>01.07.1968</v>
          </cell>
          <cell r="C1420" t="str">
            <v>RESIDENCE - MEDICAL SUPER - ELEANOR ST. MILES</v>
          </cell>
          <cell r="D1420">
            <v>122850</v>
          </cell>
          <cell r="E1420">
            <v>-110566</v>
          </cell>
          <cell r="F1420">
            <v>12284</v>
          </cell>
        </row>
        <row r="1421">
          <cell r="A1421">
            <v>65119</v>
          </cell>
          <cell r="B1421" t="str">
            <v>01.07.1968</v>
          </cell>
          <cell r="C1421" t="str">
            <v>SURGERY ELEANOR STREET - MILES</v>
          </cell>
          <cell r="D1421">
            <v>33750</v>
          </cell>
          <cell r="E1421">
            <v>-30376</v>
          </cell>
          <cell r="F1421">
            <v>3374</v>
          </cell>
        </row>
        <row r="1422">
          <cell r="A1422">
            <v>65120</v>
          </cell>
          <cell r="B1422" t="str">
            <v>01.07.1970</v>
          </cell>
          <cell r="C1422" t="str">
            <v>RESIDENCE - 3 FITZGERALD STREET (NEVELL ST) - CHIN</v>
          </cell>
          <cell r="D1422">
            <v>70040</v>
          </cell>
          <cell r="E1422">
            <v>-39693</v>
          </cell>
          <cell r="F1422">
            <v>30347</v>
          </cell>
        </row>
        <row r="1423">
          <cell r="A1423">
            <v>65121</v>
          </cell>
          <cell r="B1423" t="str">
            <v>01.07.1968</v>
          </cell>
          <cell r="C1423" t="str">
            <v>DENTAL / MATERNITY - TAROOM HOSPITAL</v>
          </cell>
          <cell r="D1423">
            <v>719068.88</v>
          </cell>
          <cell r="E1423">
            <v>-448655.88</v>
          </cell>
          <cell r="F1423">
            <v>270413</v>
          </cell>
        </row>
        <row r="1424">
          <cell r="A1424">
            <v>65122</v>
          </cell>
          <cell r="B1424" t="str">
            <v>01.07.1962</v>
          </cell>
          <cell r="C1424" t="str">
            <v>LAUNDRY - TAROOM HOSPITAL</v>
          </cell>
          <cell r="D1424">
            <v>110518.8</v>
          </cell>
          <cell r="E1424">
            <v>-91015.8</v>
          </cell>
          <cell r="F1424">
            <v>19503</v>
          </cell>
        </row>
        <row r="1425">
          <cell r="A1425">
            <v>65123</v>
          </cell>
          <cell r="B1425" t="str">
            <v>01.07.1963</v>
          </cell>
          <cell r="C1425" t="str">
            <v>MAIN BUILDING - TAROOM HOSPITAL</v>
          </cell>
          <cell r="D1425">
            <v>979267.81</v>
          </cell>
          <cell r="E1425">
            <v>-806424.81</v>
          </cell>
          <cell r="F1425">
            <v>172843</v>
          </cell>
        </row>
        <row r="1426">
          <cell r="A1426">
            <v>65124</v>
          </cell>
          <cell r="B1426" t="str">
            <v>01.07.1972</v>
          </cell>
          <cell r="C1426" t="str">
            <v>MEDICAL SUPER'S RESIDENCE - TAROOM</v>
          </cell>
          <cell r="D1426">
            <v>156744</v>
          </cell>
          <cell r="E1426">
            <v>-78376</v>
          </cell>
          <cell r="F1426">
            <v>78368</v>
          </cell>
        </row>
        <row r="1427">
          <cell r="A1427">
            <v>65125</v>
          </cell>
          <cell r="B1427" t="str">
            <v>01.07.1962</v>
          </cell>
          <cell r="C1427" t="str">
            <v>MORGUE - TAROOM HOSPITAL</v>
          </cell>
          <cell r="D1427">
            <v>163742.39999999999</v>
          </cell>
          <cell r="E1427">
            <v>-102644.4</v>
          </cell>
          <cell r="F1427">
            <v>61098</v>
          </cell>
        </row>
        <row r="1428">
          <cell r="A1428">
            <v>65126</v>
          </cell>
          <cell r="B1428" t="str">
            <v>01.07.1967</v>
          </cell>
          <cell r="C1428" t="str">
            <v>NURSES QUARTERS - TAROOM HOSPITAL</v>
          </cell>
          <cell r="D1428">
            <v>601344</v>
          </cell>
          <cell r="E1428">
            <v>-601344</v>
          </cell>
          <cell r="F1428">
            <v>0</v>
          </cell>
        </row>
        <row r="1429">
          <cell r="A1429">
            <v>65127</v>
          </cell>
          <cell r="B1429" t="str">
            <v>01.07.1958</v>
          </cell>
          <cell r="C1429" t="str">
            <v>RED CROSS ROOM - TAROOM HOSPITAL</v>
          </cell>
          <cell r="D1429">
            <v>73766.399999999994</v>
          </cell>
          <cell r="E1429">
            <v>-47130.400000000001</v>
          </cell>
          <cell r="F1429">
            <v>26636</v>
          </cell>
        </row>
        <row r="1430">
          <cell r="A1430">
            <v>65128</v>
          </cell>
          <cell r="B1430" t="str">
            <v>01.07.1967</v>
          </cell>
          <cell r="C1430" t="str">
            <v>WARDS - TAROOM HOSPITAL</v>
          </cell>
          <cell r="D1430">
            <v>650992.26</v>
          </cell>
          <cell r="E1430">
            <v>-344100.26</v>
          </cell>
          <cell r="F1430">
            <v>306892</v>
          </cell>
        </row>
        <row r="1431">
          <cell r="A1431">
            <v>65129</v>
          </cell>
          <cell r="B1431" t="str">
            <v>01.07.1996</v>
          </cell>
          <cell r="C1431" t="str">
            <v>YARDSMEN'S SHED - TAROOM HOSPITAL</v>
          </cell>
          <cell r="D1431">
            <v>16980</v>
          </cell>
          <cell r="E1431">
            <v>-16980</v>
          </cell>
          <cell r="F1431">
            <v>0</v>
          </cell>
        </row>
        <row r="1432">
          <cell r="A1432">
            <v>65130</v>
          </cell>
          <cell r="B1432" t="str">
            <v>01.07.1967</v>
          </cell>
          <cell r="C1432" t="str">
            <v>ADMIN / NURSES QTRS - CHINCHILLA HOSPITAL</v>
          </cell>
          <cell r="D1432">
            <v>1850828</v>
          </cell>
          <cell r="E1432">
            <v>-1048813</v>
          </cell>
          <cell r="F1432">
            <v>802015</v>
          </cell>
        </row>
        <row r="1433">
          <cell r="A1433">
            <v>65131</v>
          </cell>
          <cell r="B1433" t="str">
            <v>01.07.1957</v>
          </cell>
          <cell r="C1433" t="str">
            <v>ALLIED HEALTH - CHINCHILLA HOSPITAL</v>
          </cell>
          <cell r="D1433">
            <v>550135.68000000005</v>
          </cell>
          <cell r="E1433">
            <v>-478824.68</v>
          </cell>
          <cell r="F1433">
            <v>71311</v>
          </cell>
        </row>
        <row r="1434">
          <cell r="A1434">
            <v>65132</v>
          </cell>
          <cell r="B1434" t="str">
            <v>01.07.1972</v>
          </cell>
          <cell r="C1434" t="str">
            <v>ELECTRICITY BUILDING - CHINCHILLA HOSPITAL</v>
          </cell>
          <cell r="D1434">
            <v>127072</v>
          </cell>
          <cell r="E1434">
            <v>-71342</v>
          </cell>
          <cell r="F1434">
            <v>55730</v>
          </cell>
        </row>
        <row r="1435">
          <cell r="A1435">
            <v>65133</v>
          </cell>
          <cell r="B1435" t="str">
            <v>01.07.1967</v>
          </cell>
          <cell r="C1435" t="str">
            <v>LAUNDRY./BOILER ROOM - CHINCHILLA HOSPITAL</v>
          </cell>
          <cell r="D1435">
            <v>304417.3</v>
          </cell>
          <cell r="E1435">
            <v>-229868.3</v>
          </cell>
          <cell r="F1435">
            <v>74549</v>
          </cell>
        </row>
        <row r="1436">
          <cell r="A1436">
            <v>65134</v>
          </cell>
          <cell r="B1436" t="str">
            <v>01.07.1972</v>
          </cell>
          <cell r="C1436" t="str">
            <v>MAIN BUILDING INC PEARSON - CHINCHILLA HOSPITAL</v>
          </cell>
          <cell r="D1436">
            <v>3807417.6</v>
          </cell>
          <cell r="E1436">
            <v>-2792124.6</v>
          </cell>
          <cell r="F1436">
            <v>1015293</v>
          </cell>
        </row>
        <row r="1437">
          <cell r="A1437">
            <v>65135</v>
          </cell>
          <cell r="B1437" t="str">
            <v>01.07.1967</v>
          </cell>
          <cell r="C1437" t="str">
            <v>MORGUE - CHINCHILLA HOSPITAL</v>
          </cell>
          <cell r="D1437">
            <v>74747.199999999997</v>
          </cell>
          <cell r="E1437">
            <v>-51219.199999999997</v>
          </cell>
          <cell r="F1437">
            <v>23528</v>
          </cell>
        </row>
        <row r="1438">
          <cell r="A1438">
            <v>65136</v>
          </cell>
          <cell r="B1438" t="str">
            <v>01.07.1962</v>
          </cell>
          <cell r="C1438" t="str">
            <v>MULTI PURPOSE STORE</v>
          </cell>
          <cell r="D1438">
            <v>98725</v>
          </cell>
          <cell r="E1438">
            <v>-71493</v>
          </cell>
          <cell r="F1438">
            <v>27232</v>
          </cell>
        </row>
        <row r="1439">
          <cell r="A1439">
            <v>65137</v>
          </cell>
          <cell r="B1439" t="str">
            <v>01.07.1972</v>
          </cell>
          <cell r="C1439" t="str">
            <v>OUTPATIENTS - CHINCHILLA HOSPITAL</v>
          </cell>
          <cell r="D1439">
            <v>558014.06999999995</v>
          </cell>
          <cell r="E1439">
            <v>-421360.07</v>
          </cell>
          <cell r="F1439">
            <v>136654</v>
          </cell>
        </row>
        <row r="1440">
          <cell r="A1440">
            <v>65138</v>
          </cell>
          <cell r="B1440" t="str">
            <v>01.07.1962</v>
          </cell>
          <cell r="C1440" t="str">
            <v>RED CROSS - CHINCHILLA HOSPITAL</v>
          </cell>
          <cell r="D1440">
            <v>193283.20000000001</v>
          </cell>
          <cell r="E1440">
            <v>-169124.2</v>
          </cell>
          <cell r="F1440">
            <v>24159</v>
          </cell>
        </row>
        <row r="1441">
          <cell r="A1441">
            <v>65139</v>
          </cell>
          <cell r="B1441" t="str">
            <v>01.07.1967</v>
          </cell>
          <cell r="C1441" t="str">
            <v>STORE SHED - CHINCHILLA HOSPITAL</v>
          </cell>
          <cell r="D1441">
            <v>49491.199999999997</v>
          </cell>
          <cell r="E1441">
            <v>-49491.199999999997</v>
          </cell>
          <cell r="F1441">
            <v>0</v>
          </cell>
        </row>
        <row r="1442">
          <cell r="A1442">
            <v>65140</v>
          </cell>
          <cell r="B1442" t="str">
            <v>01.07.1962</v>
          </cell>
          <cell r="C1442" t="str">
            <v>STOREROOM MED RECORDS- CHINCHILLA</v>
          </cell>
          <cell r="D1442">
            <v>51321.599999999999</v>
          </cell>
          <cell r="E1442">
            <v>-42267.6</v>
          </cell>
          <cell r="F1442">
            <v>9054</v>
          </cell>
        </row>
        <row r="1443">
          <cell r="A1443">
            <v>65141</v>
          </cell>
          <cell r="B1443" t="str">
            <v>01.07.1960</v>
          </cell>
          <cell r="C1443" t="str">
            <v>SUPPLY SHED - CHINCHILLA</v>
          </cell>
          <cell r="D1443">
            <v>31350</v>
          </cell>
          <cell r="E1443">
            <v>-22992</v>
          </cell>
          <cell r="F1443">
            <v>8358</v>
          </cell>
        </row>
        <row r="1444">
          <cell r="A1444">
            <v>65142</v>
          </cell>
          <cell r="B1444" t="str">
            <v>01.07.1963</v>
          </cell>
          <cell r="C1444" t="str">
            <v>A/C PLANT ROOM - MILES HOSPITAL</v>
          </cell>
          <cell r="D1444">
            <v>31820.25</v>
          </cell>
          <cell r="E1444">
            <v>-17630.25</v>
          </cell>
          <cell r="F1444">
            <v>14190</v>
          </cell>
        </row>
        <row r="1445">
          <cell r="A1445">
            <v>65143</v>
          </cell>
          <cell r="B1445" t="str">
            <v>01.07.1963</v>
          </cell>
          <cell r="C1445" t="str">
            <v>COMMUNITY HEALTH - MILES HOSPITAL</v>
          </cell>
          <cell r="D1445">
            <v>167597.1</v>
          </cell>
          <cell r="E1445">
            <v>-143410.1</v>
          </cell>
          <cell r="F1445">
            <v>24187</v>
          </cell>
        </row>
        <row r="1446">
          <cell r="A1446">
            <v>65144</v>
          </cell>
          <cell r="B1446" t="str">
            <v>01.07.1963</v>
          </cell>
          <cell r="C1446" t="str">
            <v>LAUNDRY - MILES HOSPITAL</v>
          </cell>
          <cell r="D1446">
            <v>163860.4</v>
          </cell>
          <cell r="E1446">
            <v>-146084.4</v>
          </cell>
          <cell r="F1446">
            <v>17776</v>
          </cell>
        </row>
        <row r="1447">
          <cell r="A1447">
            <v>65145</v>
          </cell>
          <cell r="B1447" t="str">
            <v>01.07.1968</v>
          </cell>
          <cell r="C1447" t="str">
            <v>MAIN BUILDING - MILES HOSPITAL</v>
          </cell>
          <cell r="D1447">
            <v>4653510.4000000004</v>
          </cell>
          <cell r="E1447">
            <v>-3412596.4</v>
          </cell>
          <cell r="F1447">
            <v>1240914</v>
          </cell>
        </row>
        <row r="1448">
          <cell r="A1448">
            <v>65146</v>
          </cell>
          <cell r="B1448" t="str">
            <v>01.07.1963</v>
          </cell>
          <cell r="C1448" t="str">
            <v>MORGUE - MILES HOSPITAL</v>
          </cell>
          <cell r="D1448">
            <v>77459.8</v>
          </cell>
          <cell r="E1448">
            <v>-60086.8</v>
          </cell>
          <cell r="F1448">
            <v>17373</v>
          </cell>
        </row>
        <row r="1449">
          <cell r="A1449">
            <v>65147</v>
          </cell>
          <cell r="B1449" t="str">
            <v>01.07.1965</v>
          </cell>
          <cell r="C1449" t="str">
            <v>NURSES QUARTERS - MILES HOSPITAL</v>
          </cell>
          <cell r="D1449">
            <v>1057616</v>
          </cell>
          <cell r="E1449">
            <v>-846099</v>
          </cell>
          <cell r="F1449">
            <v>211517</v>
          </cell>
        </row>
        <row r="1450">
          <cell r="A1450">
            <v>65148</v>
          </cell>
          <cell r="B1450" t="str">
            <v>01.07.1963</v>
          </cell>
          <cell r="C1450" t="str">
            <v>RED CROSS - MILES HOSPITAL</v>
          </cell>
          <cell r="D1450">
            <v>102643.2</v>
          </cell>
          <cell r="E1450">
            <v>-97925.2</v>
          </cell>
          <cell r="F1450">
            <v>4718</v>
          </cell>
        </row>
        <row r="1451">
          <cell r="A1451">
            <v>65149</v>
          </cell>
          <cell r="B1451" t="str">
            <v>01.07.1963</v>
          </cell>
          <cell r="C1451" t="str">
            <v>STORAGE SHED - MILES HOSPITAL</v>
          </cell>
          <cell r="D1451">
            <v>18287.5</v>
          </cell>
          <cell r="E1451">
            <v>-14459.5</v>
          </cell>
          <cell r="F1451">
            <v>3828</v>
          </cell>
        </row>
        <row r="1452">
          <cell r="A1452">
            <v>65150</v>
          </cell>
          <cell r="B1452" t="str">
            <v>01.07.1963</v>
          </cell>
          <cell r="C1452" t="str">
            <v>YARDMENS SHED - MILES HOSPITAL</v>
          </cell>
          <cell r="D1452">
            <v>10972.5</v>
          </cell>
          <cell r="E1452">
            <v>-10972.5</v>
          </cell>
          <cell r="F1452">
            <v>0</v>
          </cell>
        </row>
        <row r="1453">
          <cell r="A1453">
            <v>65151</v>
          </cell>
          <cell r="B1453" t="str">
            <v>01.07.1940</v>
          </cell>
          <cell r="C1453" t="str">
            <v>SURGERY &amp; RESIDENCE - HOSPITAL GROUNDS JANDOWAE HO</v>
          </cell>
          <cell r="D1453">
            <v>259297.5</v>
          </cell>
          <cell r="E1453">
            <v>-218356.5</v>
          </cell>
          <cell r="F1453">
            <v>40941</v>
          </cell>
        </row>
        <row r="1454">
          <cell r="A1454">
            <v>65905</v>
          </cell>
          <cell r="B1454" t="str">
            <v>01.07.1917</v>
          </cell>
          <cell r="C1454" t="str">
            <v>SITEIMPMENTS-LAIDLEYHOSP</v>
          </cell>
          <cell r="D1454">
            <v>133987</v>
          </cell>
          <cell r="E1454">
            <v>-107185</v>
          </cell>
          <cell r="F1454">
            <v>26802</v>
          </cell>
        </row>
        <row r="1455">
          <cell r="A1455">
            <v>65907</v>
          </cell>
          <cell r="B1455" t="str">
            <v>01.07.1917</v>
          </cell>
          <cell r="C1455" t="str">
            <v>SITEIMPMENTS-ESKHOSP</v>
          </cell>
          <cell r="D1455">
            <v>158674</v>
          </cell>
          <cell r="E1455">
            <v>-153014</v>
          </cell>
          <cell r="F1455">
            <v>5660</v>
          </cell>
        </row>
        <row r="1456">
          <cell r="A1456">
            <v>65913</v>
          </cell>
          <cell r="B1456" t="str">
            <v>01.07.1955</v>
          </cell>
          <cell r="C1456" t="str">
            <v>SITEIMPMENTS-MEDL&amp;HLTH-IPSWICH</v>
          </cell>
          <cell r="D1456">
            <v>0</v>
          </cell>
          <cell r="E1456">
            <v>0</v>
          </cell>
          <cell r="F1456">
            <v>0</v>
          </cell>
        </row>
        <row r="1457">
          <cell r="A1457">
            <v>65919</v>
          </cell>
          <cell r="B1457" t="str">
            <v>01.07.1972</v>
          </cell>
          <cell r="C1457" t="str">
            <v>SITEIMPMENTS-BOONAHHOSP</v>
          </cell>
          <cell r="D1457">
            <v>165600</v>
          </cell>
          <cell r="E1457">
            <v>-118952</v>
          </cell>
          <cell r="F1457">
            <v>46648</v>
          </cell>
        </row>
        <row r="1458">
          <cell r="A1458">
            <v>65926</v>
          </cell>
          <cell r="B1458" t="str">
            <v>01.07.1980</v>
          </cell>
          <cell r="C1458" t="str">
            <v>SITEIMPMENTS-IPSWICHGENERALHOSP</v>
          </cell>
          <cell r="D1458">
            <v>320000</v>
          </cell>
          <cell r="E1458">
            <v>-87374</v>
          </cell>
          <cell r="F1458">
            <v>232626</v>
          </cell>
        </row>
        <row r="1459">
          <cell r="A1459">
            <v>65929</v>
          </cell>
          <cell r="B1459" t="str">
            <v>01.07.1964</v>
          </cell>
          <cell r="C1459" t="str">
            <v>SITEIMPMENTS-COMMWFARE-IPSWICH</v>
          </cell>
          <cell r="D1459">
            <v>0</v>
          </cell>
          <cell r="E1459">
            <v>0</v>
          </cell>
          <cell r="F1459">
            <v>0</v>
          </cell>
        </row>
        <row r="1460">
          <cell r="A1460">
            <v>65930</v>
          </cell>
          <cell r="B1460" t="str">
            <v>01.07.1903</v>
          </cell>
          <cell r="C1460" t="str">
            <v>SITEIMPMENTS-MEDL&amp;HLTH-WACOL</v>
          </cell>
          <cell r="D1460">
            <v>5007010.1500000004</v>
          </cell>
          <cell r="E1460">
            <v>-1997202.15</v>
          </cell>
          <cell r="F1460">
            <v>3009808</v>
          </cell>
        </row>
        <row r="1461">
          <cell r="A1461">
            <v>66289</v>
          </cell>
          <cell r="B1461" t="str">
            <v>14.05.1999</v>
          </cell>
          <cell r="C1461" t="str">
            <v>HOUSE &amp; LAND 45A HEWETT ST</v>
          </cell>
          <cell r="D1461">
            <v>145339.20000000001</v>
          </cell>
          <cell r="E1461">
            <v>-31883.200000000001</v>
          </cell>
          <cell r="F1461">
            <v>113456</v>
          </cell>
        </row>
        <row r="1462">
          <cell r="A1462">
            <v>66407</v>
          </cell>
          <cell r="B1462" t="str">
            <v>23.04.1999</v>
          </cell>
          <cell r="C1462" t="str">
            <v>PAVEMENTS; REPAIRS AND RESEALING - RICHMOND</v>
          </cell>
          <cell r="D1462">
            <v>18330</v>
          </cell>
          <cell r="E1462">
            <v>-2288</v>
          </cell>
          <cell r="F1462">
            <v>16042</v>
          </cell>
        </row>
        <row r="1463">
          <cell r="A1463">
            <v>66416</v>
          </cell>
          <cell r="B1463" t="str">
            <v>01.07.1961</v>
          </cell>
          <cell r="C1463" t="str">
            <v>OUTPATIENTS &amp; OPERATING THEATRE WARWICK HEALTH</v>
          </cell>
          <cell r="D1463">
            <v>1914805.26</v>
          </cell>
          <cell r="E1463">
            <v>-873355.26</v>
          </cell>
          <cell r="F1463">
            <v>1041450</v>
          </cell>
        </row>
        <row r="1464">
          <cell r="A1464">
            <v>66417</v>
          </cell>
          <cell r="B1464" t="str">
            <v>01.07.1985</v>
          </cell>
          <cell r="C1464" t="str">
            <v>ADMINISTRATION BLOCK WARWICK HEALTH SERVICES</v>
          </cell>
          <cell r="D1464">
            <v>2454294.54</v>
          </cell>
          <cell r="E1464">
            <v>-1299148.54</v>
          </cell>
          <cell r="F1464">
            <v>1155146</v>
          </cell>
        </row>
        <row r="1465">
          <cell r="A1465">
            <v>66418</v>
          </cell>
          <cell r="B1465" t="str">
            <v>01.07.1977</v>
          </cell>
          <cell r="C1465" t="str">
            <v>MAIN WARD BLOCK WARWICK HEALTH SERVICES</v>
          </cell>
          <cell r="D1465">
            <v>8591161.8499999996</v>
          </cell>
          <cell r="E1465">
            <v>-4571507.8499999996</v>
          </cell>
          <cell r="F1465">
            <v>4019654</v>
          </cell>
        </row>
        <row r="1466">
          <cell r="A1466">
            <v>66419</v>
          </cell>
          <cell r="B1466" t="str">
            <v>01.07.1986</v>
          </cell>
          <cell r="C1466" t="str">
            <v>OAKS NURSING HOME WARWICK HEALTH SERVICES</v>
          </cell>
          <cell r="D1466">
            <v>4469665.03</v>
          </cell>
          <cell r="E1466">
            <v>-1631968.03</v>
          </cell>
          <cell r="F1466">
            <v>2837697</v>
          </cell>
        </row>
        <row r="1467">
          <cell r="A1467">
            <v>66420</v>
          </cell>
          <cell r="B1467" t="str">
            <v>01.07.1966</v>
          </cell>
          <cell r="C1467" t="str">
            <v>DINING ROOM - WARWICK HOSPITAL</v>
          </cell>
          <cell r="D1467">
            <v>195510</v>
          </cell>
          <cell r="E1467">
            <v>-138616</v>
          </cell>
          <cell r="F1467">
            <v>56894</v>
          </cell>
        </row>
        <row r="1468">
          <cell r="A1468">
            <v>66421</v>
          </cell>
          <cell r="B1468" t="str">
            <v>01.07.1966</v>
          </cell>
          <cell r="C1468" t="str">
            <v>KITCHEN - WARWICK HOSPITAL</v>
          </cell>
          <cell r="D1468">
            <v>573016.35</v>
          </cell>
          <cell r="E1468">
            <v>-406269.35</v>
          </cell>
          <cell r="F1468">
            <v>166747</v>
          </cell>
        </row>
        <row r="1469">
          <cell r="A1469">
            <v>66422</v>
          </cell>
          <cell r="B1469" t="str">
            <v>01.07.1959</v>
          </cell>
          <cell r="C1469" t="str">
            <v>EDUCATION BUILDING - WARWICK HOSPITAL</v>
          </cell>
          <cell r="D1469">
            <v>457170</v>
          </cell>
          <cell r="E1469">
            <v>-370431</v>
          </cell>
          <cell r="F1469">
            <v>86739</v>
          </cell>
        </row>
        <row r="1470">
          <cell r="A1470">
            <v>66424</v>
          </cell>
          <cell r="B1470" t="str">
            <v>01.07.1959</v>
          </cell>
          <cell r="C1470" t="str">
            <v>LAUNDRY &amp; BOILER HOUSE - WARWICK HOSPITAL</v>
          </cell>
          <cell r="D1470">
            <v>752827.99</v>
          </cell>
          <cell r="E1470">
            <v>-672313.99</v>
          </cell>
          <cell r="F1470">
            <v>80514</v>
          </cell>
        </row>
        <row r="1471">
          <cell r="A1471">
            <v>66425</v>
          </cell>
          <cell r="B1471" t="str">
            <v>01.07.1966</v>
          </cell>
          <cell r="C1471" t="str">
            <v>MORGUE - WARWICK HOSPITAL</v>
          </cell>
          <cell r="D1471">
            <v>71925</v>
          </cell>
          <cell r="E1471">
            <v>-44325</v>
          </cell>
          <cell r="F1471">
            <v>27600</v>
          </cell>
        </row>
        <row r="1472">
          <cell r="A1472">
            <v>66426</v>
          </cell>
          <cell r="B1472" t="str">
            <v>01.07.1959</v>
          </cell>
          <cell r="C1472" t="str">
            <v>MCCARTHY HOUSE</v>
          </cell>
          <cell r="D1472">
            <v>3958977.39</v>
          </cell>
          <cell r="E1472">
            <v>-3141873.39</v>
          </cell>
          <cell r="F1472">
            <v>817104</v>
          </cell>
        </row>
        <row r="1473">
          <cell r="A1473">
            <v>66427</v>
          </cell>
          <cell r="B1473" t="str">
            <v>01.07.1959</v>
          </cell>
          <cell r="C1473" t="str">
            <v>THE COTTAGE</v>
          </cell>
          <cell r="D1473">
            <v>168358</v>
          </cell>
          <cell r="E1473">
            <v>-161372</v>
          </cell>
          <cell r="F1473">
            <v>6986</v>
          </cell>
        </row>
        <row r="1474">
          <cell r="A1474">
            <v>66428</v>
          </cell>
          <cell r="B1474" t="str">
            <v>01.07.1963</v>
          </cell>
          <cell r="C1474" t="str">
            <v>RESIDENCE - 58 LOCKE STREET WARWICK</v>
          </cell>
          <cell r="D1474">
            <v>100731.37</v>
          </cell>
          <cell r="E1474">
            <v>-61227.37</v>
          </cell>
          <cell r="F1474">
            <v>39504</v>
          </cell>
        </row>
        <row r="1475">
          <cell r="A1475">
            <v>66429</v>
          </cell>
          <cell r="B1475" t="str">
            <v>01.07.1961</v>
          </cell>
          <cell r="C1475" t="str">
            <v>COMM HEALTH CENTRE - 70 PERCY STREET WARWICK</v>
          </cell>
          <cell r="D1475">
            <v>63887</v>
          </cell>
          <cell r="E1475">
            <v>-51317</v>
          </cell>
          <cell r="F1475">
            <v>12570</v>
          </cell>
        </row>
        <row r="1476">
          <cell r="A1476">
            <v>66430</v>
          </cell>
          <cell r="B1476" t="str">
            <v>01.07.1966</v>
          </cell>
          <cell r="C1476" t="str">
            <v>MAIN BUILDING - STANTHORPE HOSPITAL</v>
          </cell>
          <cell r="D1476">
            <v>4441987.2</v>
          </cell>
          <cell r="E1476">
            <v>-1332620.2</v>
          </cell>
          <cell r="F1476">
            <v>3109367</v>
          </cell>
        </row>
        <row r="1477">
          <cell r="A1477">
            <v>66431</v>
          </cell>
          <cell r="B1477" t="str">
            <v>01.07.1966</v>
          </cell>
          <cell r="C1477" t="str">
            <v>WESTERN ANNEXE -MATERNITY &amp; AGED-STANTHORPE HOSPIT</v>
          </cell>
          <cell r="D1477">
            <v>1692185.6000000001</v>
          </cell>
          <cell r="E1477">
            <v>-1353758.6</v>
          </cell>
          <cell r="F1477">
            <v>338427</v>
          </cell>
        </row>
        <row r="1478">
          <cell r="A1478">
            <v>66432</v>
          </cell>
          <cell r="B1478" t="str">
            <v>01.07.1961</v>
          </cell>
          <cell r="C1478" t="str">
            <v>LUDLOW LODGE - (NURSES QTRS) - STANTHORPE HOSPITAL</v>
          </cell>
          <cell r="D1478">
            <v>1586424</v>
          </cell>
          <cell r="E1478">
            <v>-1163386</v>
          </cell>
          <cell r="F1478">
            <v>423038</v>
          </cell>
        </row>
        <row r="1479">
          <cell r="A1479">
            <v>66433</v>
          </cell>
          <cell r="B1479" t="str">
            <v>01.07.1959</v>
          </cell>
          <cell r="C1479" t="str">
            <v>THE BOULDERS</v>
          </cell>
          <cell r="D1479">
            <v>138002.70000000001</v>
          </cell>
          <cell r="E1479">
            <v>-108950.7</v>
          </cell>
          <cell r="F1479">
            <v>29052</v>
          </cell>
        </row>
        <row r="1480">
          <cell r="A1480">
            <v>66434</v>
          </cell>
          <cell r="B1480" t="str">
            <v>01.10.1996</v>
          </cell>
          <cell r="C1480" t="str">
            <v>STORES MAINTENANCE - STANTHORPE</v>
          </cell>
          <cell r="D1480">
            <v>559089.66</v>
          </cell>
          <cell r="E1480">
            <v>-226927.66</v>
          </cell>
          <cell r="F1480">
            <v>332162</v>
          </cell>
        </row>
        <row r="1481">
          <cell r="A1481">
            <v>66435</v>
          </cell>
          <cell r="B1481" t="str">
            <v>01.07.1992</v>
          </cell>
          <cell r="C1481" t="str">
            <v>NEW BOILER HOUSE - STANTHORPE HOSPITAL</v>
          </cell>
          <cell r="D1481">
            <v>214130</v>
          </cell>
          <cell r="E1481">
            <v>-54186</v>
          </cell>
          <cell r="F1481">
            <v>159944</v>
          </cell>
        </row>
        <row r="1482">
          <cell r="A1482">
            <v>66436</v>
          </cell>
          <cell r="B1482" t="str">
            <v>01.07.1963</v>
          </cell>
          <cell r="C1482" t="str">
            <v>OUTPATIENTS / ALLIED HEALTH - STANTHORPE HOSPIT</v>
          </cell>
          <cell r="D1482">
            <v>585157.78</v>
          </cell>
          <cell r="E1482">
            <v>-569606.78</v>
          </cell>
          <cell r="F1482">
            <v>15551</v>
          </cell>
        </row>
        <row r="1483">
          <cell r="A1483">
            <v>66437</v>
          </cell>
          <cell r="B1483" t="str">
            <v>01.07.1959</v>
          </cell>
          <cell r="C1483" t="str">
            <v>SMO RESIDENCE STANTHORPE</v>
          </cell>
          <cell r="D1483">
            <v>349369</v>
          </cell>
          <cell r="E1483">
            <v>-339572</v>
          </cell>
          <cell r="F1483">
            <v>9797</v>
          </cell>
        </row>
        <row r="1484">
          <cell r="A1484">
            <v>66438</v>
          </cell>
          <cell r="B1484" t="str">
            <v>01.07.1961</v>
          </cell>
          <cell r="C1484" t="str">
            <v>PLANT ROOM (EMERGENCY GENERATOR) - STANTHORPE HOSP</v>
          </cell>
          <cell r="D1484">
            <v>30235</v>
          </cell>
          <cell r="E1484">
            <v>-23833</v>
          </cell>
          <cell r="F1484">
            <v>6402</v>
          </cell>
        </row>
        <row r="1485">
          <cell r="A1485">
            <v>66439</v>
          </cell>
          <cell r="B1485" t="str">
            <v>01.07.1961</v>
          </cell>
          <cell r="C1485" t="str">
            <v>MORGUE - STANTHORPE HOSPITAL</v>
          </cell>
          <cell r="D1485">
            <v>64125</v>
          </cell>
          <cell r="E1485">
            <v>-40145</v>
          </cell>
          <cell r="F1485">
            <v>23980</v>
          </cell>
        </row>
        <row r="1486">
          <cell r="A1486">
            <v>66440</v>
          </cell>
          <cell r="B1486" t="str">
            <v>01.07.1958</v>
          </cell>
          <cell r="C1486" t="str">
            <v>OLD MORGUE (STORE) - STANTHORPE HOSPITAL</v>
          </cell>
          <cell r="D1486">
            <v>53352</v>
          </cell>
          <cell r="E1486">
            <v>-52082</v>
          </cell>
          <cell r="F1486">
            <v>1270</v>
          </cell>
        </row>
        <row r="1487">
          <cell r="A1487">
            <v>66441</v>
          </cell>
          <cell r="B1487" t="str">
            <v>01.07.1961</v>
          </cell>
          <cell r="C1487" t="str">
            <v>MEDICAL SUPERINTENDENT RESIDENCE - STANTHORPE HOSP</v>
          </cell>
          <cell r="D1487">
            <v>219017</v>
          </cell>
          <cell r="E1487">
            <v>-207562</v>
          </cell>
          <cell r="F1487">
            <v>11455</v>
          </cell>
        </row>
        <row r="1488">
          <cell r="A1488">
            <v>66442</v>
          </cell>
          <cell r="B1488" t="str">
            <v>01.07.1991</v>
          </cell>
          <cell r="C1488" t="str">
            <v>GARDENER'S SHED - STANTHORPE HOSPITAL</v>
          </cell>
          <cell r="D1488">
            <v>43648</v>
          </cell>
          <cell r="E1488">
            <v>-13064</v>
          </cell>
          <cell r="F1488">
            <v>30584</v>
          </cell>
        </row>
        <row r="1489">
          <cell r="A1489">
            <v>66443</v>
          </cell>
          <cell r="B1489" t="str">
            <v>01.07.1977</v>
          </cell>
          <cell r="C1489" t="str">
            <v>MAIN BUILDING - INGLEWOOD HOSPITAL</v>
          </cell>
          <cell r="D1489">
            <v>3490132.8</v>
          </cell>
          <cell r="E1489">
            <v>-2559447.7999999998</v>
          </cell>
          <cell r="F1489">
            <v>930685</v>
          </cell>
        </row>
        <row r="1490">
          <cell r="A1490">
            <v>66444</v>
          </cell>
          <cell r="B1490" t="str">
            <v>01.07.1966</v>
          </cell>
          <cell r="C1490" t="str">
            <v>ADMINISTRATION - INGLEWOOD HOSP</v>
          </cell>
          <cell r="D1490">
            <v>471240</v>
          </cell>
          <cell r="E1490">
            <v>-361471</v>
          </cell>
          <cell r="F1490">
            <v>109769</v>
          </cell>
        </row>
        <row r="1491">
          <cell r="A1491">
            <v>66445</v>
          </cell>
          <cell r="B1491" t="str">
            <v>01.07.1989</v>
          </cell>
          <cell r="C1491" t="str">
            <v>COLOURBOND DOUBLE GARAGE - INGLEWOOD HOSP</v>
          </cell>
          <cell r="D1491">
            <v>25575</v>
          </cell>
          <cell r="E1491">
            <v>-8166</v>
          </cell>
          <cell r="F1491">
            <v>17409</v>
          </cell>
        </row>
        <row r="1492">
          <cell r="A1492">
            <v>66446</v>
          </cell>
          <cell r="B1492" t="str">
            <v>01.07.1966</v>
          </cell>
          <cell r="C1492" t="str">
            <v>LAUNDRY - INGLEWOOD HOSPITAL</v>
          </cell>
          <cell r="D1492">
            <v>134179</v>
          </cell>
          <cell r="E1492">
            <v>-102926</v>
          </cell>
          <cell r="F1492">
            <v>31253</v>
          </cell>
        </row>
        <row r="1493">
          <cell r="A1493">
            <v>66447</v>
          </cell>
          <cell r="B1493" t="str">
            <v>01.07.1966</v>
          </cell>
          <cell r="C1493" t="str">
            <v>MORGUE - INGLEWOOD HOSPITAL</v>
          </cell>
          <cell r="D1493">
            <v>69925</v>
          </cell>
          <cell r="E1493">
            <v>-48661</v>
          </cell>
          <cell r="F1493">
            <v>21264</v>
          </cell>
        </row>
        <row r="1494">
          <cell r="A1494">
            <v>66448</v>
          </cell>
          <cell r="B1494" t="str">
            <v>01.07.1966</v>
          </cell>
          <cell r="C1494" t="str">
            <v>NURSES QTRS - INGLEWOOD HOSPITAL</v>
          </cell>
          <cell r="D1494">
            <v>407099</v>
          </cell>
          <cell r="E1494">
            <v>-283291</v>
          </cell>
          <cell r="F1494">
            <v>123808</v>
          </cell>
        </row>
        <row r="1495">
          <cell r="A1495">
            <v>66449</v>
          </cell>
          <cell r="B1495" t="str">
            <v>01.07.1959</v>
          </cell>
          <cell r="C1495" t="str">
            <v>RESIDENCE - INGLEWOOD HOSPITAL</v>
          </cell>
          <cell r="D1495">
            <v>97969</v>
          </cell>
          <cell r="E1495">
            <v>-85723</v>
          </cell>
          <cell r="F1495">
            <v>12246</v>
          </cell>
        </row>
        <row r="1496">
          <cell r="A1496">
            <v>66450</v>
          </cell>
          <cell r="B1496" t="str">
            <v>01.07.1959</v>
          </cell>
          <cell r="C1496" t="str">
            <v>STORAGE SHED - INGLEWOOD HOSPITAL</v>
          </cell>
          <cell r="D1496">
            <v>14546</v>
          </cell>
          <cell r="E1496">
            <v>-14193</v>
          </cell>
          <cell r="F1496">
            <v>353</v>
          </cell>
        </row>
        <row r="1497">
          <cell r="A1497">
            <v>66451</v>
          </cell>
          <cell r="B1497" t="str">
            <v>01.07.1959</v>
          </cell>
          <cell r="C1497" t="str">
            <v>COMMUNITY HLTH CTRE - INGLEWOOD HLTH SERVICE</v>
          </cell>
          <cell r="D1497">
            <v>139212</v>
          </cell>
          <cell r="E1497">
            <v>-82726</v>
          </cell>
          <cell r="F1497">
            <v>56486</v>
          </cell>
        </row>
        <row r="1498">
          <cell r="A1498">
            <v>66452</v>
          </cell>
          <cell r="B1498" t="str">
            <v>01.07.1961</v>
          </cell>
          <cell r="C1498" t="str">
            <v>GARAGE &amp; LAUNDRY - INGLEWOOD COMM HLTH</v>
          </cell>
          <cell r="D1498">
            <v>9840</v>
          </cell>
          <cell r="E1498">
            <v>-9591</v>
          </cell>
          <cell r="F1498">
            <v>249</v>
          </cell>
        </row>
        <row r="1499">
          <cell r="A1499">
            <v>66453</v>
          </cell>
          <cell r="B1499" t="str">
            <v>01.07.1969</v>
          </cell>
          <cell r="C1499" t="str">
            <v>WARDS - TEXAS DISTRICT HOSPITAL</v>
          </cell>
          <cell r="D1499">
            <v>2850709.5</v>
          </cell>
          <cell r="E1499">
            <v>-891581.5</v>
          </cell>
          <cell r="F1499">
            <v>1959128</v>
          </cell>
        </row>
        <row r="1500">
          <cell r="A1500">
            <v>66454</v>
          </cell>
          <cell r="B1500" t="str">
            <v>01.07.1969</v>
          </cell>
          <cell r="C1500" t="str">
            <v>ENCLOSED WALKWAYS - TEXAS DISTRICT HOSPITAL</v>
          </cell>
          <cell r="D1500">
            <v>90000</v>
          </cell>
          <cell r="E1500">
            <v>-60157</v>
          </cell>
          <cell r="F1500">
            <v>29843</v>
          </cell>
        </row>
        <row r="1501">
          <cell r="A1501">
            <v>66455</v>
          </cell>
          <cell r="B1501" t="str">
            <v>01.07.1969</v>
          </cell>
          <cell r="C1501" t="str">
            <v>ADMINISTRATION - TEXAS HOSPITAL</v>
          </cell>
          <cell r="D1501">
            <v>248886</v>
          </cell>
          <cell r="E1501">
            <v>-187210</v>
          </cell>
          <cell r="F1501">
            <v>61676</v>
          </cell>
        </row>
        <row r="1502">
          <cell r="A1502">
            <v>66456</v>
          </cell>
          <cell r="B1502" t="str">
            <v>01.07.1969</v>
          </cell>
          <cell r="C1502" t="str">
            <v>KITCHEN - TEXAS DISTRICT HOSPITAL</v>
          </cell>
          <cell r="D1502">
            <v>729602.74</v>
          </cell>
          <cell r="E1502">
            <v>-548804.74</v>
          </cell>
          <cell r="F1502">
            <v>180798</v>
          </cell>
        </row>
        <row r="1503">
          <cell r="A1503">
            <v>66457</v>
          </cell>
          <cell r="B1503" t="str">
            <v>01.07.1986</v>
          </cell>
          <cell r="C1503" t="str">
            <v>THEATRE - TEXAS HOSPITAL</v>
          </cell>
          <cell r="D1503">
            <v>653022.88</v>
          </cell>
          <cell r="E1503">
            <v>-227982.88</v>
          </cell>
          <cell r="F1503">
            <v>425040</v>
          </cell>
        </row>
        <row r="1504">
          <cell r="A1504">
            <v>66458</v>
          </cell>
          <cell r="B1504" t="str">
            <v>01.07.1959</v>
          </cell>
          <cell r="C1504" t="str">
            <v>STAFF ACCOMODATION - TEXAS DIST HOSPITAL</v>
          </cell>
          <cell r="D1504">
            <v>358512</v>
          </cell>
          <cell r="E1504">
            <v>-349903</v>
          </cell>
          <cell r="F1504">
            <v>8609</v>
          </cell>
        </row>
        <row r="1505">
          <cell r="A1505">
            <v>66459</v>
          </cell>
          <cell r="B1505" t="str">
            <v>01.07.1959</v>
          </cell>
          <cell r="C1505" t="str">
            <v>NURSES QTRS CARPORT - TEXAS DISTRICT HOSPITAL</v>
          </cell>
          <cell r="D1505">
            <v>6000</v>
          </cell>
          <cell r="E1505">
            <v>-5746</v>
          </cell>
          <cell r="F1505">
            <v>254</v>
          </cell>
        </row>
        <row r="1506">
          <cell r="A1506">
            <v>66460</v>
          </cell>
          <cell r="B1506" t="str">
            <v>01.07.1959</v>
          </cell>
          <cell r="C1506" t="str">
            <v>NURSES QTRS LAUNDRY - TEXAS DISTRICT HOSPITAL</v>
          </cell>
          <cell r="D1506">
            <v>11000</v>
          </cell>
          <cell r="E1506">
            <v>-10733</v>
          </cell>
          <cell r="F1506">
            <v>267</v>
          </cell>
        </row>
        <row r="1507">
          <cell r="A1507">
            <v>66461</v>
          </cell>
          <cell r="B1507" t="str">
            <v>01.07.1959</v>
          </cell>
          <cell r="C1507" t="str">
            <v>DON RESIDENCE - TEXAS DISTRICT HOSPITAL</v>
          </cell>
          <cell r="D1507">
            <v>68590</v>
          </cell>
          <cell r="E1507">
            <v>-68590</v>
          </cell>
          <cell r="F1507">
            <v>0</v>
          </cell>
        </row>
        <row r="1508">
          <cell r="A1508">
            <v>66462</v>
          </cell>
          <cell r="B1508" t="str">
            <v>01.07.1969</v>
          </cell>
          <cell r="C1508" t="str">
            <v>LAUNDRY - TEXAS DISTRICT HOSPITAL</v>
          </cell>
          <cell r="D1508">
            <v>419408</v>
          </cell>
          <cell r="E1508">
            <v>-315477</v>
          </cell>
          <cell r="F1508">
            <v>103931</v>
          </cell>
        </row>
        <row r="1509">
          <cell r="A1509">
            <v>66463</v>
          </cell>
          <cell r="B1509" t="str">
            <v>01.07.1969</v>
          </cell>
          <cell r="C1509" t="str">
            <v>MORGUE - TEXAS DISTRICT HOSPITAL</v>
          </cell>
          <cell r="D1509">
            <v>68500</v>
          </cell>
          <cell r="E1509">
            <v>-51527</v>
          </cell>
          <cell r="F1509">
            <v>16973</v>
          </cell>
        </row>
        <row r="1510">
          <cell r="A1510">
            <v>66464</v>
          </cell>
          <cell r="B1510" t="str">
            <v>01.07.1961</v>
          </cell>
          <cell r="C1510" t="str">
            <v>EDUCATION BUILDING - TEXAS DISTRICT HOSPITAL</v>
          </cell>
          <cell r="D1510">
            <v>168000</v>
          </cell>
          <cell r="E1510">
            <v>-132426</v>
          </cell>
          <cell r="F1510">
            <v>35574</v>
          </cell>
        </row>
        <row r="1511">
          <cell r="A1511">
            <v>66465</v>
          </cell>
          <cell r="B1511" t="str">
            <v>01.07.1961</v>
          </cell>
          <cell r="C1511" t="str">
            <v>RESIDENCE - GREENUP STREET TEXAS</v>
          </cell>
          <cell r="D1511">
            <v>210000</v>
          </cell>
          <cell r="E1511">
            <v>-210000</v>
          </cell>
          <cell r="F1511">
            <v>0</v>
          </cell>
        </row>
        <row r="1512">
          <cell r="A1512">
            <v>66466</v>
          </cell>
          <cell r="B1512" t="str">
            <v>01.07.1961</v>
          </cell>
          <cell r="C1512" t="str">
            <v>IMPROVEMENTS - GREENUP STREET TEXAS</v>
          </cell>
          <cell r="D1512">
            <v>30000</v>
          </cell>
          <cell r="E1512">
            <v>-30000</v>
          </cell>
          <cell r="F1512">
            <v>0</v>
          </cell>
        </row>
        <row r="1513">
          <cell r="A1513">
            <v>66467</v>
          </cell>
          <cell r="B1513" t="str">
            <v>01.07.1959</v>
          </cell>
          <cell r="C1513" t="str">
            <v>TEXAS DOCTORS SURGERY &amp; GARAGE</v>
          </cell>
          <cell r="D1513">
            <v>60795</v>
          </cell>
          <cell r="E1513">
            <v>-38156</v>
          </cell>
          <cell r="F1513">
            <v>22639</v>
          </cell>
        </row>
        <row r="1514">
          <cell r="A1514">
            <v>66468</v>
          </cell>
          <cell r="B1514" t="str">
            <v>01.07.1992</v>
          </cell>
          <cell r="C1514" t="str">
            <v>MATERNITY A BLOCK &amp; B BLOCK</v>
          </cell>
          <cell r="D1514">
            <v>10618198.09</v>
          </cell>
          <cell r="E1514">
            <v>-5385580.0899999999</v>
          </cell>
          <cell r="F1514">
            <v>5232618</v>
          </cell>
        </row>
        <row r="1515">
          <cell r="A1515">
            <v>66469</v>
          </cell>
          <cell r="B1515" t="str">
            <v>01.07.1963</v>
          </cell>
          <cell r="C1515" t="str">
            <v>KITCHEN - GOONDIWINDI HOSPITAL</v>
          </cell>
          <cell r="D1515">
            <v>381216</v>
          </cell>
          <cell r="E1515">
            <v>-328495</v>
          </cell>
          <cell r="F1515">
            <v>52721</v>
          </cell>
        </row>
        <row r="1516">
          <cell r="A1516">
            <v>66470</v>
          </cell>
          <cell r="B1516" t="str">
            <v>01.07.1969</v>
          </cell>
          <cell r="C1516" t="str">
            <v>BOILER &amp; LAUNDRY - GOONDIWINDI HOSPITAL</v>
          </cell>
          <cell r="D1516">
            <v>412808</v>
          </cell>
          <cell r="E1516">
            <v>-219959</v>
          </cell>
          <cell r="F1516">
            <v>192849</v>
          </cell>
        </row>
        <row r="1517">
          <cell r="A1517">
            <v>66471</v>
          </cell>
          <cell r="B1517" t="str">
            <v>01.07.1987</v>
          </cell>
          <cell r="C1517" t="str">
            <v>MORGUE - GOONDIWINDI HOSPITAL</v>
          </cell>
          <cell r="D1517">
            <v>57285</v>
          </cell>
          <cell r="E1517">
            <v>-20066</v>
          </cell>
          <cell r="F1517">
            <v>37219</v>
          </cell>
        </row>
        <row r="1518">
          <cell r="A1518">
            <v>66472</v>
          </cell>
          <cell r="B1518" t="str">
            <v>01.07.1992</v>
          </cell>
          <cell r="C1518" t="str">
            <v>SOCIAL WORKERS OFFICE/ DENTAL CLINIC</v>
          </cell>
          <cell r="D1518">
            <v>275044</v>
          </cell>
          <cell r="E1518">
            <v>-151710</v>
          </cell>
          <cell r="F1518">
            <v>123334</v>
          </cell>
        </row>
        <row r="1519">
          <cell r="A1519">
            <v>66473</v>
          </cell>
          <cell r="B1519" t="str">
            <v>01.07.1987</v>
          </cell>
          <cell r="C1519" t="str">
            <v>PLANT ROOM - GOONDIWINDI HOSPITAL</v>
          </cell>
          <cell r="D1519">
            <v>42804</v>
          </cell>
          <cell r="E1519">
            <v>-15552</v>
          </cell>
          <cell r="F1519">
            <v>27252</v>
          </cell>
        </row>
        <row r="1520">
          <cell r="A1520">
            <v>66474</v>
          </cell>
          <cell r="B1520" t="str">
            <v>01.07.1985</v>
          </cell>
          <cell r="C1520" t="str">
            <v>MEDICAL SUPERINTENDANT'S RESIDENCE - GOONDIWINDI</v>
          </cell>
          <cell r="D1520">
            <v>146630</v>
          </cell>
          <cell r="E1520">
            <v>-110297</v>
          </cell>
          <cell r="F1520">
            <v>36333</v>
          </cell>
        </row>
        <row r="1521">
          <cell r="A1521">
            <v>66475</v>
          </cell>
          <cell r="B1521" t="str">
            <v>01.07.1966</v>
          </cell>
          <cell r="C1521" t="str">
            <v>STAFF QTRS(1) - (OLD NURSES QTRS) - GOONDIWINDI</v>
          </cell>
          <cell r="D1521">
            <v>340000</v>
          </cell>
          <cell r="E1521">
            <v>-330264</v>
          </cell>
          <cell r="F1521">
            <v>9736</v>
          </cell>
        </row>
        <row r="1522">
          <cell r="A1522">
            <v>66476</v>
          </cell>
          <cell r="B1522" t="str">
            <v>01.07.1975</v>
          </cell>
          <cell r="C1522" t="str">
            <v>STAFF QTRS(2) - (OLD NURSES QTRS) - GOONDIWINDI</v>
          </cell>
          <cell r="D1522">
            <v>450000</v>
          </cell>
          <cell r="E1522">
            <v>-330824</v>
          </cell>
          <cell r="F1522">
            <v>119176</v>
          </cell>
        </row>
        <row r="1523">
          <cell r="A1523">
            <v>66477</v>
          </cell>
          <cell r="B1523" t="str">
            <v>01.07.1969</v>
          </cell>
          <cell r="C1523" t="str">
            <v>RESIDENCE - MOFFAT STREET - GOONDIWINDI</v>
          </cell>
          <cell r="D1523">
            <v>160000</v>
          </cell>
          <cell r="E1523">
            <v>-142426</v>
          </cell>
          <cell r="F1523">
            <v>17574</v>
          </cell>
        </row>
        <row r="1524">
          <cell r="A1524">
            <v>66478</v>
          </cell>
          <cell r="B1524" t="str">
            <v>01.07.1977</v>
          </cell>
          <cell r="C1524" t="str">
            <v>COMM HEALTH CTRE - GOONDIWINDI HOSP - COMM HEALTH</v>
          </cell>
          <cell r="D1524">
            <v>270831</v>
          </cell>
          <cell r="E1524">
            <v>-124687</v>
          </cell>
          <cell r="F1524">
            <v>146144</v>
          </cell>
        </row>
        <row r="1525">
          <cell r="A1525">
            <v>66479</v>
          </cell>
          <cell r="B1525" t="str">
            <v>01.07.1973</v>
          </cell>
          <cell r="C1525" t="str">
            <v>RESIDENCE - GOONDIWINDI HOSP - COMM. HEALTH</v>
          </cell>
          <cell r="D1525">
            <v>182613</v>
          </cell>
          <cell r="E1525">
            <v>-90328</v>
          </cell>
          <cell r="F1525">
            <v>92285</v>
          </cell>
        </row>
        <row r="1526">
          <cell r="A1526">
            <v>66481</v>
          </cell>
          <cell r="B1526" t="str">
            <v>01.07.1959</v>
          </cell>
          <cell r="C1526" t="str">
            <v>MAIN BUILDING - MILLMERRAN HOSPITAL</v>
          </cell>
          <cell r="D1526">
            <v>3015180.64</v>
          </cell>
          <cell r="E1526">
            <v>-2685324.64</v>
          </cell>
          <cell r="F1526">
            <v>329856</v>
          </cell>
        </row>
        <row r="1527">
          <cell r="A1527">
            <v>66482</v>
          </cell>
          <cell r="B1527" t="str">
            <v>01.07.1959</v>
          </cell>
          <cell r="C1527" t="str">
            <v>NURSES QTRS / DOCTORS SURGERY AND RMO FLAT</v>
          </cell>
          <cell r="D1527">
            <v>480438</v>
          </cell>
          <cell r="E1527">
            <v>-420384</v>
          </cell>
          <cell r="F1527">
            <v>60054</v>
          </cell>
        </row>
        <row r="1528">
          <cell r="A1528">
            <v>66483</v>
          </cell>
          <cell r="B1528" t="str">
            <v>01.07.1959</v>
          </cell>
          <cell r="C1528" t="str">
            <v>MORGUE - MILLMERRAN HOSPITAL</v>
          </cell>
          <cell r="D1528">
            <v>35387</v>
          </cell>
          <cell r="E1528">
            <v>-31049</v>
          </cell>
          <cell r="F1528">
            <v>4338</v>
          </cell>
        </row>
        <row r="1529">
          <cell r="A1529">
            <v>66484</v>
          </cell>
          <cell r="B1529" t="str">
            <v>01.07.1961</v>
          </cell>
          <cell r="C1529" t="str">
            <v>LAUNDRY - MILLMERRAN HOSPITAL</v>
          </cell>
          <cell r="D1529">
            <v>150433</v>
          </cell>
          <cell r="E1529">
            <v>-130879</v>
          </cell>
          <cell r="F1529">
            <v>19554</v>
          </cell>
        </row>
        <row r="1530">
          <cell r="A1530">
            <v>66485</v>
          </cell>
          <cell r="B1530" t="str">
            <v>01.07.1958</v>
          </cell>
          <cell r="C1530" t="str">
            <v>DON'S RESIDENCE - 18 COMMENS ST MILLMERRAN</v>
          </cell>
          <cell r="D1530">
            <v>161148</v>
          </cell>
          <cell r="E1530">
            <v>-140718</v>
          </cell>
          <cell r="F1530">
            <v>20430</v>
          </cell>
        </row>
        <row r="1531">
          <cell r="A1531">
            <v>66486</v>
          </cell>
          <cell r="B1531" t="str">
            <v>01.07.1975</v>
          </cell>
          <cell r="C1531" t="str">
            <v>RESIDENCE - 24 NARDOO ST MILLMERRAN</v>
          </cell>
          <cell r="D1531">
            <v>118174.82</v>
          </cell>
          <cell r="E1531">
            <v>-84778.82</v>
          </cell>
          <cell r="F1531">
            <v>33396</v>
          </cell>
        </row>
        <row r="1532">
          <cell r="A1532">
            <v>66487</v>
          </cell>
          <cell r="B1532" t="str">
            <v>01.07.1985</v>
          </cell>
          <cell r="C1532" t="str">
            <v>RESIDENCE 13 BOWEN STREET - GOONDIWINDI</v>
          </cell>
          <cell r="D1532">
            <v>140000</v>
          </cell>
          <cell r="E1532">
            <v>-67512</v>
          </cell>
          <cell r="F1532">
            <v>72488</v>
          </cell>
        </row>
        <row r="1533">
          <cell r="A1533">
            <v>66488</v>
          </cell>
          <cell r="B1533" t="str">
            <v>01.07.1961</v>
          </cell>
          <cell r="C1533" t="str">
            <v>RESIDENCE - 79 LOCKE STREET - WARWICK</v>
          </cell>
          <cell r="D1533">
            <v>124106.35</v>
          </cell>
          <cell r="E1533">
            <v>-114974.35</v>
          </cell>
          <cell r="F1533">
            <v>9132</v>
          </cell>
        </row>
        <row r="1534">
          <cell r="A1534">
            <v>66489</v>
          </cell>
          <cell r="B1534" t="str">
            <v>01.12.1994</v>
          </cell>
          <cell r="C1534" t="str">
            <v>NEW LAUNDRY - STANTHORPE HOSPITAL</v>
          </cell>
          <cell r="D1534">
            <v>400729</v>
          </cell>
          <cell r="E1534">
            <v>-84967</v>
          </cell>
          <cell r="F1534">
            <v>315762</v>
          </cell>
        </row>
        <row r="1535">
          <cell r="A1535">
            <v>66490</v>
          </cell>
          <cell r="B1535" t="str">
            <v>01.07.1995</v>
          </cell>
          <cell r="C1535" t="str">
            <v>STAFF ACCOMMODATION GARAGE - STANTHORPE HOSPITAL</v>
          </cell>
          <cell r="D1535">
            <v>12441</v>
          </cell>
          <cell r="E1535">
            <v>-3792</v>
          </cell>
          <cell r="F1535">
            <v>8649</v>
          </cell>
        </row>
        <row r="1536">
          <cell r="A1536">
            <v>66491</v>
          </cell>
          <cell r="B1536" t="str">
            <v>01.07.1995</v>
          </cell>
          <cell r="C1536" t="str">
            <v>COMMUNITY HEALTH STORE - STANTHORPE HOSPITAL</v>
          </cell>
          <cell r="D1536">
            <v>11122</v>
          </cell>
          <cell r="E1536">
            <v>-4144</v>
          </cell>
          <cell r="F1536">
            <v>6978</v>
          </cell>
        </row>
        <row r="1537">
          <cell r="A1537">
            <v>66492</v>
          </cell>
          <cell r="B1537" t="str">
            <v>01.07.1995</v>
          </cell>
          <cell r="C1537" t="str">
            <v>4 BAY GARAGE - STANTHORPE HOSPITAL</v>
          </cell>
          <cell r="D1537">
            <v>56661</v>
          </cell>
          <cell r="E1537">
            <v>-22752</v>
          </cell>
          <cell r="F1537">
            <v>33909</v>
          </cell>
        </row>
        <row r="1538">
          <cell r="A1538">
            <v>66493</v>
          </cell>
          <cell r="B1538" t="str">
            <v>01.07.1995</v>
          </cell>
          <cell r="C1538" t="str">
            <v>STAFF CARPORT- STANTHORPE HOSPITAL</v>
          </cell>
          <cell r="D1538">
            <v>137228</v>
          </cell>
          <cell r="E1538">
            <v>-55103</v>
          </cell>
          <cell r="F1538">
            <v>82125</v>
          </cell>
        </row>
        <row r="1539">
          <cell r="A1539">
            <v>66494</v>
          </cell>
          <cell r="B1539" t="str">
            <v>01.07.1995</v>
          </cell>
          <cell r="C1539" t="str">
            <v>COMMUNITY HEALTH - TEXAS HOSPITAL</v>
          </cell>
          <cell r="D1539">
            <v>598318.76</v>
          </cell>
          <cell r="E1539">
            <v>-187831.76</v>
          </cell>
          <cell r="F1539">
            <v>410487</v>
          </cell>
        </row>
        <row r="1540">
          <cell r="A1540">
            <v>66495</v>
          </cell>
          <cell r="B1540" t="str">
            <v>01.07.1961</v>
          </cell>
          <cell r="C1540" t="str">
            <v>RESIDENCE - GEORGE STREET INGLEWOOD</v>
          </cell>
          <cell r="D1540">
            <v>63954</v>
          </cell>
          <cell r="E1540">
            <v>-45313</v>
          </cell>
          <cell r="F1540">
            <v>18641</v>
          </cell>
        </row>
        <row r="1541">
          <cell r="A1541">
            <v>66496</v>
          </cell>
          <cell r="B1541" t="str">
            <v>01.07.1996</v>
          </cell>
          <cell r="C1541" t="str">
            <v>GROUNDSMAN SHED - TEXAS DISTRICT HOSPITAL</v>
          </cell>
          <cell r="D1541">
            <v>39000</v>
          </cell>
          <cell r="E1541">
            <v>-12473</v>
          </cell>
          <cell r="F1541">
            <v>26527</v>
          </cell>
        </row>
        <row r="1542">
          <cell r="A1542">
            <v>66497</v>
          </cell>
          <cell r="B1542" t="str">
            <v>01.07.1996</v>
          </cell>
          <cell r="C1542" t="str">
            <v>CARPORT - TEXAS DISTRICT HOSPITAL</v>
          </cell>
          <cell r="D1542">
            <v>22750</v>
          </cell>
          <cell r="E1542">
            <v>-5173</v>
          </cell>
          <cell r="F1542">
            <v>17577</v>
          </cell>
        </row>
        <row r="1543">
          <cell r="A1543">
            <v>66498</v>
          </cell>
          <cell r="B1543" t="str">
            <v>01.07.1996</v>
          </cell>
          <cell r="C1543" t="str">
            <v>RED CROSS ACCOMMODATION - TEXAS DISTRICT HOSPITAL</v>
          </cell>
          <cell r="D1543">
            <v>36100</v>
          </cell>
          <cell r="E1543">
            <v>-31975</v>
          </cell>
          <cell r="F1543">
            <v>4125</v>
          </cell>
        </row>
        <row r="1544">
          <cell r="A1544">
            <v>66499</v>
          </cell>
          <cell r="B1544" t="str">
            <v>01.07.1996</v>
          </cell>
          <cell r="C1544" t="str">
            <v>OPEN COVERED WALKWAYS - TEXAS DISTRICT HOSPITAL</v>
          </cell>
          <cell r="D1544">
            <v>29250</v>
          </cell>
          <cell r="E1544">
            <v>-12895</v>
          </cell>
          <cell r="F1544">
            <v>16355</v>
          </cell>
        </row>
        <row r="1545">
          <cell r="A1545">
            <v>66500</v>
          </cell>
          <cell r="B1545" t="str">
            <v>01.07.1966</v>
          </cell>
          <cell r="C1545" t="str">
            <v>WESTERN ANNEXE -SHADE STRUCTURE -STANTHORPE HOSPIT</v>
          </cell>
          <cell r="D1545">
            <v>5200</v>
          </cell>
          <cell r="E1545">
            <v>-4694</v>
          </cell>
          <cell r="F1545">
            <v>506</v>
          </cell>
        </row>
        <row r="1546">
          <cell r="A1546">
            <v>66501</v>
          </cell>
          <cell r="B1546" t="str">
            <v>01.07.1966</v>
          </cell>
          <cell r="C1546" t="str">
            <v>KITCHEN/DINING - STANTHORPE HOSPITAL</v>
          </cell>
          <cell r="D1546">
            <v>357960</v>
          </cell>
          <cell r="E1546">
            <v>-274580</v>
          </cell>
          <cell r="F1546">
            <v>83380</v>
          </cell>
        </row>
        <row r="1547">
          <cell r="A1547">
            <v>66502</v>
          </cell>
          <cell r="B1547" t="str">
            <v>01.07.1966</v>
          </cell>
          <cell r="C1547" t="str">
            <v>COVERED WALKWAYS - STANTHORPE HOSPITAL</v>
          </cell>
          <cell r="D1547">
            <v>39000</v>
          </cell>
          <cell r="E1547">
            <v>-29916</v>
          </cell>
          <cell r="F1547">
            <v>9084</v>
          </cell>
        </row>
        <row r="1548">
          <cell r="A1548">
            <v>66503</v>
          </cell>
          <cell r="B1548" t="str">
            <v>30.11.1995</v>
          </cell>
          <cell r="C1548" t="str">
            <v>NEW BULK STORE - GOONDIWINDI HOSPITAL</v>
          </cell>
          <cell r="D1548">
            <v>201163</v>
          </cell>
          <cell r="E1548">
            <v>-64952</v>
          </cell>
          <cell r="F1548">
            <v>136211</v>
          </cell>
        </row>
        <row r="1549">
          <cell r="A1549">
            <v>66504</v>
          </cell>
          <cell r="B1549" t="str">
            <v>01.07.1995</v>
          </cell>
          <cell r="C1549" t="str">
            <v>PLANT &amp; GARDEN SHED - WARWICK HOSPITAL</v>
          </cell>
          <cell r="D1549">
            <v>6143</v>
          </cell>
          <cell r="E1549">
            <v>-6143</v>
          </cell>
          <cell r="F1549">
            <v>0</v>
          </cell>
        </row>
        <row r="1550">
          <cell r="A1550">
            <v>66505</v>
          </cell>
          <cell r="B1550" t="str">
            <v>01.07.1975</v>
          </cell>
          <cell r="C1550" t="str">
            <v>SHED &amp; SLAB - MILMERRAN HOSPITAL</v>
          </cell>
          <cell r="D1550">
            <v>5530</v>
          </cell>
          <cell r="E1550">
            <v>-2043</v>
          </cell>
          <cell r="F1550">
            <v>3487</v>
          </cell>
        </row>
        <row r="1551">
          <cell r="A1551">
            <v>66506</v>
          </cell>
          <cell r="B1551" t="str">
            <v>01.07.1992</v>
          </cell>
          <cell r="C1551" t="str">
            <v>SITE IMPROVEMENTS THE OAKS NURSING HOME</v>
          </cell>
          <cell r="D1551">
            <v>25000</v>
          </cell>
          <cell r="E1551">
            <v>-25000</v>
          </cell>
          <cell r="F1551">
            <v>0</v>
          </cell>
        </row>
        <row r="1552">
          <cell r="A1552">
            <v>66507</v>
          </cell>
          <cell r="B1552" t="str">
            <v>01.07.1973</v>
          </cell>
          <cell r="C1552" t="str">
            <v>SITE IMPROVEMENTS WARWICK HOSPITAL</v>
          </cell>
          <cell r="D1552">
            <v>85000</v>
          </cell>
          <cell r="E1552">
            <v>-56935</v>
          </cell>
          <cell r="F1552">
            <v>28065</v>
          </cell>
        </row>
        <row r="1553">
          <cell r="A1553">
            <v>66508</v>
          </cell>
          <cell r="B1553" t="str">
            <v>01.07.1961</v>
          </cell>
          <cell r="C1553" t="str">
            <v>SITE IMPROVEMENTS 70 PERCY STREET WARWICK</v>
          </cell>
          <cell r="D1553">
            <v>5000</v>
          </cell>
          <cell r="E1553">
            <v>-4707</v>
          </cell>
          <cell r="F1553">
            <v>293</v>
          </cell>
        </row>
        <row r="1554">
          <cell r="A1554">
            <v>66509</v>
          </cell>
          <cell r="B1554" t="str">
            <v>01.07.1961</v>
          </cell>
          <cell r="C1554" t="str">
            <v>SITE IMPROVEMENTS STANTHORPE HOSPITAL</v>
          </cell>
          <cell r="D1554">
            <v>150000</v>
          </cell>
          <cell r="E1554">
            <v>-146183</v>
          </cell>
          <cell r="F1554">
            <v>3817</v>
          </cell>
        </row>
        <row r="1555">
          <cell r="A1555">
            <v>66510</v>
          </cell>
          <cell r="B1555" t="str">
            <v>01.07.1975</v>
          </cell>
          <cell r="C1555" t="str">
            <v>SITE IMP'MENTS INGLEWOOD HOSPITAL</v>
          </cell>
          <cell r="D1555">
            <v>159677</v>
          </cell>
          <cell r="E1555">
            <v>-112784</v>
          </cell>
          <cell r="F1555">
            <v>46893</v>
          </cell>
        </row>
        <row r="1556">
          <cell r="A1556">
            <v>66511</v>
          </cell>
          <cell r="B1556" t="str">
            <v>01.07.1965</v>
          </cell>
          <cell r="C1556" t="str">
            <v>SITE IMP'MENTS TEXAS DISTRICT HOSPITAL</v>
          </cell>
          <cell r="D1556">
            <v>45000</v>
          </cell>
          <cell r="E1556">
            <v>-39974</v>
          </cell>
          <cell r="F1556">
            <v>5026</v>
          </cell>
        </row>
        <row r="1557">
          <cell r="A1557">
            <v>66512</v>
          </cell>
          <cell r="B1557" t="str">
            <v>01.07.1985</v>
          </cell>
          <cell r="C1557" t="str">
            <v>SITE IMPROVEMENTS GOONDIWINDI HOSPITAL</v>
          </cell>
          <cell r="D1557">
            <v>250000</v>
          </cell>
          <cell r="E1557">
            <v>-107141</v>
          </cell>
          <cell r="F1557">
            <v>142859</v>
          </cell>
        </row>
        <row r="1558">
          <cell r="A1558">
            <v>66513</v>
          </cell>
          <cell r="B1558" t="str">
            <v>01.07.1986</v>
          </cell>
          <cell r="C1558" t="str">
            <v>SITE IMPROVEMENTS MOFFAT STREET GOONDIWINDI</v>
          </cell>
          <cell r="D1558">
            <v>25000</v>
          </cell>
          <cell r="E1558">
            <v>-12059</v>
          </cell>
          <cell r="F1558">
            <v>12941</v>
          </cell>
        </row>
        <row r="1559">
          <cell r="A1559">
            <v>66514</v>
          </cell>
          <cell r="B1559" t="str">
            <v>01.07.1975</v>
          </cell>
          <cell r="C1559" t="str">
            <v>SITE IMPROVEMENTS GOONDIWINDI HOSP COMM. HEATH</v>
          </cell>
          <cell r="D1559">
            <v>5000</v>
          </cell>
          <cell r="E1559">
            <v>-3167</v>
          </cell>
          <cell r="F1559">
            <v>1833</v>
          </cell>
        </row>
        <row r="1560">
          <cell r="A1560">
            <v>66515</v>
          </cell>
          <cell r="B1560" t="str">
            <v>01.07.1969</v>
          </cell>
          <cell r="C1560" t="str">
            <v>SITE IMPROVEMENTS MILLMERRAN HOSPITAL</v>
          </cell>
          <cell r="D1560">
            <v>60000</v>
          </cell>
          <cell r="E1560">
            <v>-51644</v>
          </cell>
          <cell r="F1560">
            <v>8356</v>
          </cell>
        </row>
        <row r="1561">
          <cell r="A1561">
            <v>66516</v>
          </cell>
          <cell r="B1561" t="str">
            <v>01.07.1959</v>
          </cell>
          <cell r="C1561" t="str">
            <v>SITE IMP'NTS DON'S RESIDENCE 18 COMMENS ST MILLMER</v>
          </cell>
          <cell r="D1561">
            <v>5000</v>
          </cell>
          <cell r="E1561">
            <v>-4490</v>
          </cell>
          <cell r="F1561">
            <v>510</v>
          </cell>
        </row>
        <row r="1562">
          <cell r="A1562">
            <v>66517</v>
          </cell>
          <cell r="B1562" t="str">
            <v>01.07.1975</v>
          </cell>
          <cell r="C1562" t="str">
            <v>SITE IMPROVEMENTS 24 NARDOO STREET MILLMERRAN</v>
          </cell>
          <cell r="D1562">
            <v>5000</v>
          </cell>
          <cell r="E1562">
            <v>-3673</v>
          </cell>
          <cell r="F1562">
            <v>1327</v>
          </cell>
        </row>
        <row r="1563">
          <cell r="A1563">
            <v>66518</v>
          </cell>
          <cell r="B1563" t="str">
            <v>01.07.1997</v>
          </cell>
          <cell r="C1563" t="str">
            <v>CARPARK WARWICK DISTRICT HOSPITAL</v>
          </cell>
          <cell r="D1563">
            <v>67805</v>
          </cell>
          <cell r="E1563">
            <v>-11870</v>
          </cell>
          <cell r="F1563">
            <v>55935</v>
          </cell>
        </row>
        <row r="1564">
          <cell r="A1564">
            <v>66519</v>
          </cell>
          <cell r="B1564" t="str">
            <v>01.07.1970</v>
          </cell>
          <cell r="C1564" t="str">
            <v>GARAGE &amp; SITE IMPROVEMENTS STEWART AVENUE</v>
          </cell>
          <cell r="D1564">
            <v>11773</v>
          </cell>
          <cell r="E1564">
            <v>-7664</v>
          </cell>
          <cell r="F1564">
            <v>4109</v>
          </cell>
        </row>
        <row r="1565">
          <cell r="A1565">
            <v>66520</v>
          </cell>
          <cell r="B1565" t="str">
            <v>01.07.1973</v>
          </cell>
          <cell r="C1565" t="str">
            <v>LAND- MCCARTHY HOUSE</v>
          </cell>
          <cell r="D1565">
            <v>85900</v>
          </cell>
          <cell r="E1565">
            <v>0</v>
          </cell>
          <cell r="F1565">
            <v>85900</v>
          </cell>
        </row>
        <row r="1566">
          <cell r="A1566">
            <v>66521</v>
          </cell>
          <cell r="B1566" t="str">
            <v>01.07.1959</v>
          </cell>
          <cell r="C1566" t="str">
            <v>LAND- 58 LOCKE ST WARWICK</v>
          </cell>
          <cell r="D1566">
            <v>60000</v>
          </cell>
          <cell r="E1566">
            <v>0</v>
          </cell>
          <cell r="F1566">
            <v>60000</v>
          </cell>
        </row>
        <row r="1567">
          <cell r="A1567">
            <v>66522</v>
          </cell>
          <cell r="B1567" t="str">
            <v>01.07.1959</v>
          </cell>
          <cell r="C1567" t="str">
            <v>LAND- STEWART AVE WARWICK</v>
          </cell>
          <cell r="D1567">
            <v>45000</v>
          </cell>
          <cell r="E1567">
            <v>0</v>
          </cell>
          <cell r="F1567">
            <v>45000</v>
          </cell>
        </row>
        <row r="1568">
          <cell r="A1568">
            <v>66523</v>
          </cell>
          <cell r="B1568" t="str">
            <v>01.07.1961</v>
          </cell>
          <cell r="C1568" t="str">
            <v>LAND- 70 PERCY STREET</v>
          </cell>
          <cell r="D1568">
            <v>35000</v>
          </cell>
          <cell r="E1568">
            <v>0</v>
          </cell>
          <cell r="F1568">
            <v>35000</v>
          </cell>
        </row>
        <row r="1569">
          <cell r="A1569">
            <v>66524</v>
          </cell>
          <cell r="B1569" t="str">
            <v>01.07.1921</v>
          </cell>
          <cell r="C1569" t="str">
            <v>LAND- INGLEWOOD HOSPITAL</v>
          </cell>
          <cell r="D1569">
            <v>50500</v>
          </cell>
          <cell r="E1569">
            <v>0</v>
          </cell>
          <cell r="F1569">
            <v>50500</v>
          </cell>
        </row>
        <row r="1570">
          <cell r="A1570">
            <v>66525</v>
          </cell>
          <cell r="B1570" t="str">
            <v>01.07.1961</v>
          </cell>
          <cell r="C1570" t="str">
            <v>LAND- INGLEWOOD COMMUNITY HEALTH</v>
          </cell>
          <cell r="D1570">
            <v>20000</v>
          </cell>
          <cell r="E1570">
            <v>0</v>
          </cell>
          <cell r="F1570">
            <v>20000</v>
          </cell>
        </row>
        <row r="1571">
          <cell r="A1571">
            <v>66526</v>
          </cell>
          <cell r="B1571" t="str">
            <v>01.07.1958</v>
          </cell>
          <cell r="C1571" t="str">
            <v>LAND- TEXAS HOSPITAL</v>
          </cell>
          <cell r="D1571">
            <v>23700</v>
          </cell>
          <cell r="E1571">
            <v>0</v>
          </cell>
          <cell r="F1571">
            <v>23700</v>
          </cell>
        </row>
        <row r="1572">
          <cell r="A1572">
            <v>66527</v>
          </cell>
          <cell r="B1572" t="str">
            <v>01.07.1961</v>
          </cell>
          <cell r="C1572" t="str">
            <v>LAND- 10 GREENUP ST TEXAS</v>
          </cell>
          <cell r="D1572">
            <v>22000</v>
          </cell>
          <cell r="E1572">
            <v>0</v>
          </cell>
          <cell r="F1572">
            <v>22000</v>
          </cell>
        </row>
        <row r="1573">
          <cell r="A1573">
            <v>66528</v>
          </cell>
          <cell r="B1573" t="str">
            <v>01.07.1995</v>
          </cell>
          <cell r="C1573" t="str">
            <v>GOONDIWINDI HOSPITAL 4-18 BOWEN STREET</v>
          </cell>
          <cell r="D1573">
            <v>408250</v>
          </cell>
          <cell r="E1573">
            <v>0</v>
          </cell>
          <cell r="F1573">
            <v>408250</v>
          </cell>
        </row>
        <row r="1574">
          <cell r="A1574">
            <v>66530</v>
          </cell>
          <cell r="B1574" t="str">
            <v>01.07.1995</v>
          </cell>
          <cell r="C1574" t="str">
            <v>LAND- STAFF QTRS AND RESIDENCE GOONDIWINDI</v>
          </cell>
          <cell r="D1574">
            <v>90000</v>
          </cell>
          <cell r="E1574">
            <v>0</v>
          </cell>
          <cell r="F1574">
            <v>90000</v>
          </cell>
        </row>
        <row r="1575">
          <cell r="A1575">
            <v>66531</v>
          </cell>
          <cell r="B1575" t="str">
            <v>01.07.1995</v>
          </cell>
          <cell r="C1575" t="str">
            <v>LAND- GOONDIWINDI COMM HLTH MARSHALL ST</v>
          </cell>
          <cell r="D1575">
            <v>72100</v>
          </cell>
          <cell r="E1575">
            <v>0</v>
          </cell>
          <cell r="F1575">
            <v>72100</v>
          </cell>
        </row>
        <row r="1576">
          <cell r="A1576">
            <v>66533</v>
          </cell>
          <cell r="B1576" t="str">
            <v>01.07.1969</v>
          </cell>
          <cell r="C1576" t="str">
            <v>LAND - MILLMERRAN HOSPITAL</v>
          </cell>
          <cell r="D1576">
            <v>41800</v>
          </cell>
          <cell r="E1576">
            <v>0</v>
          </cell>
          <cell r="F1576">
            <v>41800</v>
          </cell>
        </row>
        <row r="1577">
          <cell r="A1577">
            <v>66534</v>
          </cell>
          <cell r="B1577" t="str">
            <v>01.07.1959</v>
          </cell>
          <cell r="C1577" t="str">
            <v>18 COMMENS STREET MILLMERRAN</v>
          </cell>
          <cell r="D1577">
            <v>10000</v>
          </cell>
          <cell r="E1577">
            <v>0</v>
          </cell>
          <cell r="F1577">
            <v>10000</v>
          </cell>
        </row>
        <row r="1578">
          <cell r="A1578">
            <v>66535</v>
          </cell>
          <cell r="B1578" t="str">
            <v>01.07.1975</v>
          </cell>
          <cell r="C1578" t="str">
            <v>24 NARDOO STREET MILLMERRAN</v>
          </cell>
          <cell r="D1578">
            <v>9500</v>
          </cell>
          <cell r="E1578">
            <v>0</v>
          </cell>
          <cell r="F1578">
            <v>9500</v>
          </cell>
        </row>
        <row r="1579">
          <cell r="A1579">
            <v>66536</v>
          </cell>
          <cell r="B1579" t="str">
            <v>01.07.1961</v>
          </cell>
          <cell r="C1579" t="str">
            <v>79 LOCKE STREET - WARWICK</v>
          </cell>
          <cell r="D1579">
            <v>22000</v>
          </cell>
          <cell r="E1579">
            <v>0</v>
          </cell>
          <cell r="F1579">
            <v>22000</v>
          </cell>
        </row>
        <row r="1580">
          <cell r="A1580">
            <v>66537</v>
          </cell>
          <cell r="B1580" t="str">
            <v>01.07.1949</v>
          </cell>
          <cell r="C1580" t="str">
            <v>LAND - STANTHORPE HOSPITAL</v>
          </cell>
          <cell r="D1580">
            <v>113800</v>
          </cell>
          <cell r="E1580">
            <v>0</v>
          </cell>
          <cell r="F1580">
            <v>113800</v>
          </cell>
        </row>
        <row r="1581">
          <cell r="A1581">
            <v>66538</v>
          </cell>
          <cell r="B1581" t="str">
            <v>01.07.1959</v>
          </cell>
          <cell r="C1581" t="str">
            <v>LAND- TEXAS DOCTORS SURGERY ST JOHN STREET</v>
          </cell>
          <cell r="D1581">
            <v>17000</v>
          </cell>
          <cell r="E1581">
            <v>0</v>
          </cell>
          <cell r="F1581">
            <v>17000</v>
          </cell>
        </row>
        <row r="1582">
          <cell r="A1582">
            <v>66539</v>
          </cell>
          <cell r="B1582" t="str">
            <v>01.07.1959</v>
          </cell>
          <cell r="C1582" t="str">
            <v>WARWICK HOSPITAL 56 LOCKE STREET</v>
          </cell>
          <cell r="D1582">
            <v>154500</v>
          </cell>
          <cell r="E1582">
            <v>0</v>
          </cell>
          <cell r="F1582">
            <v>154500</v>
          </cell>
        </row>
        <row r="1583">
          <cell r="A1583">
            <v>66540</v>
          </cell>
          <cell r="B1583" t="str">
            <v>01.07.1961</v>
          </cell>
          <cell r="C1583" t="str">
            <v>RESIDENTIAL - INGLEWOOD</v>
          </cell>
          <cell r="D1583">
            <v>5500</v>
          </cell>
          <cell r="E1583">
            <v>0</v>
          </cell>
          <cell r="F1583">
            <v>5500</v>
          </cell>
        </row>
        <row r="1584">
          <cell r="A1584">
            <v>66541</v>
          </cell>
          <cell r="B1584" t="str">
            <v>01.07.1985</v>
          </cell>
          <cell r="C1584" t="str">
            <v>RESIDENCE 13 BOWEN STREET - GOONDIWINDI</v>
          </cell>
          <cell r="D1584">
            <v>25000</v>
          </cell>
          <cell r="E1584">
            <v>0</v>
          </cell>
          <cell r="F1584">
            <v>25000</v>
          </cell>
        </row>
        <row r="1585">
          <cell r="A1585">
            <v>68361</v>
          </cell>
          <cell r="B1585" t="str">
            <v>01.07.1993</v>
          </cell>
          <cell r="C1585" t="str">
            <v>HOSPITAL SITE - INNISFAIL</v>
          </cell>
          <cell r="D1585">
            <v>370500</v>
          </cell>
          <cell r="E1585">
            <v>0</v>
          </cell>
          <cell r="F1585">
            <v>370500</v>
          </cell>
        </row>
        <row r="1586">
          <cell r="A1586">
            <v>68362</v>
          </cell>
          <cell r="B1586" t="str">
            <v>01.07.1993</v>
          </cell>
          <cell r="C1586" t="str">
            <v>HOSPITAL SITE - BABINDA</v>
          </cell>
          <cell r="D1586">
            <v>93100</v>
          </cell>
          <cell r="E1586">
            <v>0</v>
          </cell>
          <cell r="F1586">
            <v>93100</v>
          </cell>
        </row>
        <row r="1587">
          <cell r="A1587">
            <v>68363</v>
          </cell>
          <cell r="B1587" t="str">
            <v>01.07.1993</v>
          </cell>
          <cell r="C1587" t="str">
            <v>HOSPITAL SITE - TULLY</v>
          </cell>
          <cell r="D1587">
            <v>136888.92000000001</v>
          </cell>
          <cell r="E1587">
            <v>0</v>
          </cell>
          <cell r="F1587">
            <v>136888.92000000001</v>
          </cell>
        </row>
        <row r="1588">
          <cell r="A1588">
            <v>68364</v>
          </cell>
          <cell r="B1588" t="str">
            <v>01.07.1993</v>
          </cell>
          <cell r="C1588" t="str">
            <v>CARDWELL LAND</v>
          </cell>
          <cell r="D1588">
            <v>95000</v>
          </cell>
          <cell r="E1588">
            <v>0</v>
          </cell>
          <cell r="F1588">
            <v>95000</v>
          </cell>
        </row>
        <row r="1589">
          <cell r="A1589">
            <v>68365</v>
          </cell>
          <cell r="B1589" t="str">
            <v>01.07.1993</v>
          </cell>
          <cell r="C1589" t="str">
            <v>MATERNAL CHILD HEALTH &amp; WELFARE</v>
          </cell>
          <cell r="D1589">
            <v>110722.5</v>
          </cell>
          <cell r="E1589">
            <v>0</v>
          </cell>
          <cell r="F1589">
            <v>110722.5</v>
          </cell>
        </row>
        <row r="1590">
          <cell r="A1590">
            <v>68366</v>
          </cell>
          <cell r="B1590" t="str">
            <v>01.07.1993</v>
          </cell>
          <cell r="C1590" t="str">
            <v>FLATS</v>
          </cell>
          <cell r="D1590">
            <v>70000</v>
          </cell>
          <cell r="E1590">
            <v>0</v>
          </cell>
          <cell r="F1590">
            <v>70000</v>
          </cell>
        </row>
        <row r="1591">
          <cell r="A1591">
            <v>68367</v>
          </cell>
          <cell r="B1591" t="str">
            <v>01.07.1993</v>
          </cell>
          <cell r="C1591" t="str">
            <v>RESIDENCE</v>
          </cell>
          <cell r="D1591">
            <v>30000</v>
          </cell>
          <cell r="E1591">
            <v>0</v>
          </cell>
          <cell r="F1591">
            <v>30000</v>
          </cell>
        </row>
        <row r="1592">
          <cell r="A1592">
            <v>68368</v>
          </cell>
          <cell r="B1592" t="str">
            <v>01.01.1990</v>
          </cell>
          <cell r="C1592" t="str">
            <v>HOSPITAL SITE-EMERGENCY GEN BLDG</v>
          </cell>
          <cell r="D1592">
            <v>15000</v>
          </cell>
          <cell r="E1592">
            <v>-4911</v>
          </cell>
          <cell r="F1592">
            <v>10089</v>
          </cell>
        </row>
        <row r="1593">
          <cell r="A1593">
            <v>68369</v>
          </cell>
          <cell r="B1593" t="str">
            <v>01.07.1958</v>
          </cell>
          <cell r="C1593" t="str">
            <v>HOSPITAL SITE-NURSES QUARTERS</v>
          </cell>
          <cell r="D1593">
            <v>2220993.6</v>
          </cell>
          <cell r="E1593">
            <v>-2146966.6</v>
          </cell>
          <cell r="F1593">
            <v>74027</v>
          </cell>
        </row>
        <row r="1594">
          <cell r="A1594">
            <v>68370</v>
          </cell>
          <cell r="B1594" t="str">
            <v>01.07.1985</v>
          </cell>
          <cell r="C1594" t="str">
            <v>HOSPITAL SITE-CARPORTS</v>
          </cell>
          <cell r="D1594">
            <v>26000</v>
          </cell>
          <cell r="E1594">
            <v>-26000</v>
          </cell>
          <cell r="F1594">
            <v>0</v>
          </cell>
        </row>
        <row r="1595">
          <cell r="A1595">
            <v>68371</v>
          </cell>
          <cell r="B1595" t="str">
            <v>01.07.1965</v>
          </cell>
          <cell r="C1595" t="str">
            <v>HOSPITAL SITE-MORGUE</v>
          </cell>
          <cell r="D1595">
            <v>70000</v>
          </cell>
          <cell r="E1595">
            <v>-59349</v>
          </cell>
          <cell r="F1595">
            <v>10651</v>
          </cell>
        </row>
        <row r="1596">
          <cell r="A1596">
            <v>68372</v>
          </cell>
          <cell r="B1596" t="str">
            <v>01.07.1975</v>
          </cell>
          <cell r="C1596" t="str">
            <v>HOSPITAL SITE-GARDNER SHED/WORKSH</v>
          </cell>
          <cell r="D1596">
            <v>131000</v>
          </cell>
          <cell r="E1596">
            <v>-131000</v>
          </cell>
          <cell r="F1596">
            <v>0</v>
          </cell>
        </row>
        <row r="1597">
          <cell r="A1597">
            <v>68373</v>
          </cell>
          <cell r="B1597" t="str">
            <v>01.07.1965</v>
          </cell>
          <cell r="C1597" t="str">
            <v>HOSPITAL SITE-LAUNDRY</v>
          </cell>
          <cell r="D1597">
            <v>154000</v>
          </cell>
          <cell r="E1597">
            <v>-146488</v>
          </cell>
          <cell r="F1597">
            <v>7512</v>
          </cell>
        </row>
        <row r="1598">
          <cell r="A1598">
            <v>68374</v>
          </cell>
          <cell r="B1598" t="str">
            <v>01.07.1960</v>
          </cell>
          <cell r="C1598" t="str">
            <v>HOSPITAL SITE-RESIDENCE</v>
          </cell>
          <cell r="D1598">
            <v>40000</v>
          </cell>
          <cell r="E1598">
            <v>-11000</v>
          </cell>
          <cell r="F1598">
            <v>29000</v>
          </cell>
        </row>
        <row r="1599">
          <cell r="A1599">
            <v>68375</v>
          </cell>
          <cell r="B1599" t="str">
            <v>01.07.1955</v>
          </cell>
          <cell r="C1599" t="str">
            <v>ADMINISTRATION/OUTPATIENTS-TULLY HO</v>
          </cell>
          <cell r="D1599">
            <v>3067086.4</v>
          </cell>
          <cell r="E1599">
            <v>-1431324.4</v>
          </cell>
          <cell r="F1599">
            <v>1635762</v>
          </cell>
        </row>
        <row r="1600">
          <cell r="A1600">
            <v>68376</v>
          </cell>
          <cell r="B1600" t="str">
            <v>01.07.1989</v>
          </cell>
          <cell r="C1600" t="str">
            <v>MATERNITY/WARDS-TULLY HOSPITAL</v>
          </cell>
          <cell r="D1600">
            <v>4441987.2</v>
          </cell>
          <cell r="E1600">
            <v>-1776818.2</v>
          </cell>
          <cell r="F1600">
            <v>2665169</v>
          </cell>
        </row>
        <row r="1601">
          <cell r="A1601">
            <v>68377</v>
          </cell>
          <cell r="B1601" t="str">
            <v>01.07.1985</v>
          </cell>
          <cell r="C1601" t="str">
            <v>THEATRE-TULLY HOSPITAL</v>
          </cell>
          <cell r="D1601">
            <v>535153.69999999995</v>
          </cell>
          <cell r="E1601">
            <v>-248001.7</v>
          </cell>
          <cell r="F1601">
            <v>287152</v>
          </cell>
        </row>
        <row r="1602">
          <cell r="A1602">
            <v>68378</v>
          </cell>
          <cell r="B1602" t="str">
            <v>01.07.1975</v>
          </cell>
          <cell r="C1602" t="str">
            <v>FLATS</v>
          </cell>
          <cell r="D1602">
            <v>152000</v>
          </cell>
          <cell r="E1602">
            <v>-107516</v>
          </cell>
          <cell r="F1602">
            <v>44484</v>
          </cell>
        </row>
        <row r="1603">
          <cell r="A1603">
            <v>68379</v>
          </cell>
          <cell r="B1603" t="str">
            <v>01.07.1950</v>
          </cell>
          <cell r="C1603" t="str">
            <v>MATERNAL CHILD HEALTH &amp; WELFARE</v>
          </cell>
          <cell r="D1603">
            <v>375000</v>
          </cell>
          <cell r="E1603">
            <v>-215625</v>
          </cell>
          <cell r="F1603">
            <v>159375</v>
          </cell>
        </row>
        <row r="1604">
          <cell r="A1604">
            <v>68380</v>
          </cell>
          <cell r="B1604" t="str">
            <v>01.07.1948</v>
          </cell>
          <cell r="C1604" t="str">
            <v>RESIDENCE</v>
          </cell>
          <cell r="D1604">
            <v>65000</v>
          </cell>
          <cell r="E1604">
            <v>-17875</v>
          </cell>
          <cell r="F1604">
            <v>47125</v>
          </cell>
        </row>
        <row r="1605">
          <cell r="A1605">
            <v>68381</v>
          </cell>
          <cell r="B1605" t="str">
            <v>01.07.1935</v>
          </cell>
          <cell r="C1605" t="str">
            <v>HOSPITAL SITE-MORGUE</v>
          </cell>
          <cell r="D1605">
            <v>36000</v>
          </cell>
          <cell r="E1605">
            <v>-31445</v>
          </cell>
          <cell r="F1605">
            <v>4555</v>
          </cell>
        </row>
        <row r="1606">
          <cell r="A1606">
            <v>68382</v>
          </cell>
          <cell r="B1606" t="str">
            <v>01.07.1935</v>
          </cell>
          <cell r="C1606" t="str">
            <v>HOSPITAL SITE-LAUNDRY</v>
          </cell>
          <cell r="D1606">
            <v>207000</v>
          </cell>
          <cell r="E1606">
            <v>-203114</v>
          </cell>
          <cell r="F1606">
            <v>3886</v>
          </cell>
        </row>
        <row r="1607">
          <cell r="A1607">
            <v>68383</v>
          </cell>
          <cell r="B1607" t="str">
            <v>01.07.1935</v>
          </cell>
          <cell r="C1607" t="str">
            <v>HOSPITAL SITE-BULK STORE</v>
          </cell>
          <cell r="D1607">
            <v>115000</v>
          </cell>
          <cell r="E1607">
            <v>-115000</v>
          </cell>
          <cell r="F1607">
            <v>0</v>
          </cell>
        </row>
        <row r="1608">
          <cell r="A1608">
            <v>68384</v>
          </cell>
          <cell r="B1608" t="str">
            <v>01.07.1935</v>
          </cell>
          <cell r="C1608" t="str">
            <v>HOSPITAL SITE-ADMINISTRATION BLDG</v>
          </cell>
          <cell r="D1608">
            <v>4376590</v>
          </cell>
          <cell r="E1608">
            <v>-3986518</v>
          </cell>
          <cell r="F1608">
            <v>390072</v>
          </cell>
        </row>
        <row r="1609">
          <cell r="A1609">
            <v>68385</v>
          </cell>
          <cell r="B1609" t="str">
            <v>01.07.1931</v>
          </cell>
          <cell r="C1609" t="str">
            <v>HOSPITAL SITE-WARDS 1 &amp; 2</v>
          </cell>
          <cell r="D1609">
            <v>1789200</v>
          </cell>
          <cell r="E1609">
            <v>-1789200</v>
          </cell>
          <cell r="F1609">
            <v>0</v>
          </cell>
        </row>
        <row r="1610">
          <cell r="A1610">
            <v>68386</v>
          </cell>
          <cell r="B1610" t="str">
            <v>01.07.1976</v>
          </cell>
          <cell r="C1610" t="str">
            <v>HOSPITAL SITE-DENTAL CLINIC &amp; WAR</v>
          </cell>
          <cell r="D1610">
            <v>7403312</v>
          </cell>
          <cell r="E1610">
            <v>-3454917</v>
          </cell>
          <cell r="F1610">
            <v>3948395</v>
          </cell>
        </row>
        <row r="1611">
          <cell r="A1611">
            <v>68387</v>
          </cell>
          <cell r="B1611" t="str">
            <v>01.07.1948</v>
          </cell>
          <cell r="C1611" t="str">
            <v>HOSPITAL SITE-COMM HEALTH &amp; NURSE</v>
          </cell>
          <cell r="D1611">
            <v>3746943.12</v>
          </cell>
          <cell r="E1611">
            <v>-2727007.12</v>
          </cell>
          <cell r="F1611">
            <v>1019936</v>
          </cell>
        </row>
        <row r="1612">
          <cell r="A1612">
            <v>68388</v>
          </cell>
          <cell r="B1612" t="str">
            <v>01.07.1935</v>
          </cell>
          <cell r="C1612" t="str">
            <v>HOSPITAL SITE-DOCTORS RESIDENCE</v>
          </cell>
          <cell r="D1612">
            <v>173000</v>
          </cell>
          <cell r="E1612">
            <v>-157068</v>
          </cell>
          <cell r="F1612">
            <v>15932</v>
          </cell>
        </row>
        <row r="1613">
          <cell r="A1613">
            <v>68389</v>
          </cell>
          <cell r="B1613" t="str">
            <v>01.07.1986</v>
          </cell>
          <cell r="C1613" t="str">
            <v>HOSPITAL SITE-MATERNITY &amp; NURSES</v>
          </cell>
          <cell r="D1613">
            <v>8355166.4000000004</v>
          </cell>
          <cell r="E1613">
            <v>-3899118.4</v>
          </cell>
          <cell r="F1613">
            <v>4456048</v>
          </cell>
        </row>
        <row r="1614">
          <cell r="A1614">
            <v>68390</v>
          </cell>
          <cell r="B1614" t="str">
            <v>01.07.1990</v>
          </cell>
          <cell r="C1614" t="str">
            <v>HOSPITAL SITE-BULK LINEN STORE</v>
          </cell>
          <cell r="D1614">
            <v>29000</v>
          </cell>
          <cell r="E1614">
            <v>-29000</v>
          </cell>
          <cell r="F1614">
            <v>0</v>
          </cell>
        </row>
        <row r="1615">
          <cell r="A1615">
            <v>68392</v>
          </cell>
          <cell r="B1615" t="str">
            <v>01.07.1965</v>
          </cell>
          <cell r="C1615" t="str">
            <v>GRACE BROWN BULDING</v>
          </cell>
          <cell r="D1615">
            <v>38000</v>
          </cell>
          <cell r="E1615">
            <v>-24295</v>
          </cell>
          <cell r="F1615">
            <v>13705</v>
          </cell>
        </row>
        <row r="1616">
          <cell r="A1616">
            <v>68393</v>
          </cell>
          <cell r="B1616" t="str">
            <v>01.07.1965</v>
          </cell>
          <cell r="C1616" t="str">
            <v>RED CROSS BULDING</v>
          </cell>
          <cell r="D1616">
            <v>158000</v>
          </cell>
          <cell r="E1616">
            <v>-133958</v>
          </cell>
          <cell r="F1616">
            <v>24042</v>
          </cell>
        </row>
        <row r="1617">
          <cell r="A1617">
            <v>68394</v>
          </cell>
          <cell r="B1617" t="str">
            <v>01.07.1975</v>
          </cell>
          <cell r="C1617" t="str">
            <v>EMERGENCY GENERATOR BUILDING</v>
          </cell>
          <cell r="D1617">
            <v>10000</v>
          </cell>
          <cell r="E1617">
            <v>-5688</v>
          </cell>
          <cell r="F1617">
            <v>4312</v>
          </cell>
        </row>
        <row r="1618">
          <cell r="A1618">
            <v>68395</v>
          </cell>
          <cell r="B1618" t="str">
            <v>01.07.1975</v>
          </cell>
          <cell r="C1618" t="str">
            <v>ELECTRIC PLANT</v>
          </cell>
          <cell r="D1618">
            <v>38000</v>
          </cell>
          <cell r="E1618">
            <v>-35549</v>
          </cell>
          <cell r="F1618">
            <v>2451</v>
          </cell>
        </row>
        <row r="1619">
          <cell r="A1619">
            <v>68396</v>
          </cell>
          <cell r="B1619" t="str">
            <v>01.07.1980</v>
          </cell>
          <cell r="C1619" t="str">
            <v>NEW ENGINEERING STORE-INNISFAIL HOS</v>
          </cell>
          <cell r="D1619">
            <v>91000</v>
          </cell>
          <cell r="E1619">
            <v>-37655</v>
          </cell>
          <cell r="F1619">
            <v>53345</v>
          </cell>
        </row>
        <row r="1620">
          <cell r="A1620">
            <v>68397</v>
          </cell>
          <cell r="B1620" t="str">
            <v>02.07.1935</v>
          </cell>
          <cell r="C1620" t="str">
            <v>OLD BOILER HOUSE-INNISFAIL HOSPITAL</v>
          </cell>
          <cell r="D1620">
            <v>288000</v>
          </cell>
          <cell r="E1620">
            <v>-288000</v>
          </cell>
          <cell r="F1620">
            <v>0</v>
          </cell>
        </row>
        <row r="1621">
          <cell r="A1621">
            <v>68398</v>
          </cell>
          <cell r="B1621" t="str">
            <v>01.07.1948</v>
          </cell>
          <cell r="C1621" t="str">
            <v>HOSPITAL SITE-OUTPATIENTSBABINDA</v>
          </cell>
          <cell r="D1621">
            <v>944979.9</v>
          </cell>
          <cell r="E1621">
            <v>-814140.9</v>
          </cell>
          <cell r="F1621">
            <v>130839</v>
          </cell>
        </row>
        <row r="1622">
          <cell r="A1622">
            <v>68399</v>
          </cell>
          <cell r="B1622" t="str">
            <v>01.07.1945</v>
          </cell>
          <cell r="C1622" t="str">
            <v>HOSPITAL SITE-KITCHEN</v>
          </cell>
          <cell r="D1622">
            <v>210000</v>
          </cell>
          <cell r="E1622">
            <v>-182208</v>
          </cell>
          <cell r="F1622">
            <v>27792</v>
          </cell>
        </row>
        <row r="1623">
          <cell r="A1623">
            <v>68400</v>
          </cell>
          <cell r="B1623" t="str">
            <v>01.07.1953</v>
          </cell>
          <cell r="C1623" t="str">
            <v>HOSPITAL SITE-LAUNDRY</v>
          </cell>
          <cell r="D1623">
            <v>108000</v>
          </cell>
          <cell r="E1623">
            <v>-106920</v>
          </cell>
          <cell r="F1623">
            <v>1080</v>
          </cell>
        </row>
        <row r="1624">
          <cell r="A1624">
            <v>68403</v>
          </cell>
          <cell r="B1624" t="str">
            <v>01.07.1945</v>
          </cell>
          <cell r="C1624" t="str">
            <v>MATERNITY/WARDS-BABINDA HOSPITAL</v>
          </cell>
          <cell r="D1624">
            <v>3093431.76</v>
          </cell>
          <cell r="E1624">
            <v>-2254647.7599999998</v>
          </cell>
          <cell r="F1624">
            <v>838784</v>
          </cell>
        </row>
        <row r="1625">
          <cell r="A1625">
            <v>68404</v>
          </cell>
          <cell r="B1625" t="str">
            <v>01.07.1940</v>
          </cell>
          <cell r="C1625" t="str">
            <v>EXISTING MORGUE-BABINDA HOSPITAL</v>
          </cell>
          <cell r="D1625">
            <v>14000</v>
          </cell>
          <cell r="E1625">
            <v>-14000</v>
          </cell>
          <cell r="F1625">
            <v>0</v>
          </cell>
        </row>
        <row r="1626">
          <cell r="A1626">
            <v>68405</v>
          </cell>
          <cell r="B1626" t="str">
            <v>01.07.1991</v>
          </cell>
          <cell r="C1626" t="str">
            <v>NEW MORGUE-BABINDA HOSPITAL</v>
          </cell>
          <cell r="D1626">
            <v>24000</v>
          </cell>
          <cell r="E1626">
            <v>-6240</v>
          </cell>
          <cell r="F1626">
            <v>17760</v>
          </cell>
        </row>
        <row r="1627">
          <cell r="A1627">
            <v>68406</v>
          </cell>
          <cell r="B1627" t="str">
            <v>01.07.1993</v>
          </cell>
          <cell r="C1627" t="str">
            <v>HOSPITAL SITE-GROUNDS</v>
          </cell>
          <cell r="D1627">
            <v>48000</v>
          </cell>
          <cell r="E1627">
            <v>-35094</v>
          </cell>
          <cell r="F1627">
            <v>12906</v>
          </cell>
        </row>
        <row r="1628">
          <cell r="A1628">
            <v>68407</v>
          </cell>
          <cell r="B1628" t="str">
            <v>01.07.1993</v>
          </cell>
          <cell r="C1628" t="str">
            <v>SITE IMP'MENTS-TULLY HOSPITAL</v>
          </cell>
          <cell r="D1628">
            <v>150000</v>
          </cell>
          <cell r="E1628">
            <v>-50003</v>
          </cell>
          <cell r="F1628">
            <v>99997</v>
          </cell>
        </row>
        <row r="1629">
          <cell r="A1629">
            <v>68408</v>
          </cell>
          <cell r="B1629" t="str">
            <v>01.07.1975</v>
          </cell>
          <cell r="C1629" t="str">
            <v>AMBULANCE AWNING-TULLY HOSPITAL</v>
          </cell>
          <cell r="D1629">
            <v>38000</v>
          </cell>
          <cell r="E1629">
            <v>-21610</v>
          </cell>
          <cell r="F1629">
            <v>16390</v>
          </cell>
        </row>
        <row r="1630">
          <cell r="A1630">
            <v>68409</v>
          </cell>
          <cell r="B1630" t="str">
            <v>01.07.1993</v>
          </cell>
          <cell r="C1630" t="str">
            <v>COVERED WALKWAYS-BABINDA HOSP</v>
          </cell>
          <cell r="D1630">
            <v>45000</v>
          </cell>
          <cell r="E1630">
            <v>-22608</v>
          </cell>
          <cell r="F1630">
            <v>22392</v>
          </cell>
        </row>
        <row r="1631">
          <cell r="A1631">
            <v>68604</v>
          </cell>
          <cell r="B1631" t="str">
            <v>31.05.1999</v>
          </cell>
          <cell r="C1631" t="str">
            <v>Staff Quarters Alpha</v>
          </cell>
          <cell r="D1631">
            <v>320000</v>
          </cell>
          <cell r="E1631">
            <v>-69471</v>
          </cell>
          <cell r="F1631">
            <v>250529</v>
          </cell>
        </row>
        <row r="1632">
          <cell r="A1632">
            <v>69021</v>
          </cell>
          <cell r="B1632" t="str">
            <v>01.07.1998</v>
          </cell>
          <cell r="C1632" t="str">
            <v>IPSWICH HOSPITAL ACUTE PHYSCH UNIT</v>
          </cell>
          <cell r="D1632">
            <v>5078179.18</v>
          </cell>
          <cell r="E1632">
            <v>-1010522.18</v>
          </cell>
          <cell r="F1632">
            <v>4067657</v>
          </cell>
        </row>
        <row r="1633">
          <cell r="A1633">
            <v>69105</v>
          </cell>
          <cell r="B1633" t="str">
            <v>18.05.1999</v>
          </cell>
          <cell r="C1633" t="str">
            <v>ENERGEX LAND</v>
          </cell>
          <cell r="D1633">
            <v>800000</v>
          </cell>
          <cell r="E1633">
            <v>0</v>
          </cell>
          <cell r="F1633">
            <v>800000</v>
          </cell>
        </row>
        <row r="1634">
          <cell r="A1634">
            <v>69140</v>
          </cell>
          <cell r="B1634" t="str">
            <v>31.05.1999</v>
          </cell>
          <cell r="C1634" t="str">
            <v>MEDICAL SUPERINTENDENT'S RESIDENCE-CAP WORKS</v>
          </cell>
          <cell r="D1634">
            <v>218320</v>
          </cell>
          <cell r="E1634">
            <v>-47398</v>
          </cell>
          <cell r="F1634">
            <v>170922</v>
          </cell>
        </row>
        <row r="1635">
          <cell r="A1635">
            <v>72428</v>
          </cell>
          <cell r="B1635" t="str">
            <v>01.09.1995</v>
          </cell>
          <cell r="C1635" t="str">
            <v>CHILD CARE CENTER 21 JOYCE ST</v>
          </cell>
          <cell r="D1635">
            <v>94253</v>
          </cell>
          <cell r="E1635">
            <v>-20898</v>
          </cell>
          <cell r="F1635">
            <v>73355</v>
          </cell>
        </row>
        <row r="1636">
          <cell r="A1636">
            <v>72429</v>
          </cell>
          <cell r="B1636" t="str">
            <v>01.03.1996</v>
          </cell>
          <cell r="C1636" t="str">
            <v>125 WILLIAM STREET GATTON</v>
          </cell>
          <cell r="D1636">
            <v>85000</v>
          </cell>
          <cell r="E1636">
            <v>-55637</v>
          </cell>
          <cell r="F1636">
            <v>29363</v>
          </cell>
        </row>
        <row r="1637">
          <cell r="A1637">
            <v>72431</v>
          </cell>
          <cell r="B1637" t="str">
            <v>01.09.1993</v>
          </cell>
          <cell r="C1637" t="str">
            <v>23 JOYCE STREET-TOOWOOMBA HOSP.&amp; RES'DNCES</v>
          </cell>
          <cell r="D1637">
            <v>100625</v>
          </cell>
          <cell r="E1637">
            <v>-64745</v>
          </cell>
          <cell r="F1637">
            <v>35880</v>
          </cell>
        </row>
        <row r="1638">
          <cell r="A1638">
            <v>72432</v>
          </cell>
          <cell r="B1638" t="str">
            <v>01.07.1905</v>
          </cell>
          <cell r="C1638" t="str">
            <v>26 PARADISE ST TOOWOOMBA</v>
          </cell>
          <cell r="D1638">
            <v>150600</v>
          </cell>
          <cell r="E1638">
            <v>-97890</v>
          </cell>
          <cell r="F1638">
            <v>52710</v>
          </cell>
        </row>
        <row r="1639">
          <cell r="A1639">
            <v>72433</v>
          </cell>
          <cell r="B1639" t="str">
            <v>01.07.1988</v>
          </cell>
          <cell r="C1639" t="str">
            <v>41 JOYCE STREET-TOOWOOMBA HOSP.&amp; RES'DNCES</v>
          </cell>
          <cell r="D1639">
            <v>124513</v>
          </cell>
          <cell r="E1639">
            <v>-70039</v>
          </cell>
          <cell r="F1639">
            <v>54474</v>
          </cell>
        </row>
        <row r="1640">
          <cell r="A1640">
            <v>72434</v>
          </cell>
          <cell r="B1640" t="str">
            <v>01.07.1963</v>
          </cell>
          <cell r="C1640" t="str">
            <v>43 JOYCE STREET-TOOWOOMBA HOSP.&amp; RES'DNCES</v>
          </cell>
          <cell r="D1640">
            <v>132414</v>
          </cell>
          <cell r="E1640">
            <v>-95246</v>
          </cell>
          <cell r="F1640">
            <v>37168</v>
          </cell>
        </row>
        <row r="1641">
          <cell r="A1641">
            <v>72435</v>
          </cell>
          <cell r="B1641" t="str">
            <v>01.07.1963</v>
          </cell>
          <cell r="C1641" t="str">
            <v>47 JOYCE STREET-TOOWOOMBA HOSP.&amp; RES'DNCES</v>
          </cell>
          <cell r="D1641">
            <v>80036</v>
          </cell>
          <cell r="E1641">
            <v>-57572</v>
          </cell>
          <cell r="F1641">
            <v>22464</v>
          </cell>
        </row>
        <row r="1642">
          <cell r="A1642">
            <v>72437</v>
          </cell>
          <cell r="B1642" t="str">
            <v>01.07.1955</v>
          </cell>
          <cell r="C1642" t="str">
            <v>ACAT BUILDING</v>
          </cell>
          <cell r="D1642">
            <v>100271</v>
          </cell>
          <cell r="E1642">
            <v>-98266</v>
          </cell>
          <cell r="F1642">
            <v>2005</v>
          </cell>
        </row>
        <row r="1643">
          <cell r="A1643">
            <v>72438</v>
          </cell>
          <cell r="B1643" t="str">
            <v>01.07.1968</v>
          </cell>
          <cell r="C1643" t="str">
            <v>ACAT BUILDING</v>
          </cell>
          <cell r="D1643">
            <v>66892</v>
          </cell>
          <cell r="E1643">
            <v>-46313</v>
          </cell>
          <cell r="F1643">
            <v>20579</v>
          </cell>
        </row>
        <row r="1644">
          <cell r="A1644">
            <v>72439</v>
          </cell>
          <cell r="B1644" t="str">
            <v>01.07.1907</v>
          </cell>
          <cell r="C1644" t="str">
            <v>ADMINISTRATION-BAILLIE HENDERSON HLTH SERV.</v>
          </cell>
          <cell r="D1644">
            <v>977705.25</v>
          </cell>
          <cell r="E1644">
            <v>-844845.25</v>
          </cell>
          <cell r="F1644">
            <v>132860</v>
          </cell>
        </row>
        <row r="1645">
          <cell r="A1645">
            <v>72440</v>
          </cell>
          <cell r="B1645" t="str">
            <v>01.06.1995</v>
          </cell>
          <cell r="C1645" t="str">
            <v>ADMINSITRATION-MT LOFTY HOSP</v>
          </cell>
          <cell r="D1645">
            <v>2115232</v>
          </cell>
          <cell r="E1645">
            <v>-423058</v>
          </cell>
          <cell r="F1645">
            <v>1692174</v>
          </cell>
        </row>
        <row r="1646">
          <cell r="A1646">
            <v>72441</v>
          </cell>
          <cell r="B1646" t="str">
            <v>01.07.1968</v>
          </cell>
          <cell r="C1646" t="str">
            <v>ARTISANS BLOCK-TOOWOOMBA HOSP.&amp; RES'DNCES</v>
          </cell>
          <cell r="D1646">
            <v>904961.82</v>
          </cell>
          <cell r="E1646">
            <v>-493618.82</v>
          </cell>
          <cell r="F1646">
            <v>411343</v>
          </cell>
        </row>
        <row r="1647">
          <cell r="A1647">
            <v>72442</v>
          </cell>
          <cell r="B1647" t="str">
            <v>01.07.1979</v>
          </cell>
          <cell r="C1647" t="str">
            <v>ARTISANS WORKSHOP-BAILLIE HENDERSON HLTH SERV.</v>
          </cell>
          <cell r="D1647">
            <v>1480662.4</v>
          </cell>
          <cell r="E1647">
            <v>-690985.4</v>
          </cell>
          <cell r="F1647">
            <v>789677</v>
          </cell>
        </row>
        <row r="1648">
          <cell r="A1648">
            <v>72443</v>
          </cell>
          <cell r="B1648" t="str">
            <v>01.07.1963</v>
          </cell>
          <cell r="C1648" t="str">
            <v>BOILER HOUSE-TOOWOOMBA HOSP.&amp; RES'DNCES</v>
          </cell>
          <cell r="D1648">
            <v>1800000</v>
          </cell>
          <cell r="E1648">
            <v>-1800000</v>
          </cell>
          <cell r="F1648">
            <v>0</v>
          </cell>
        </row>
        <row r="1649">
          <cell r="A1649">
            <v>72444</v>
          </cell>
          <cell r="B1649" t="str">
            <v>01.07.1988</v>
          </cell>
          <cell r="C1649" t="str">
            <v>BREAST SCREENING CLINIC-TOOWOOMBA HOSP.&amp; RES'DNCES</v>
          </cell>
          <cell r="D1649">
            <v>476864</v>
          </cell>
          <cell r="E1649">
            <v>-173406</v>
          </cell>
          <cell r="F1649">
            <v>303458</v>
          </cell>
        </row>
        <row r="1650">
          <cell r="A1650">
            <v>72445</v>
          </cell>
          <cell r="B1650" t="str">
            <v>01.07.1916</v>
          </cell>
          <cell r="C1650" t="str">
            <v>BROWNE HOUSE-BAILLIE HENDERSON HLTH SERV.</v>
          </cell>
          <cell r="D1650">
            <v>5257018.13</v>
          </cell>
          <cell r="E1650">
            <v>-2462882.13</v>
          </cell>
          <cell r="F1650">
            <v>2794136</v>
          </cell>
        </row>
        <row r="1651">
          <cell r="A1651">
            <v>72446</v>
          </cell>
          <cell r="B1651" t="str">
            <v>01.07.1971</v>
          </cell>
          <cell r="C1651" t="str">
            <v>CAFETERIA &amp; NURSING ADMINISTRATION-BAILLIE HENDERS</v>
          </cell>
          <cell r="D1651">
            <v>6458712.5999999996</v>
          </cell>
          <cell r="E1651">
            <v>-4732101.5999999996</v>
          </cell>
          <cell r="F1651">
            <v>1726611</v>
          </cell>
        </row>
        <row r="1652">
          <cell r="A1652">
            <v>72447</v>
          </cell>
          <cell r="B1652" t="str">
            <v>01.07.1969</v>
          </cell>
          <cell r="C1652" t="str">
            <v>CANTEEN-BAILLIE HENDERSON HLTH SERV.</v>
          </cell>
          <cell r="D1652">
            <v>252144</v>
          </cell>
          <cell r="E1652">
            <v>-180104</v>
          </cell>
          <cell r="F1652">
            <v>72040</v>
          </cell>
        </row>
        <row r="1653">
          <cell r="A1653">
            <v>72448</v>
          </cell>
          <cell r="B1653" t="str">
            <v>01.07.1947</v>
          </cell>
          <cell r="C1653" t="str">
            <v>CHAPEL-BAILLIE HENDERSON HLTH SERV.</v>
          </cell>
          <cell r="D1653">
            <v>126875</v>
          </cell>
          <cell r="E1653">
            <v>-114792</v>
          </cell>
          <cell r="F1653">
            <v>12083</v>
          </cell>
        </row>
        <row r="1654">
          <cell r="A1654">
            <v>72449</v>
          </cell>
          <cell r="B1654" t="str">
            <v>01.07.1976</v>
          </cell>
          <cell r="C1654" t="str">
            <v>CHILD HEALTH CENTRE-TOOWOOMBA - CHILD HLTH CLINIC</v>
          </cell>
          <cell r="D1654">
            <v>435314</v>
          </cell>
          <cell r="E1654">
            <v>-412799</v>
          </cell>
          <cell r="F1654">
            <v>22515</v>
          </cell>
        </row>
        <row r="1655">
          <cell r="A1655">
            <v>72450</v>
          </cell>
          <cell r="B1655" t="str">
            <v>01.07.1939</v>
          </cell>
          <cell r="C1655" t="str">
            <v>COMMUNITY HEALTH/STAFF QTRS-GATTON HOSP</v>
          </cell>
          <cell r="D1655">
            <v>212000</v>
          </cell>
          <cell r="E1655">
            <v>-211159</v>
          </cell>
          <cell r="F1655">
            <v>841</v>
          </cell>
        </row>
        <row r="1656">
          <cell r="A1656">
            <v>72451</v>
          </cell>
          <cell r="B1656" t="str">
            <v>01.06.1906</v>
          </cell>
          <cell r="C1656" t="str">
            <v>COMMUNITY HEALTH-UNARA</v>
          </cell>
          <cell r="D1656">
            <v>755666</v>
          </cell>
          <cell r="E1656">
            <v>-755666</v>
          </cell>
          <cell r="F1656">
            <v>0</v>
          </cell>
        </row>
        <row r="1657">
          <cell r="A1657">
            <v>72452</v>
          </cell>
          <cell r="B1657" t="str">
            <v>01.07.1973</v>
          </cell>
          <cell r="C1657" t="str">
            <v>CONOLLY HOUSE-BAILLIE HENDERSON HLTH SERV.</v>
          </cell>
          <cell r="D1657">
            <v>2830879.82</v>
          </cell>
          <cell r="E1657">
            <v>-1754137.82</v>
          </cell>
          <cell r="F1657">
            <v>1076742</v>
          </cell>
        </row>
        <row r="1658">
          <cell r="A1658">
            <v>72453</v>
          </cell>
          <cell r="B1658" t="str">
            <v>01.07.1963</v>
          </cell>
          <cell r="C1658" t="str">
            <v>COSSART HOUSE-TOOWOOMBA HOSP.&amp; RES'DNCES</v>
          </cell>
          <cell r="D1658">
            <v>7297550.4000000004</v>
          </cell>
          <cell r="E1658">
            <v>-5838073.4000000004</v>
          </cell>
          <cell r="F1658">
            <v>1459477</v>
          </cell>
        </row>
        <row r="1659">
          <cell r="A1659">
            <v>72454</v>
          </cell>
          <cell r="B1659" t="str">
            <v>01.07.1963</v>
          </cell>
          <cell r="C1659" t="str">
            <v>CUNNINGHAM CENTRE-TOOWOOMBA HOSP.&amp; RES'DNCES</v>
          </cell>
          <cell r="D1659">
            <v>578606.9</v>
          </cell>
          <cell r="E1659">
            <v>-551696.9</v>
          </cell>
          <cell r="F1659">
            <v>26910</v>
          </cell>
        </row>
        <row r="1660">
          <cell r="A1660">
            <v>72455</v>
          </cell>
          <cell r="B1660" t="str">
            <v>01.07.1988</v>
          </cell>
          <cell r="C1660" t="str">
            <v>ACUTE MENTAL HEALTH UNIT / OLD DAY SURGERY</v>
          </cell>
          <cell r="D1660">
            <v>10964136.08</v>
          </cell>
          <cell r="E1660">
            <v>-4006931.08</v>
          </cell>
          <cell r="F1660">
            <v>6957205</v>
          </cell>
        </row>
        <row r="1661">
          <cell r="A1661">
            <v>72456</v>
          </cell>
          <cell r="B1661" t="str">
            <v>01.07.1973</v>
          </cell>
          <cell r="C1661" t="str">
            <v>DIGBY HOUSE-BAILLIE HENDERSON HLTH SERV.</v>
          </cell>
          <cell r="D1661">
            <v>2326755.2000000002</v>
          </cell>
          <cell r="E1661">
            <v>-1628740.2</v>
          </cell>
          <cell r="F1661">
            <v>698015</v>
          </cell>
        </row>
        <row r="1662">
          <cell r="A1662">
            <v>72457</v>
          </cell>
          <cell r="B1662" t="str">
            <v>01.07.1983</v>
          </cell>
          <cell r="C1662" t="str">
            <v>EAST WING-OAKEY HOSP</v>
          </cell>
          <cell r="D1662">
            <v>3851082.37</v>
          </cell>
          <cell r="E1662">
            <v>-1738027.37</v>
          </cell>
          <cell r="F1662">
            <v>2113055</v>
          </cell>
        </row>
        <row r="1663">
          <cell r="A1663">
            <v>72458</v>
          </cell>
          <cell r="B1663" t="str">
            <v>01.07.1977</v>
          </cell>
          <cell r="C1663" t="str">
            <v>EX-LAUNDRY/MORGUE-GATTON HOSP</v>
          </cell>
          <cell r="D1663">
            <v>142000</v>
          </cell>
          <cell r="E1663">
            <v>-78245</v>
          </cell>
          <cell r="F1663">
            <v>63755</v>
          </cell>
        </row>
        <row r="1664">
          <cell r="A1664">
            <v>72459</v>
          </cell>
          <cell r="B1664" t="str">
            <v>01.01.1959</v>
          </cell>
          <cell r="C1664" t="str">
            <v>FACT BLOCK-UNARA</v>
          </cell>
          <cell r="D1664">
            <v>201549</v>
          </cell>
          <cell r="E1664">
            <v>-178506</v>
          </cell>
          <cell r="F1664">
            <v>23043</v>
          </cell>
        </row>
        <row r="1665">
          <cell r="A1665">
            <v>72460</v>
          </cell>
          <cell r="B1665" t="str">
            <v>01.07.1963</v>
          </cell>
          <cell r="C1665" t="str">
            <v>GARAGE-TOOWOOMBA HOSP.&amp; RES'DNCES</v>
          </cell>
          <cell r="D1665">
            <v>19928</v>
          </cell>
          <cell r="E1665">
            <v>-15715</v>
          </cell>
          <cell r="F1665">
            <v>4213</v>
          </cell>
        </row>
        <row r="1666">
          <cell r="A1666">
            <v>72461</v>
          </cell>
          <cell r="B1666" t="str">
            <v>01.07.1973</v>
          </cell>
          <cell r="C1666" t="str">
            <v>GARDEN SHED-TOOWOOMBA HOSP.&amp; RES'DNCES</v>
          </cell>
          <cell r="D1666">
            <v>58030</v>
          </cell>
          <cell r="E1666">
            <v>-50736</v>
          </cell>
          <cell r="F1666">
            <v>7294</v>
          </cell>
        </row>
        <row r="1667">
          <cell r="A1667">
            <v>72462</v>
          </cell>
          <cell r="B1667" t="str">
            <v>01.07.1944</v>
          </cell>
          <cell r="C1667" t="str">
            <v>GARDENERS WORKSHOP - 3 SHEDS-BAILLIE HENDERSON HLT</v>
          </cell>
          <cell r="D1667">
            <v>162622</v>
          </cell>
          <cell r="E1667">
            <v>-159956</v>
          </cell>
          <cell r="F1667">
            <v>2666</v>
          </cell>
        </row>
        <row r="1668">
          <cell r="A1668">
            <v>72464</v>
          </cell>
          <cell r="B1668" t="str">
            <v>01.07.1963</v>
          </cell>
          <cell r="C1668" t="str">
            <v>GENERATOR-TOOWOOMBA HOSP.&amp; RES'DNCES</v>
          </cell>
          <cell r="D1668">
            <v>150000</v>
          </cell>
          <cell r="E1668">
            <v>-91792</v>
          </cell>
          <cell r="F1668">
            <v>58208</v>
          </cell>
        </row>
        <row r="1669">
          <cell r="A1669">
            <v>72465</v>
          </cell>
          <cell r="B1669" t="str">
            <v>01.01.1964</v>
          </cell>
          <cell r="C1669" t="str">
            <v>HACC BUILDING</v>
          </cell>
          <cell r="D1669">
            <v>223428</v>
          </cell>
          <cell r="E1669">
            <v>-161258</v>
          </cell>
          <cell r="F1669">
            <v>62170</v>
          </cell>
        </row>
        <row r="1670">
          <cell r="A1670">
            <v>72466</v>
          </cell>
          <cell r="B1670" t="str">
            <v>01.07.1960</v>
          </cell>
          <cell r="C1670" t="str">
            <v>HILL/CLOUSTON HOUSE-BAILLIE HENDERSON HLTH SERV.</v>
          </cell>
          <cell r="D1670">
            <v>4230464</v>
          </cell>
          <cell r="E1670">
            <v>-3384391</v>
          </cell>
          <cell r="F1670">
            <v>846073</v>
          </cell>
        </row>
        <row r="1671">
          <cell r="A1671">
            <v>72467</v>
          </cell>
          <cell r="B1671" t="str">
            <v>01.07.1958</v>
          </cell>
          <cell r="C1671" t="str">
            <v>INCINERATOR ROOM-TOOWOOMBA HOSP.&amp; RES'DNCES</v>
          </cell>
          <cell r="D1671">
            <v>250000</v>
          </cell>
          <cell r="E1671">
            <v>-159726</v>
          </cell>
          <cell r="F1671">
            <v>90274</v>
          </cell>
        </row>
        <row r="1672">
          <cell r="A1672">
            <v>72468</v>
          </cell>
          <cell r="B1672" t="str">
            <v>01.07.1963</v>
          </cell>
          <cell r="C1672" t="str">
            <v>INGENIOUS TRAINING / DENTAL CLINIC &amp; FRESHNEY HOUS</v>
          </cell>
          <cell r="D1672">
            <v>2538278.4</v>
          </cell>
          <cell r="E1672">
            <v>-1607589.4</v>
          </cell>
          <cell r="F1672">
            <v>930689</v>
          </cell>
        </row>
        <row r="1673">
          <cell r="A1673">
            <v>72469</v>
          </cell>
          <cell r="B1673" t="str">
            <v>01.06.1995</v>
          </cell>
          <cell r="C1673" t="str">
            <v>JACARANDA VILLAGE-MT LOFTY HOSP</v>
          </cell>
          <cell r="D1673">
            <v>4441987.2</v>
          </cell>
          <cell r="E1673">
            <v>-888420.2</v>
          </cell>
          <cell r="F1673">
            <v>3553567</v>
          </cell>
        </row>
        <row r="1674">
          <cell r="A1674">
            <v>72470</v>
          </cell>
          <cell r="B1674" t="str">
            <v>01.07.1916</v>
          </cell>
          <cell r="C1674" t="str">
            <v>JAMES HOUSE-BAILLIE HENDERSON HLTH SERV.</v>
          </cell>
          <cell r="D1674">
            <v>737268.35</v>
          </cell>
          <cell r="E1674">
            <v>-728985.35</v>
          </cell>
          <cell r="F1674">
            <v>8283</v>
          </cell>
        </row>
        <row r="1675">
          <cell r="A1675">
            <v>72471</v>
          </cell>
          <cell r="B1675" t="str">
            <v>01.07.1901</v>
          </cell>
          <cell r="C1675" t="str">
            <v>JOFRE HOUSE-BAILLIE HENDERSON HLTH SERV.</v>
          </cell>
          <cell r="D1675">
            <v>2749801.6</v>
          </cell>
          <cell r="E1675">
            <v>-2474833.6</v>
          </cell>
          <cell r="F1675">
            <v>274968</v>
          </cell>
        </row>
        <row r="1676">
          <cell r="A1676">
            <v>72472</v>
          </cell>
          <cell r="B1676" t="str">
            <v>01.07.1987</v>
          </cell>
          <cell r="C1676" t="str">
            <v>KITCHEN/LAUNDRY-OAKEY HOSP</v>
          </cell>
          <cell r="D1676">
            <v>645738.02</v>
          </cell>
          <cell r="E1676">
            <v>-215249.02</v>
          </cell>
          <cell r="F1676">
            <v>430489</v>
          </cell>
        </row>
        <row r="1677">
          <cell r="A1677">
            <v>72474</v>
          </cell>
          <cell r="B1677" t="str">
            <v>01.07.1967</v>
          </cell>
          <cell r="C1677" t="str">
            <v>LAUNDRY-BAILLIE HENDERSON HLTH SERV.</v>
          </cell>
          <cell r="D1677">
            <v>8353593.0800000001</v>
          </cell>
          <cell r="E1677">
            <v>-4183732.08</v>
          </cell>
          <cell r="F1677">
            <v>4169861</v>
          </cell>
        </row>
        <row r="1678">
          <cell r="A1678">
            <v>72475</v>
          </cell>
          <cell r="B1678" t="str">
            <v>01.07.1963</v>
          </cell>
          <cell r="C1678" t="str">
            <v>LAUNDRY-TOOWOOMBA HOSP.&amp; RES'DNCES</v>
          </cell>
          <cell r="D1678">
            <v>2700000</v>
          </cell>
          <cell r="E1678">
            <v>-2700000</v>
          </cell>
          <cell r="F1678">
            <v>0</v>
          </cell>
        </row>
        <row r="1679">
          <cell r="A1679">
            <v>72476</v>
          </cell>
          <cell r="B1679" t="str">
            <v>01.07.1979</v>
          </cell>
          <cell r="C1679" t="str">
            <v>MAIN HOSPITAL B'LDING-GATTON HOSP</v>
          </cell>
          <cell r="D1679">
            <v>4230464</v>
          </cell>
          <cell r="E1679">
            <v>-2256269</v>
          </cell>
          <cell r="F1679">
            <v>1974195</v>
          </cell>
        </row>
        <row r="1680">
          <cell r="A1680">
            <v>72477</v>
          </cell>
          <cell r="B1680" t="str">
            <v>01.07.1978</v>
          </cell>
          <cell r="C1680" t="str">
            <v>MAUDSLEY HOUSE-BAILLIE HENDERSON HLTH SERV.</v>
          </cell>
          <cell r="D1680">
            <v>4230464</v>
          </cell>
          <cell r="E1680">
            <v>-2679314</v>
          </cell>
          <cell r="F1680">
            <v>1551150</v>
          </cell>
        </row>
        <row r="1681">
          <cell r="A1681">
            <v>72478</v>
          </cell>
          <cell r="B1681" t="str">
            <v>01.07.1907</v>
          </cell>
          <cell r="C1681" t="str">
            <v>MCDONALD HALL-BAILLIE HENDERSON HLTH SERV.</v>
          </cell>
          <cell r="D1681">
            <v>878447.39</v>
          </cell>
          <cell r="E1681">
            <v>-869485.39</v>
          </cell>
          <cell r="F1681">
            <v>8962</v>
          </cell>
        </row>
        <row r="1682">
          <cell r="A1682">
            <v>72479</v>
          </cell>
          <cell r="B1682" t="str">
            <v>01.07.1968</v>
          </cell>
          <cell r="C1682" t="str">
            <v>MEDICAL WARD BLOCK-TOOWOOMBA HOSP.&amp; RES'DNCES</v>
          </cell>
          <cell r="D1682">
            <v>31050364.899999999</v>
          </cell>
          <cell r="E1682">
            <v>-17450116.899999999</v>
          </cell>
          <cell r="F1682">
            <v>13600248</v>
          </cell>
        </row>
        <row r="1683">
          <cell r="A1683">
            <v>72480</v>
          </cell>
          <cell r="B1683" t="str">
            <v>01.07.1996</v>
          </cell>
          <cell r="C1683" t="str">
            <v>MENTAL HEALTH CLINIC-TOOWOOMBA MENTAL HLTH CLINIC</v>
          </cell>
          <cell r="D1683">
            <v>629355.55000000005</v>
          </cell>
          <cell r="E1683">
            <v>-202706.55</v>
          </cell>
          <cell r="F1683">
            <v>426649</v>
          </cell>
        </row>
        <row r="1684">
          <cell r="A1684">
            <v>72481</v>
          </cell>
          <cell r="B1684" t="str">
            <v>01.07.1983</v>
          </cell>
          <cell r="C1684" t="str">
            <v>MORGUE-OAKEY HOSP</v>
          </cell>
          <cell r="D1684">
            <v>126034</v>
          </cell>
          <cell r="E1684">
            <v>-51900</v>
          </cell>
          <cell r="F1684">
            <v>74134</v>
          </cell>
        </row>
        <row r="1685">
          <cell r="A1685">
            <v>72482</v>
          </cell>
          <cell r="B1685" t="str">
            <v>01.07.1963</v>
          </cell>
          <cell r="C1685" t="str">
            <v>MORGUE-TOOWOOMBA HOSP.&amp; RES'DNCES</v>
          </cell>
          <cell r="D1685">
            <v>367784</v>
          </cell>
          <cell r="E1685">
            <v>-367784</v>
          </cell>
          <cell r="F1685">
            <v>0</v>
          </cell>
        </row>
        <row r="1686">
          <cell r="A1686">
            <v>72483</v>
          </cell>
          <cell r="B1686" t="str">
            <v>01.07.1982</v>
          </cell>
          <cell r="C1686" t="str">
            <v>MULTI UNIT - DEBRA ST TOOWOOMBA</v>
          </cell>
          <cell r="D1686">
            <v>69000</v>
          </cell>
          <cell r="E1686">
            <v>-54700</v>
          </cell>
          <cell r="F1686">
            <v>14300</v>
          </cell>
        </row>
        <row r="1687">
          <cell r="A1687">
            <v>72484</v>
          </cell>
          <cell r="B1687" t="str">
            <v>01.07.1905</v>
          </cell>
          <cell r="C1687" t="str">
            <v>MULTI UNIT - FAITH ST TOOWOOMBA</v>
          </cell>
          <cell r="D1687">
            <v>161900</v>
          </cell>
          <cell r="E1687">
            <v>-105237</v>
          </cell>
          <cell r="F1687">
            <v>56663</v>
          </cell>
        </row>
        <row r="1688">
          <cell r="A1688">
            <v>72485</v>
          </cell>
          <cell r="B1688" t="str">
            <v>01.07.1901</v>
          </cell>
          <cell r="C1688" t="str">
            <v>MUSEUM-BAILLIE HENDERSON HLTH SERV.</v>
          </cell>
          <cell r="D1688">
            <v>1600000</v>
          </cell>
          <cell r="E1688">
            <v>-1600000</v>
          </cell>
          <cell r="F1688">
            <v>0</v>
          </cell>
        </row>
        <row r="1689">
          <cell r="A1689">
            <v>72486</v>
          </cell>
          <cell r="B1689" t="str">
            <v>01.07.1963</v>
          </cell>
          <cell r="C1689" t="str">
            <v>NURSES QTRS (V1) / NURSES QTRS (V2)</v>
          </cell>
          <cell r="D1689">
            <v>5868465.4000000004</v>
          </cell>
          <cell r="E1689">
            <v>-4666668.4000000004</v>
          </cell>
          <cell r="F1689">
            <v>1201797</v>
          </cell>
        </row>
        <row r="1690">
          <cell r="A1690">
            <v>72487</v>
          </cell>
          <cell r="B1690" t="str">
            <v>01.07.1916</v>
          </cell>
          <cell r="C1690" t="str">
            <v>OLD MAUDSLEY-BAILLIE HENDERSON HLTH SERV.</v>
          </cell>
          <cell r="D1690">
            <v>3701656</v>
          </cell>
          <cell r="E1690">
            <v>-3331506</v>
          </cell>
          <cell r="F1690">
            <v>370150</v>
          </cell>
        </row>
        <row r="1691">
          <cell r="A1691">
            <v>72489</v>
          </cell>
          <cell r="B1691" t="str">
            <v>01.07.1968</v>
          </cell>
          <cell r="C1691" t="str">
            <v>PATHOLOGY-TOOWOOMBA HOSP.&amp; RES'DNCES</v>
          </cell>
          <cell r="D1691">
            <v>1614399.13</v>
          </cell>
          <cell r="E1691">
            <v>-1111927.1299999999</v>
          </cell>
          <cell r="F1691">
            <v>502472</v>
          </cell>
        </row>
        <row r="1692">
          <cell r="A1692">
            <v>72490</v>
          </cell>
          <cell r="B1692" t="str">
            <v>01.07.1978</v>
          </cell>
          <cell r="C1692" t="str">
            <v>PENROSE HOUSE-BAILLIE HENDERSON HLTH SERV.</v>
          </cell>
          <cell r="D1692">
            <v>3278749.41</v>
          </cell>
          <cell r="E1692">
            <v>-1889790.41</v>
          </cell>
          <cell r="F1692">
            <v>1388959</v>
          </cell>
        </row>
        <row r="1693">
          <cell r="A1693">
            <v>72492</v>
          </cell>
          <cell r="B1693" t="str">
            <v>01.07.1973</v>
          </cell>
          <cell r="C1693" t="str">
            <v>POTTERY-BAILLIE HENDERSON HLTH SERV.</v>
          </cell>
          <cell r="D1693">
            <v>86600</v>
          </cell>
          <cell r="E1693">
            <v>-83894</v>
          </cell>
          <cell r="F1693">
            <v>2706</v>
          </cell>
        </row>
        <row r="1694">
          <cell r="A1694">
            <v>72493</v>
          </cell>
          <cell r="B1694" t="str">
            <v>01.07.1971</v>
          </cell>
          <cell r="C1694" t="str">
            <v>PSYCHIATRIC UNIT-TOOWOOMBA HOSP.&amp; RES'DNCES</v>
          </cell>
          <cell r="D1694">
            <v>7463101.3499999996</v>
          </cell>
          <cell r="E1694">
            <v>-4345068.3499999996</v>
          </cell>
          <cell r="F1694">
            <v>3118033</v>
          </cell>
        </row>
        <row r="1695">
          <cell r="A1695">
            <v>72494</v>
          </cell>
          <cell r="B1695" t="str">
            <v>01.07.1943</v>
          </cell>
          <cell r="C1695" t="str">
            <v>R'DENCE 1-BAILLIE HENDERSON HLTH SERV.</v>
          </cell>
          <cell r="D1695">
            <v>95867</v>
          </cell>
          <cell r="E1695">
            <v>-81223</v>
          </cell>
          <cell r="F1695">
            <v>14644</v>
          </cell>
        </row>
        <row r="1696">
          <cell r="A1696">
            <v>72495</v>
          </cell>
          <cell r="B1696" t="str">
            <v>01.07.1939</v>
          </cell>
          <cell r="C1696" t="str">
            <v>R'DENCE 2-BAILLIE HENDERSON HLTH SERV.</v>
          </cell>
          <cell r="D1696">
            <v>107958</v>
          </cell>
          <cell r="E1696">
            <v>-98837</v>
          </cell>
          <cell r="F1696">
            <v>9121</v>
          </cell>
        </row>
        <row r="1697">
          <cell r="A1697">
            <v>72496</v>
          </cell>
          <cell r="B1697" t="str">
            <v>01.07.1968</v>
          </cell>
          <cell r="C1697" t="str">
            <v>R'DENCE 35-BAILLIE HENDERSON HLTH SERV.</v>
          </cell>
          <cell r="D1697">
            <v>93679</v>
          </cell>
          <cell r="E1697">
            <v>-80299</v>
          </cell>
          <cell r="F1697">
            <v>13380</v>
          </cell>
        </row>
        <row r="1698">
          <cell r="A1698">
            <v>72497</v>
          </cell>
          <cell r="B1698" t="str">
            <v>01.07.1926</v>
          </cell>
          <cell r="C1698" t="str">
            <v>R'DENCE 3-BAILLIE HENDERSON HLTH SERV.</v>
          </cell>
          <cell r="D1698">
            <v>163719</v>
          </cell>
          <cell r="E1698">
            <v>-161647</v>
          </cell>
          <cell r="F1698">
            <v>2072</v>
          </cell>
        </row>
        <row r="1699">
          <cell r="A1699">
            <v>72498</v>
          </cell>
          <cell r="B1699" t="str">
            <v>01.07.1931</v>
          </cell>
          <cell r="C1699" t="str">
            <v>R'DENCE 4-BAILLIE HENDERSON HLTH SERV.</v>
          </cell>
          <cell r="D1699">
            <v>125240</v>
          </cell>
          <cell r="E1699">
            <v>-123548</v>
          </cell>
          <cell r="F1699">
            <v>1692</v>
          </cell>
        </row>
        <row r="1700">
          <cell r="A1700">
            <v>72499</v>
          </cell>
          <cell r="B1700" t="str">
            <v>01.07.1915</v>
          </cell>
          <cell r="C1700" t="str">
            <v>R'DENCE 5-BAILLIE HENDERSON HLTH SERV.</v>
          </cell>
          <cell r="D1700">
            <v>230432</v>
          </cell>
          <cell r="E1700">
            <v>-230432</v>
          </cell>
          <cell r="F1700">
            <v>0</v>
          </cell>
        </row>
        <row r="1701">
          <cell r="A1701">
            <v>72500</v>
          </cell>
          <cell r="B1701" t="str">
            <v>01.07.1921</v>
          </cell>
          <cell r="C1701" t="str">
            <v>R'DENCE 6-BAILLIE HENDERSON HLTH SERV.</v>
          </cell>
          <cell r="D1701">
            <v>168840</v>
          </cell>
          <cell r="E1701">
            <v>-157458</v>
          </cell>
          <cell r="F1701">
            <v>11382</v>
          </cell>
        </row>
        <row r="1702">
          <cell r="A1702">
            <v>72501</v>
          </cell>
          <cell r="B1702" t="str">
            <v>01.07.1913</v>
          </cell>
          <cell r="C1702" t="str">
            <v>R'DENCE 7-BAILLIE HENDERSON HLTH SERV.</v>
          </cell>
          <cell r="D1702">
            <v>245140</v>
          </cell>
          <cell r="E1702">
            <v>-242476</v>
          </cell>
          <cell r="F1702">
            <v>2664</v>
          </cell>
        </row>
        <row r="1703">
          <cell r="A1703">
            <v>72503</v>
          </cell>
          <cell r="B1703" t="str">
            <v>01.07.1963</v>
          </cell>
          <cell r="C1703" t="str">
            <v>RECORDS-TOOWOOMBA HOSP.&amp; RES'DNCES</v>
          </cell>
          <cell r="D1703">
            <v>108862</v>
          </cell>
          <cell r="E1703">
            <v>-55103</v>
          </cell>
          <cell r="F1703">
            <v>53759</v>
          </cell>
        </row>
        <row r="1704">
          <cell r="A1704">
            <v>72504</v>
          </cell>
          <cell r="B1704" t="str">
            <v>01.07.1983</v>
          </cell>
          <cell r="C1704" t="str">
            <v>RECREATION AND THERAPY-BAILLIE HENDERSON HLTH SERV</v>
          </cell>
          <cell r="D1704">
            <v>6451457.5999999996</v>
          </cell>
          <cell r="E1704">
            <v>-3010711.6</v>
          </cell>
          <cell r="F1704">
            <v>3440746</v>
          </cell>
        </row>
        <row r="1705">
          <cell r="A1705">
            <v>72505</v>
          </cell>
          <cell r="B1705" t="str">
            <v>01.07.1992</v>
          </cell>
          <cell r="C1705" t="str">
            <v>RECREATION ROOM-OAKEY HOSP</v>
          </cell>
          <cell r="D1705">
            <v>327152</v>
          </cell>
          <cell r="E1705">
            <v>-78518</v>
          </cell>
          <cell r="F1705">
            <v>248634</v>
          </cell>
        </row>
        <row r="1706">
          <cell r="A1706">
            <v>72506</v>
          </cell>
          <cell r="B1706" t="str">
            <v>01.07.1979</v>
          </cell>
          <cell r="C1706" t="str">
            <v>REHAB'NCENTRE-ALCOHOLIC REHABILITATION UNIT</v>
          </cell>
          <cell r="D1706">
            <v>156000</v>
          </cell>
          <cell r="E1706">
            <v>0</v>
          </cell>
          <cell r="F1706">
            <v>156000</v>
          </cell>
        </row>
        <row r="1707">
          <cell r="A1707">
            <v>72507</v>
          </cell>
          <cell r="B1707" t="str">
            <v>01.07.1991</v>
          </cell>
          <cell r="C1707" t="str">
            <v>RIDLEY-BAILLIE HENDERSON HLTH SERV.</v>
          </cell>
          <cell r="D1707">
            <v>5248049.4000000004</v>
          </cell>
          <cell r="E1707">
            <v>-1559033.4</v>
          </cell>
          <cell r="F1707">
            <v>3689016</v>
          </cell>
        </row>
        <row r="1708">
          <cell r="A1708">
            <v>72508</v>
          </cell>
          <cell r="B1708" t="str">
            <v>01.07.1958</v>
          </cell>
          <cell r="C1708" t="str">
            <v>RIST-TOOWOOMBA HOSP.&amp; RES'DNCES</v>
          </cell>
          <cell r="D1708">
            <v>406021</v>
          </cell>
          <cell r="E1708">
            <v>-215972</v>
          </cell>
          <cell r="F1708">
            <v>190049</v>
          </cell>
        </row>
        <row r="1709">
          <cell r="A1709">
            <v>72509</v>
          </cell>
          <cell r="B1709" t="str">
            <v>01.07.1988</v>
          </cell>
          <cell r="C1709" t="str">
            <v>RMO ACCOMMODATION-TOOWOOMBA HOSP.&amp; RES'DNCES</v>
          </cell>
          <cell r="D1709">
            <v>642052.23</v>
          </cell>
          <cell r="E1709">
            <v>-327452.23</v>
          </cell>
          <cell r="F1709">
            <v>314600</v>
          </cell>
        </row>
        <row r="1710">
          <cell r="A1710">
            <v>72511</v>
          </cell>
          <cell r="B1710" t="str">
            <v>01.07.1901</v>
          </cell>
          <cell r="C1710" t="str">
            <v>RUSH HOUSE-BAILLIE HENDERSON HLTH SERV.</v>
          </cell>
          <cell r="D1710">
            <v>2855563.2</v>
          </cell>
          <cell r="E1710">
            <v>-2570019.2000000002</v>
          </cell>
          <cell r="F1710">
            <v>285544</v>
          </cell>
        </row>
        <row r="1711">
          <cell r="A1711">
            <v>72512</v>
          </cell>
          <cell r="B1711" t="str">
            <v>01.07.1973</v>
          </cell>
          <cell r="C1711" t="str">
            <v>SERVICES BLOCK-TOOWOOMBA HOSP.&amp; RES'DNCES</v>
          </cell>
          <cell r="D1711">
            <v>9168906.1300000008</v>
          </cell>
          <cell r="E1711">
            <v>-3974349.13</v>
          </cell>
          <cell r="F1711">
            <v>5194557</v>
          </cell>
        </row>
        <row r="1712">
          <cell r="A1712">
            <v>72514</v>
          </cell>
          <cell r="B1712" t="str">
            <v>01.07.1916</v>
          </cell>
          <cell r="C1712" t="str">
            <v>SPORTS CLUB-BAILLIE HENDERSON HLTH SERV.</v>
          </cell>
          <cell r="D1712">
            <v>93730</v>
          </cell>
          <cell r="E1712">
            <v>-92723</v>
          </cell>
          <cell r="F1712">
            <v>1007</v>
          </cell>
        </row>
        <row r="1713">
          <cell r="A1713">
            <v>72515</v>
          </cell>
          <cell r="B1713" t="str">
            <v>01.07.1963</v>
          </cell>
          <cell r="C1713" t="str">
            <v>STAFF ACCOMMODATION UNITS-TOOWOOMBA HOSP.&amp; RES'DNC</v>
          </cell>
          <cell r="D1713">
            <v>313880</v>
          </cell>
          <cell r="E1713">
            <v>-148680</v>
          </cell>
          <cell r="F1713">
            <v>165200</v>
          </cell>
        </row>
        <row r="1714">
          <cell r="A1714">
            <v>72516</v>
          </cell>
          <cell r="B1714" t="str">
            <v>01.07.1965</v>
          </cell>
          <cell r="C1714" t="str">
            <v>STAFF DINING/KITCHEN-TOOWOOMBA HOSP.&amp; RES'DNCES</v>
          </cell>
          <cell r="D1714">
            <v>2855563.2</v>
          </cell>
          <cell r="E1714">
            <v>-2094093.2</v>
          </cell>
          <cell r="F1714">
            <v>761470</v>
          </cell>
        </row>
        <row r="1715">
          <cell r="A1715">
            <v>72517</v>
          </cell>
          <cell r="B1715" t="str">
            <v>01.07.1961</v>
          </cell>
          <cell r="C1715" t="str">
            <v>STORE-MT LOFTY HOSP</v>
          </cell>
          <cell r="D1715">
            <v>84149</v>
          </cell>
          <cell r="E1715">
            <v>-82237</v>
          </cell>
          <cell r="F1715">
            <v>1912</v>
          </cell>
        </row>
        <row r="1716">
          <cell r="A1716">
            <v>72518</v>
          </cell>
          <cell r="B1716" t="str">
            <v>01.07.1968</v>
          </cell>
          <cell r="C1716" t="str">
            <v>SURGICAL BLOCK-TOOWOOMBA HOSP.&amp; RES'DNCES</v>
          </cell>
          <cell r="D1716">
            <v>6874504</v>
          </cell>
          <cell r="E1716">
            <v>-6645372</v>
          </cell>
          <cell r="F1716">
            <v>229132</v>
          </cell>
        </row>
        <row r="1717">
          <cell r="A1717">
            <v>72519</v>
          </cell>
          <cell r="B1717" t="str">
            <v>01.07.1983</v>
          </cell>
          <cell r="C1717" t="str">
            <v>SWITCHROOM-OAKEY HOSP</v>
          </cell>
          <cell r="D1717">
            <v>12500</v>
          </cell>
          <cell r="E1717">
            <v>-5150</v>
          </cell>
          <cell r="F1717">
            <v>7350</v>
          </cell>
        </row>
        <row r="1718">
          <cell r="A1718">
            <v>72520</v>
          </cell>
          <cell r="B1718" t="str">
            <v>01.07.1968</v>
          </cell>
          <cell r="C1718" t="str">
            <v>THORACIC BLOCK-TOOWOOMBA HOSP.&amp; RES'DNCES</v>
          </cell>
          <cell r="D1718">
            <v>9307020.8000000007</v>
          </cell>
          <cell r="E1718">
            <v>-8066123.7999999998</v>
          </cell>
          <cell r="F1718">
            <v>1240897</v>
          </cell>
        </row>
        <row r="1719">
          <cell r="A1719">
            <v>72521</v>
          </cell>
          <cell r="B1719" t="str">
            <v>30.06.1998</v>
          </cell>
          <cell r="C1719" t="str">
            <v>TOOWOOMBA HOSPITAL CARPARK</v>
          </cell>
          <cell r="D1719">
            <v>5637494.5899999999</v>
          </cell>
          <cell r="E1719">
            <v>-748859.59</v>
          </cell>
          <cell r="F1719">
            <v>4888635</v>
          </cell>
        </row>
        <row r="1720">
          <cell r="A1720">
            <v>72522</v>
          </cell>
          <cell r="B1720" t="str">
            <v>01.07.1916</v>
          </cell>
          <cell r="C1720" t="str">
            <v>TREDGOLD HOUSE-BAILLIE HENDERSON HLTH SERV.</v>
          </cell>
          <cell r="D1720">
            <v>1692185.6000000001</v>
          </cell>
          <cell r="E1720">
            <v>-1522975.6</v>
          </cell>
          <cell r="F1720">
            <v>169210</v>
          </cell>
        </row>
        <row r="1721">
          <cell r="A1721">
            <v>72523</v>
          </cell>
          <cell r="B1721" t="str">
            <v>01.07.1944</v>
          </cell>
          <cell r="C1721" t="str">
            <v>TRUCK SHED - GENERAL HANDS-BAILLIE HENDERSON HLTH</v>
          </cell>
          <cell r="D1721">
            <v>28325</v>
          </cell>
          <cell r="E1721">
            <v>-25751</v>
          </cell>
          <cell r="F1721">
            <v>2574</v>
          </cell>
        </row>
        <row r="1722">
          <cell r="A1722">
            <v>72524</v>
          </cell>
          <cell r="B1722" t="str">
            <v>01.07.1916</v>
          </cell>
          <cell r="C1722" t="str">
            <v>TUKE ANNEXE-BAILLIE HENDERSON HLTH SERV.</v>
          </cell>
          <cell r="D1722">
            <v>737268.35</v>
          </cell>
          <cell r="E1722">
            <v>-728985.35</v>
          </cell>
          <cell r="F1722">
            <v>8283</v>
          </cell>
        </row>
        <row r="1723">
          <cell r="A1723">
            <v>72525</v>
          </cell>
          <cell r="B1723" t="str">
            <v>01.07.1973</v>
          </cell>
          <cell r="C1723" t="str">
            <v>TUKE HOUSE-BAILLIE HENDERSON HLTH SERV.</v>
          </cell>
          <cell r="D1723">
            <v>3602518</v>
          </cell>
          <cell r="E1723">
            <v>-1917502</v>
          </cell>
          <cell r="F1723">
            <v>1685016</v>
          </cell>
        </row>
        <row r="1724">
          <cell r="A1724">
            <v>72526</v>
          </cell>
          <cell r="B1724" t="str">
            <v>01.06.1995</v>
          </cell>
          <cell r="C1724" t="str">
            <v>WALKWAYS-MT LOFTY HOSP</v>
          </cell>
          <cell r="D1724">
            <v>187872</v>
          </cell>
          <cell r="E1724">
            <v>-37817</v>
          </cell>
          <cell r="F1724">
            <v>150055</v>
          </cell>
        </row>
        <row r="1725">
          <cell r="A1725">
            <v>72527</v>
          </cell>
          <cell r="B1725" t="str">
            <v>01.07.1983</v>
          </cell>
          <cell r="C1725" t="str">
            <v>WEST WING-OAKEY HOSP</v>
          </cell>
          <cell r="D1725">
            <v>3854990.78</v>
          </cell>
          <cell r="E1725">
            <v>-1739115.78</v>
          </cell>
          <cell r="F1725">
            <v>2115875</v>
          </cell>
        </row>
        <row r="1726">
          <cell r="A1726">
            <v>72528</v>
          </cell>
          <cell r="B1726" t="str">
            <v>01.07.1901</v>
          </cell>
          <cell r="C1726" t="str">
            <v>WHISHAW HOUSE-BAILLIE HENDERSON HLTH SERV.</v>
          </cell>
          <cell r="D1726">
            <v>3589318.59</v>
          </cell>
          <cell r="E1726">
            <v>-3021517.59</v>
          </cell>
          <cell r="F1726">
            <v>567801</v>
          </cell>
        </row>
        <row r="1727">
          <cell r="A1727">
            <v>72529</v>
          </cell>
          <cell r="B1727" t="str">
            <v>01.07.1979</v>
          </cell>
          <cell r="C1727" t="str">
            <v>WORKSHOP-ALCOHOLIC REHABILITATION UNIT</v>
          </cell>
          <cell r="D1727">
            <v>0</v>
          </cell>
          <cell r="E1727">
            <v>0</v>
          </cell>
          <cell r="F1727">
            <v>0</v>
          </cell>
        </row>
        <row r="1728">
          <cell r="A1728">
            <v>72586</v>
          </cell>
          <cell r="B1728" t="str">
            <v>01.10.1998</v>
          </cell>
          <cell r="C1728" t="str">
            <v>CHILLER PLANT - GLADSTONE HOSPITAL</v>
          </cell>
          <cell r="D1728">
            <v>946547.29</v>
          </cell>
          <cell r="E1728">
            <v>-235985.29</v>
          </cell>
          <cell r="F1728">
            <v>710562</v>
          </cell>
        </row>
        <row r="1729">
          <cell r="A1729">
            <v>72620</v>
          </cell>
          <cell r="B1729" t="str">
            <v>01.07.1976</v>
          </cell>
          <cell r="C1729" t="str">
            <v>1-59 HOGG STREET TOOWOOMBA</v>
          </cell>
          <cell r="D1729">
            <v>2433759.9900000002</v>
          </cell>
          <cell r="E1729">
            <v>0</v>
          </cell>
          <cell r="F1729">
            <v>2433759.9900000002</v>
          </cell>
        </row>
        <row r="1730">
          <cell r="A1730">
            <v>72621</v>
          </cell>
          <cell r="B1730" t="str">
            <v>01.07.1976</v>
          </cell>
          <cell r="C1730" t="str">
            <v>OAKEY HOSPITAL- FITZPATRICK ST</v>
          </cell>
          <cell r="D1730">
            <v>180250</v>
          </cell>
          <cell r="E1730">
            <v>0</v>
          </cell>
          <cell r="F1730">
            <v>180250</v>
          </cell>
        </row>
        <row r="1731">
          <cell r="A1731">
            <v>72622</v>
          </cell>
          <cell r="B1731" t="str">
            <v>01.07.1976</v>
          </cell>
          <cell r="C1731" t="str">
            <v>MOUNT LOFTY HOSPITAL</v>
          </cell>
          <cell r="D1731">
            <v>379500</v>
          </cell>
          <cell r="E1731">
            <v>0</v>
          </cell>
          <cell r="F1731">
            <v>379500</v>
          </cell>
        </row>
        <row r="1732">
          <cell r="A1732">
            <v>72623</v>
          </cell>
          <cell r="B1732" t="str">
            <v>01.07.1976</v>
          </cell>
          <cell r="C1732" t="str">
            <v>NO. 2 FAITH ST TOOWOOMBA</v>
          </cell>
          <cell r="D1732">
            <v>55000</v>
          </cell>
          <cell r="E1732">
            <v>0</v>
          </cell>
          <cell r="F1732">
            <v>55000</v>
          </cell>
        </row>
        <row r="1733">
          <cell r="A1733">
            <v>72624</v>
          </cell>
          <cell r="B1733" t="str">
            <v>01.07.1976</v>
          </cell>
          <cell r="C1733" t="str">
            <v>NO.19 DEBRA ST TOOWOOMBA</v>
          </cell>
          <cell r="D1733">
            <v>50000</v>
          </cell>
          <cell r="E1733">
            <v>0</v>
          </cell>
          <cell r="F1733">
            <v>50000</v>
          </cell>
        </row>
        <row r="1734">
          <cell r="A1734">
            <v>72625</v>
          </cell>
          <cell r="B1734" t="str">
            <v>01.07.1976</v>
          </cell>
          <cell r="C1734" t="str">
            <v>LAND- UNARA 9 TOURIST RD TOOWOOMBA</v>
          </cell>
          <cell r="D1734">
            <v>594000</v>
          </cell>
          <cell r="E1734">
            <v>0</v>
          </cell>
          <cell r="F1734">
            <v>594000</v>
          </cell>
        </row>
        <row r="1735">
          <cell r="A1735">
            <v>72626</v>
          </cell>
          <cell r="B1735" t="str">
            <v>01.07.1976</v>
          </cell>
          <cell r="C1735" t="str">
            <v>NO.26 PARADISE ST TOOWOOMBA</v>
          </cell>
          <cell r="D1735">
            <v>50000</v>
          </cell>
          <cell r="E1735">
            <v>0</v>
          </cell>
          <cell r="F1735">
            <v>50000</v>
          </cell>
        </row>
        <row r="1736">
          <cell r="A1736">
            <v>72627</v>
          </cell>
          <cell r="B1736" t="str">
            <v>01.07.1975</v>
          </cell>
          <cell r="C1736" t="str">
            <v>GATTON HOSPITAL WILLIAM ST</v>
          </cell>
          <cell r="D1736">
            <v>200250</v>
          </cell>
          <cell r="E1736">
            <v>0</v>
          </cell>
          <cell r="F1736">
            <v>200250</v>
          </cell>
        </row>
        <row r="1737">
          <cell r="A1737">
            <v>72628</v>
          </cell>
          <cell r="B1737" t="str">
            <v>01.09.1992</v>
          </cell>
          <cell r="C1737" t="str">
            <v>11 HILL STREET GATTON</v>
          </cell>
          <cell r="D1737">
            <v>30000</v>
          </cell>
          <cell r="E1737">
            <v>0</v>
          </cell>
          <cell r="F1737">
            <v>30000</v>
          </cell>
        </row>
        <row r="1738">
          <cell r="A1738">
            <v>72629</v>
          </cell>
          <cell r="B1738" t="str">
            <v>01.07.1976</v>
          </cell>
          <cell r="C1738" t="str">
            <v>TOOWOOMBA HOSPITAL</v>
          </cell>
          <cell r="D1738">
            <v>3240000</v>
          </cell>
          <cell r="E1738">
            <v>0</v>
          </cell>
          <cell r="F1738">
            <v>3240000</v>
          </cell>
        </row>
        <row r="1739">
          <cell r="A1739">
            <v>72630</v>
          </cell>
          <cell r="B1739" t="str">
            <v>01.07.1976</v>
          </cell>
          <cell r="C1739" t="str">
            <v>CORNER VICTORIA &amp; LITTLE ST TOOWOOMBA</v>
          </cell>
          <cell r="D1739">
            <v>197500</v>
          </cell>
          <cell r="E1739">
            <v>0</v>
          </cell>
          <cell r="F1739">
            <v>197500</v>
          </cell>
        </row>
        <row r="1740">
          <cell r="A1740">
            <v>72632</v>
          </cell>
          <cell r="B1740" t="str">
            <v>01.07.1976</v>
          </cell>
          <cell r="C1740" t="str">
            <v>123-185 GOOMBUNGEE RD TOOWOOMBA</v>
          </cell>
          <cell r="D1740">
            <v>75000</v>
          </cell>
          <cell r="E1740">
            <v>0</v>
          </cell>
          <cell r="F1740">
            <v>75000</v>
          </cell>
        </row>
        <row r="1741">
          <cell r="A1741">
            <v>72637</v>
          </cell>
          <cell r="B1741" t="str">
            <v>01.07.1976</v>
          </cell>
          <cell r="C1741" t="str">
            <v>85-165 BEDFORD STREET TOOWOOMBA</v>
          </cell>
          <cell r="D1741">
            <v>431200</v>
          </cell>
          <cell r="E1741">
            <v>0</v>
          </cell>
          <cell r="F1741">
            <v>431200</v>
          </cell>
        </row>
        <row r="1742">
          <cell r="A1742">
            <v>72638</v>
          </cell>
          <cell r="B1742" t="str">
            <v>01.07.1996</v>
          </cell>
          <cell r="C1742" t="str">
            <v>LAND- COMMUNITY+F190 MENTAL HEALTH 21 RUSSELL ST T</v>
          </cell>
          <cell r="D1742">
            <v>113300</v>
          </cell>
          <cell r="E1742">
            <v>0</v>
          </cell>
          <cell r="F1742">
            <v>113300</v>
          </cell>
        </row>
        <row r="1743">
          <cell r="A1743">
            <v>72639</v>
          </cell>
          <cell r="B1743" t="str">
            <v>01.03.1995</v>
          </cell>
          <cell r="C1743" t="str">
            <v>LAND 125 WILLIAM ST GATTON</v>
          </cell>
          <cell r="D1743">
            <v>35000</v>
          </cell>
          <cell r="E1743">
            <v>0</v>
          </cell>
          <cell r="F1743">
            <v>35000</v>
          </cell>
        </row>
        <row r="1744">
          <cell r="A1744">
            <v>72652</v>
          </cell>
          <cell r="B1744" t="str">
            <v>01.07.1961</v>
          </cell>
          <cell r="C1744" t="str">
            <v>SITE IMP'MENTS-BAILLIE HENDERSON HLTH SERV.</v>
          </cell>
          <cell r="D1744">
            <v>250000</v>
          </cell>
          <cell r="E1744">
            <v>-243507</v>
          </cell>
          <cell r="F1744">
            <v>6493</v>
          </cell>
        </row>
        <row r="1745">
          <cell r="A1745">
            <v>72653</v>
          </cell>
          <cell r="B1745" t="str">
            <v>01.07.1973</v>
          </cell>
          <cell r="C1745" t="str">
            <v>SITE IMP'MENTS-BALLIE HENDERSON HOSP.- HORSERIDING</v>
          </cell>
          <cell r="D1745">
            <v>5000</v>
          </cell>
          <cell r="E1745">
            <v>-4372</v>
          </cell>
          <cell r="F1745">
            <v>628</v>
          </cell>
        </row>
        <row r="1746">
          <cell r="A1746">
            <v>72654</v>
          </cell>
          <cell r="B1746" t="str">
            <v>01.07.1975</v>
          </cell>
          <cell r="C1746" t="str">
            <v>SITE IMP'MENTS-GATTON HOSP</v>
          </cell>
          <cell r="D1746">
            <v>76000</v>
          </cell>
          <cell r="E1746">
            <v>-55100</v>
          </cell>
          <cell r="F1746">
            <v>20900</v>
          </cell>
        </row>
        <row r="1747">
          <cell r="A1747">
            <v>72655</v>
          </cell>
          <cell r="B1747" t="str">
            <v>01.06.1995</v>
          </cell>
          <cell r="C1747" t="str">
            <v>SITE IMP'MENTS-MT LOFTY HOSP</v>
          </cell>
          <cell r="D1747">
            <v>65000</v>
          </cell>
          <cell r="E1747">
            <v>-13083</v>
          </cell>
          <cell r="F1747">
            <v>51917</v>
          </cell>
        </row>
        <row r="1748">
          <cell r="A1748">
            <v>72656</v>
          </cell>
          <cell r="B1748" t="str">
            <v>01.07.1958</v>
          </cell>
          <cell r="C1748" t="str">
            <v>SITE IMP'MENTS-TOOWOOMBA HOSP.&amp; RES'DNCES</v>
          </cell>
          <cell r="D1748">
            <v>65700</v>
          </cell>
          <cell r="E1748">
            <v>-55020</v>
          </cell>
          <cell r="F1748">
            <v>10680</v>
          </cell>
        </row>
        <row r="1749">
          <cell r="A1749">
            <v>72657</v>
          </cell>
          <cell r="B1749" t="str">
            <v>01.07.1968</v>
          </cell>
          <cell r="C1749" t="str">
            <v>SITE IMP'MENTS-TOOWOOMBA HOSP.&amp; RES'DNCES</v>
          </cell>
          <cell r="D1749">
            <v>290000</v>
          </cell>
          <cell r="E1749">
            <v>-204740</v>
          </cell>
          <cell r="F1749">
            <v>85260</v>
          </cell>
        </row>
        <row r="1750">
          <cell r="A1750">
            <v>72658</v>
          </cell>
          <cell r="B1750" t="str">
            <v>01.07.1905</v>
          </cell>
          <cell r="C1750" t="str">
            <v>SITE IMPROVEMENTS - 2 FAITH ST TOOWOOMBA</v>
          </cell>
          <cell r="D1750">
            <v>8000</v>
          </cell>
          <cell r="E1750">
            <v>-7300</v>
          </cell>
          <cell r="F1750">
            <v>700</v>
          </cell>
        </row>
        <row r="1751">
          <cell r="A1751">
            <v>72659</v>
          </cell>
          <cell r="B1751" t="str">
            <v>01.07.1983</v>
          </cell>
          <cell r="C1751" t="str">
            <v>SITE IMPROVEMENTS - FITZPATRICK ST OAKEY</v>
          </cell>
          <cell r="D1751">
            <v>100000</v>
          </cell>
          <cell r="E1751">
            <v>-81466</v>
          </cell>
          <cell r="F1751">
            <v>18534</v>
          </cell>
        </row>
        <row r="1752">
          <cell r="A1752">
            <v>72982</v>
          </cell>
          <cell r="B1752" t="str">
            <v>01.07.1947</v>
          </cell>
          <cell r="C1752" t="str">
            <v>LAND - EMERALD HOSPITAL</v>
          </cell>
          <cell r="D1752">
            <v>512500</v>
          </cell>
          <cell r="E1752">
            <v>0</v>
          </cell>
          <cell r="F1752">
            <v>512500</v>
          </cell>
        </row>
        <row r="1753">
          <cell r="A1753">
            <v>72983</v>
          </cell>
          <cell r="B1753" t="str">
            <v>01.07.1935</v>
          </cell>
          <cell r="C1753" t="str">
            <v>LAND - SPRINGSURE HOSPITAL</v>
          </cell>
          <cell r="D1753">
            <v>30900</v>
          </cell>
          <cell r="E1753">
            <v>0</v>
          </cell>
          <cell r="F1753">
            <v>30900</v>
          </cell>
        </row>
        <row r="1754">
          <cell r="A1754">
            <v>72984</v>
          </cell>
          <cell r="B1754" t="str">
            <v>01.07.1974</v>
          </cell>
          <cell r="C1754" t="str">
            <v>LAND BLACKWATER HOSPITAL</v>
          </cell>
          <cell r="D1754">
            <v>52530</v>
          </cell>
          <cell r="E1754">
            <v>0</v>
          </cell>
          <cell r="F1754">
            <v>52530</v>
          </cell>
        </row>
        <row r="1755">
          <cell r="A1755">
            <v>72985</v>
          </cell>
          <cell r="B1755" t="str">
            <v>01.07.1954</v>
          </cell>
          <cell r="C1755" t="str">
            <v>RESIDENCE PORPHYRY ST SPRINGSURE</v>
          </cell>
          <cell r="D1755">
            <v>10000</v>
          </cell>
          <cell r="E1755">
            <v>0</v>
          </cell>
          <cell r="F1755">
            <v>10000</v>
          </cell>
        </row>
        <row r="1756">
          <cell r="A1756">
            <v>72986</v>
          </cell>
          <cell r="B1756" t="str">
            <v>01.07.1984</v>
          </cell>
          <cell r="C1756" t="str">
            <v>VACANT LAND - BLACKWATER</v>
          </cell>
          <cell r="D1756">
            <v>1000</v>
          </cell>
          <cell r="E1756">
            <v>0</v>
          </cell>
          <cell r="F1756">
            <v>1000</v>
          </cell>
        </row>
        <row r="1757">
          <cell r="A1757">
            <v>72987</v>
          </cell>
          <cell r="B1757" t="str">
            <v>01.07.1989</v>
          </cell>
          <cell r="C1757" t="str">
            <v>LAND - GEMFIELDS OUTPATIENT CENTRE</v>
          </cell>
          <cell r="D1757">
            <v>15450</v>
          </cell>
          <cell r="E1757">
            <v>0</v>
          </cell>
          <cell r="F1757">
            <v>15450</v>
          </cell>
        </row>
        <row r="1758">
          <cell r="A1758">
            <v>72988</v>
          </cell>
          <cell r="B1758" t="str">
            <v>01.07.1957</v>
          </cell>
          <cell r="C1758" t="str">
            <v>RESIDENCE EVANS ST BLACKWATER</v>
          </cell>
          <cell r="D1758">
            <v>17000</v>
          </cell>
          <cell r="E1758">
            <v>0</v>
          </cell>
          <cell r="F1758">
            <v>17000</v>
          </cell>
        </row>
        <row r="1759">
          <cell r="A1759">
            <v>72989</v>
          </cell>
          <cell r="B1759" t="str">
            <v>01.07.1981</v>
          </cell>
          <cell r="C1759" t="str">
            <v>RESIDENCE RETRO ST EMERALD</v>
          </cell>
          <cell r="D1759">
            <v>24000</v>
          </cell>
          <cell r="E1759">
            <v>0</v>
          </cell>
          <cell r="F1759">
            <v>24000</v>
          </cell>
        </row>
        <row r="1760">
          <cell r="A1760">
            <v>72990</v>
          </cell>
          <cell r="B1760" t="str">
            <v>01.07.1981</v>
          </cell>
          <cell r="C1760" t="str">
            <v>LAND - CAPELLA OUTPATIENTS CENTRE</v>
          </cell>
          <cell r="D1760">
            <v>17000</v>
          </cell>
          <cell r="E1760">
            <v>0</v>
          </cell>
          <cell r="F1760">
            <v>17000</v>
          </cell>
        </row>
        <row r="1761">
          <cell r="A1761">
            <v>72991</v>
          </cell>
          <cell r="B1761" t="str">
            <v>01.07.1965</v>
          </cell>
          <cell r="C1761" t="str">
            <v>LAND - EMERALD CHILD HEALTH</v>
          </cell>
          <cell r="D1761">
            <v>170000</v>
          </cell>
          <cell r="E1761">
            <v>0</v>
          </cell>
          <cell r="F1761">
            <v>170000</v>
          </cell>
        </row>
        <row r="1762">
          <cell r="A1762">
            <v>72992</v>
          </cell>
          <cell r="B1762" t="str">
            <v>01.07.1947</v>
          </cell>
          <cell r="C1762" t="str">
            <v>BULK STORE - EMERALD HOSPITAL</v>
          </cell>
          <cell r="D1762">
            <v>315200</v>
          </cell>
          <cell r="E1762">
            <v>-309766</v>
          </cell>
          <cell r="F1762">
            <v>5434</v>
          </cell>
        </row>
        <row r="1763">
          <cell r="A1763">
            <v>72993</v>
          </cell>
          <cell r="B1763" t="str">
            <v>01.07.1947</v>
          </cell>
          <cell r="C1763" t="str">
            <v>MAIN HOSPITAL B'LDING-EMERALD HOSP</v>
          </cell>
          <cell r="D1763">
            <v>13332744.15</v>
          </cell>
          <cell r="E1763">
            <v>-2219837.15</v>
          </cell>
          <cell r="F1763">
            <v>11112907</v>
          </cell>
        </row>
        <row r="1764">
          <cell r="A1764">
            <v>72994</v>
          </cell>
          <cell r="B1764" t="str">
            <v>01.07.1947</v>
          </cell>
          <cell r="C1764" t="str">
            <v>NURSES QTRS-EMERALD HOSP</v>
          </cell>
          <cell r="D1764">
            <v>984217.45</v>
          </cell>
          <cell r="E1764">
            <v>-876571.45</v>
          </cell>
          <cell r="F1764">
            <v>107646</v>
          </cell>
        </row>
        <row r="1765">
          <cell r="A1765">
            <v>72995</v>
          </cell>
          <cell r="B1765" t="str">
            <v>01.07.1981</v>
          </cell>
          <cell r="C1765" t="str">
            <v>GARDENER STORAGE SHED-EMERALD HOSP</v>
          </cell>
          <cell r="D1765">
            <v>14000</v>
          </cell>
          <cell r="E1765">
            <v>-10735</v>
          </cell>
          <cell r="F1765">
            <v>3265</v>
          </cell>
        </row>
        <row r="1766">
          <cell r="A1766">
            <v>72996</v>
          </cell>
          <cell r="B1766" t="str">
            <v>01.07.1981</v>
          </cell>
          <cell r="C1766" t="str">
            <v>MORGUE-EMERALD HOSP</v>
          </cell>
          <cell r="D1766">
            <v>97500</v>
          </cell>
          <cell r="E1766">
            <v>-74750</v>
          </cell>
          <cell r="F1766">
            <v>22750</v>
          </cell>
        </row>
        <row r="1767">
          <cell r="A1767">
            <v>72997</v>
          </cell>
          <cell r="B1767" t="str">
            <v>01.07.1935</v>
          </cell>
          <cell r="C1767" t="str">
            <v>HOSPITAL-SPRINGSURE HOSP</v>
          </cell>
          <cell r="D1767">
            <v>3280200</v>
          </cell>
          <cell r="E1767">
            <v>-3170860</v>
          </cell>
          <cell r="F1767">
            <v>109340</v>
          </cell>
        </row>
        <row r="1768">
          <cell r="A1768">
            <v>72998</v>
          </cell>
          <cell r="B1768" t="str">
            <v>01.07.1945</v>
          </cell>
          <cell r="C1768" t="str">
            <v>LAUNDRY-SPRINGSURE HOSP</v>
          </cell>
          <cell r="D1768">
            <v>62500</v>
          </cell>
          <cell r="E1768">
            <v>-61459</v>
          </cell>
          <cell r="F1768">
            <v>1041</v>
          </cell>
        </row>
        <row r="1769">
          <cell r="A1769">
            <v>72999</v>
          </cell>
          <cell r="B1769" t="str">
            <v>01.07.1950</v>
          </cell>
          <cell r="C1769" t="str">
            <v>MORGUE-SPRINGSURE HOSP</v>
          </cell>
          <cell r="D1769">
            <v>16500</v>
          </cell>
          <cell r="E1769">
            <v>-16500</v>
          </cell>
          <cell r="F1769">
            <v>0</v>
          </cell>
        </row>
        <row r="1770">
          <cell r="A1770">
            <v>73000</v>
          </cell>
          <cell r="B1770" t="str">
            <v>01.07.1950</v>
          </cell>
          <cell r="C1770" t="str">
            <v>NURSES QTRS-SPRINGSURE HOSP</v>
          </cell>
          <cell r="D1770">
            <v>489600</v>
          </cell>
          <cell r="E1770">
            <v>-480699</v>
          </cell>
          <cell r="F1770">
            <v>8901</v>
          </cell>
        </row>
        <row r="1771">
          <cell r="A1771">
            <v>73001</v>
          </cell>
          <cell r="B1771" t="str">
            <v>01.07.1965</v>
          </cell>
          <cell r="C1771" t="str">
            <v>OUTPATIENTS/ADMIN/DENTAL CLINIC-SPRINGSURE HOSP</v>
          </cell>
          <cell r="D1771">
            <v>314700</v>
          </cell>
          <cell r="E1771">
            <v>-306833</v>
          </cell>
          <cell r="F1771">
            <v>7867</v>
          </cell>
        </row>
        <row r="1772">
          <cell r="A1772">
            <v>73002</v>
          </cell>
          <cell r="B1772" t="str">
            <v>01.07.1980</v>
          </cell>
          <cell r="C1772" t="str">
            <v>STOREROOM-SPRINGSURE HOSP</v>
          </cell>
          <cell r="D1772">
            <v>32500</v>
          </cell>
          <cell r="E1772">
            <v>-26002</v>
          </cell>
          <cell r="F1772">
            <v>6498</v>
          </cell>
        </row>
        <row r="1773">
          <cell r="A1773">
            <v>73003</v>
          </cell>
          <cell r="B1773" t="str">
            <v>01.07.1974</v>
          </cell>
          <cell r="C1773" t="str">
            <v>HOSPITAL-BLACKWATER HOSP</v>
          </cell>
          <cell r="D1773">
            <v>3384371.2000000002</v>
          </cell>
          <cell r="E1773">
            <v>-2481890.2000000002</v>
          </cell>
          <cell r="F1773">
            <v>902481</v>
          </cell>
        </row>
        <row r="1774">
          <cell r="A1774">
            <v>73004</v>
          </cell>
          <cell r="B1774" t="str">
            <v>01.07.1974</v>
          </cell>
          <cell r="C1774" t="str">
            <v>MORGUE-BLACKWATER HOSP</v>
          </cell>
          <cell r="D1774">
            <v>16500</v>
          </cell>
          <cell r="E1774">
            <v>-15968</v>
          </cell>
          <cell r="F1774">
            <v>532</v>
          </cell>
        </row>
        <row r="1775">
          <cell r="A1775">
            <v>73005</v>
          </cell>
          <cell r="B1775" t="str">
            <v>01.07.1974</v>
          </cell>
          <cell r="C1775" t="str">
            <v>NURSES QTRS-BLACKWATER HOSP</v>
          </cell>
          <cell r="D1775">
            <v>280816</v>
          </cell>
          <cell r="E1775">
            <v>-266682</v>
          </cell>
          <cell r="F1775">
            <v>14134</v>
          </cell>
        </row>
        <row r="1776">
          <cell r="A1776">
            <v>73006</v>
          </cell>
          <cell r="B1776" t="str">
            <v>01.07.1974</v>
          </cell>
          <cell r="C1776" t="str">
            <v>STORAGE SHED-BLACKWATER HOSP</v>
          </cell>
          <cell r="D1776">
            <v>15750</v>
          </cell>
          <cell r="E1776">
            <v>-15242</v>
          </cell>
          <cell r="F1776">
            <v>508</v>
          </cell>
        </row>
        <row r="1777">
          <cell r="A1777">
            <v>73007</v>
          </cell>
          <cell r="B1777" t="str">
            <v>01.07.1989</v>
          </cell>
          <cell r="C1777" t="str">
            <v>CLINIC SAPPHIRE OUTPATIENTS CENTRE</v>
          </cell>
          <cell r="D1777">
            <v>334600</v>
          </cell>
          <cell r="E1777">
            <v>-181517</v>
          </cell>
          <cell r="F1777">
            <v>153083</v>
          </cell>
        </row>
        <row r="1778">
          <cell r="A1778">
            <v>73008</v>
          </cell>
          <cell r="B1778" t="str">
            <v>01.07.1975</v>
          </cell>
          <cell r="C1778" t="str">
            <v>29 EVANS STREET BLACKWATER</v>
          </cell>
          <cell r="D1778">
            <v>30000</v>
          </cell>
          <cell r="E1778">
            <v>-22500</v>
          </cell>
          <cell r="F1778">
            <v>7500</v>
          </cell>
        </row>
        <row r="1779">
          <cell r="A1779">
            <v>73009</v>
          </cell>
          <cell r="B1779" t="str">
            <v>01.07.1982</v>
          </cell>
          <cell r="C1779" t="str">
            <v>RETRO STREET EMERALD</v>
          </cell>
          <cell r="D1779">
            <v>65000</v>
          </cell>
          <cell r="E1779">
            <v>-37375</v>
          </cell>
          <cell r="F1779">
            <v>27625</v>
          </cell>
        </row>
        <row r="1780">
          <cell r="A1780">
            <v>73010</v>
          </cell>
          <cell r="B1780" t="str">
            <v>01.07.1982</v>
          </cell>
          <cell r="C1780" t="str">
            <v>HEATLH CENTRE-CAPELLA HLTH SERV.</v>
          </cell>
          <cell r="D1780">
            <v>252500</v>
          </cell>
          <cell r="E1780">
            <v>-155109</v>
          </cell>
          <cell r="F1780">
            <v>97391</v>
          </cell>
        </row>
        <row r="1781">
          <cell r="A1781">
            <v>73011</v>
          </cell>
          <cell r="B1781" t="str">
            <v>01.07.1965</v>
          </cell>
          <cell r="C1781" t="str">
            <v>CHILD HEALTH CENTRE - EGERTON ST EMERALD</v>
          </cell>
          <cell r="D1781">
            <v>60000</v>
          </cell>
          <cell r="E1781">
            <v>-15000</v>
          </cell>
          <cell r="F1781">
            <v>45000</v>
          </cell>
        </row>
        <row r="1782">
          <cell r="A1782">
            <v>73012</v>
          </cell>
          <cell r="B1782" t="str">
            <v>01.07.1958</v>
          </cell>
          <cell r="C1782" t="str">
            <v>PORPHYRY STREET SPRINGSURE</v>
          </cell>
          <cell r="D1782">
            <v>60000</v>
          </cell>
          <cell r="E1782">
            <v>-59999</v>
          </cell>
          <cell r="F1782">
            <v>1</v>
          </cell>
        </row>
        <row r="1783">
          <cell r="A1783">
            <v>73013</v>
          </cell>
          <cell r="B1783" t="str">
            <v>01.07.1984</v>
          </cell>
          <cell r="C1783" t="str">
            <v>DUPLEX- EMERALD HOSP</v>
          </cell>
          <cell r="D1783">
            <v>92727</v>
          </cell>
          <cell r="E1783">
            <v>-45487</v>
          </cell>
          <cell r="F1783">
            <v>47240</v>
          </cell>
        </row>
        <row r="1784">
          <cell r="A1784">
            <v>73014</v>
          </cell>
          <cell r="B1784" t="str">
            <v>01.07.1973</v>
          </cell>
          <cell r="C1784" t="str">
            <v>MEDICAL SUPER'S RESIDENCE - EMERALD HOSP</v>
          </cell>
          <cell r="D1784">
            <v>120000</v>
          </cell>
          <cell r="E1784">
            <v>-93000</v>
          </cell>
          <cell r="F1784">
            <v>27000</v>
          </cell>
        </row>
        <row r="1785">
          <cell r="A1785">
            <v>73215</v>
          </cell>
          <cell r="B1785" t="str">
            <v>01.07.1992</v>
          </cell>
          <cell r="C1785" t="str">
            <v>LAND - 46 GEORGE ST BOWEN</v>
          </cell>
          <cell r="D1785">
            <v>55000</v>
          </cell>
          <cell r="E1785">
            <v>0</v>
          </cell>
          <cell r="F1785">
            <v>55000</v>
          </cell>
        </row>
        <row r="1786">
          <cell r="A1786">
            <v>73216</v>
          </cell>
          <cell r="B1786" t="str">
            <v>01.07.1992</v>
          </cell>
          <cell r="C1786" t="str">
            <v>LAND - LOT 7-22 REYNOLDS ST-BOWEN</v>
          </cell>
          <cell r="D1786">
            <v>368000</v>
          </cell>
          <cell r="E1786">
            <v>0</v>
          </cell>
          <cell r="F1786">
            <v>368000</v>
          </cell>
        </row>
        <row r="1787">
          <cell r="A1787">
            <v>73217</v>
          </cell>
          <cell r="B1787" t="str">
            <v>01.07.1992</v>
          </cell>
          <cell r="C1787" t="str">
            <v>LAND - LOT 13/14 &amp; 1/2 LASDELLES ST-BOWEN</v>
          </cell>
          <cell r="D1787">
            <v>138000</v>
          </cell>
          <cell r="E1787">
            <v>0</v>
          </cell>
          <cell r="F1787">
            <v>138000</v>
          </cell>
        </row>
        <row r="1788">
          <cell r="A1788">
            <v>73219</v>
          </cell>
          <cell r="B1788" t="str">
            <v>01.07.1992</v>
          </cell>
          <cell r="C1788" t="str">
            <v>LAND - EIGHTH ST HOME HILL</v>
          </cell>
          <cell r="D1788">
            <v>72165.119999999995</v>
          </cell>
          <cell r="E1788">
            <v>0</v>
          </cell>
          <cell r="F1788">
            <v>72165.119999999995</v>
          </cell>
        </row>
        <row r="1789">
          <cell r="A1789">
            <v>73220</v>
          </cell>
          <cell r="B1789" t="str">
            <v>01.07.1992</v>
          </cell>
          <cell r="C1789" t="str">
            <v>LAND - EDWARDS STREET AYR</v>
          </cell>
          <cell r="D1789">
            <v>50600</v>
          </cell>
          <cell r="E1789">
            <v>0</v>
          </cell>
          <cell r="F1789">
            <v>50600</v>
          </cell>
        </row>
        <row r="1790">
          <cell r="A1790">
            <v>73221</v>
          </cell>
          <cell r="B1790" t="str">
            <v>01.07.1992</v>
          </cell>
          <cell r="C1790" t="str">
            <v>LAND - 6 JOY STREET AYR</v>
          </cell>
          <cell r="D1790">
            <v>35000</v>
          </cell>
          <cell r="E1790">
            <v>0</v>
          </cell>
          <cell r="F1790">
            <v>35000</v>
          </cell>
        </row>
        <row r="1791">
          <cell r="A1791">
            <v>73222</v>
          </cell>
          <cell r="B1791" t="str">
            <v>01.07.1992</v>
          </cell>
          <cell r="C1791" t="str">
            <v>LAND - AYR HOSPITAL CAMPUS</v>
          </cell>
          <cell r="D1791">
            <v>106887.5</v>
          </cell>
          <cell r="E1791">
            <v>0</v>
          </cell>
          <cell r="F1791">
            <v>106887.5</v>
          </cell>
        </row>
        <row r="1792">
          <cell r="A1792">
            <v>73223</v>
          </cell>
          <cell r="B1792" t="str">
            <v>01.07.1992</v>
          </cell>
          <cell r="C1792" t="str">
            <v>LAND - 81-91 GARRICK ST COLLINSVILLE</v>
          </cell>
          <cell r="D1792">
            <v>109180</v>
          </cell>
          <cell r="E1792">
            <v>0</v>
          </cell>
          <cell r="F1792">
            <v>109180</v>
          </cell>
        </row>
        <row r="1793">
          <cell r="A1793">
            <v>73224</v>
          </cell>
          <cell r="B1793" t="str">
            <v>01.07.1992</v>
          </cell>
          <cell r="C1793" t="str">
            <v>LAND - BOWEN HOSPITAL-MAIN BLOCK</v>
          </cell>
          <cell r="D1793">
            <v>280000</v>
          </cell>
          <cell r="E1793">
            <v>0</v>
          </cell>
          <cell r="F1793">
            <v>280000</v>
          </cell>
        </row>
        <row r="1794">
          <cell r="A1794">
            <v>73225</v>
          </cell>
          <cell r="B1794" t="str">
            <v>01.07.1956</v>
          </cell>
          <cell r="C1794" t="str">
            <v>EMERGENCY GENERATOR SHED - COLLINSVILLE</v>
          </cell>
          <cell r="D1794">
            <v>5700</v>
          </cell>
          <cell r="E1794">
            <v>-5700</v>
          </cell>
          <cell r="F1794">
            <v>0</v>
          </cell>
        </row>
        <row r="1795">
          <cell r="A1795">
            <v>73227</v>
          </cell>
          <cell r="B1795" t="str">
            <v>01.07.1956</v>
          </cell>
          <cell r="C1795" t="str">
            <v>GARDEN SHED - HOME HILL  (OLD MORGUE)</v>
          </cell>
          <cell r="D1795">
            <v>65800</v>
          </cell>
          <cell r="E1795">
            <v>-65800</v>
          </cell>
          <cell r="F1795">
            <v>0</v>
          </cell>
        </row>
        <row r="1796">
          <cell r="A1796">
            <v>73228</v>
          </cell>
          <cell r="B1796" t="str">
            <v>01.07.1958</v>
          </cell>
          <cell r="C1796" t="str">
            <v>STOREROOM - BOWEN</v>
          </cell>
          <cell r="D1796">
            <v>11000</v>
          </cell>
          <cell r="E1796">
            <v>-7029</v>
          </cell>
          <cell r="F1796">
            <v>3971</v>
          </cell>
        </row>
        <row r="1797">
          <cell r="A1797">
            <v>73229</v>
          </cell>
          <cell r="B1797" t="str">
            <v>01.07.1958</v>
          </cell>
          <cell r="C1797" t="str">
            <v>MORGUE - BOWEN</v>
          </cell>
          <cell r="D1797">
            <v>69000</v>
          </cell>
          <cell r="E1797">
            <v>-44087</v>
          </cell>
          <cell r="F1797">
            <v>24913</v>
          </cell>
        </row>
        <row r="1798">
          <cell r="A1798">
            <v>73230</v>
          </cell>
          <cell r="B1798" t="str">
            <v>01.07.1958</v>
          </cell>
          <cell r="C1798" t="str">
            <v>STAFF RESIDENCE - HOME HILL</v>
          </cell>
          <cell r="D1798">
            <v>123250</v>
          </cell>
          <cell r="E1798">
            <v>-72690</v>
          </cell>
          <cell r="F1798">
            <v>50560</v>
          </cell>
        </row>
        <row r="1799">
          <cell r="A1799">
            <v>73231</v>
          </cell>
          <cell r="B1799" t="str">
            <v>01.07.1958</v>
          </cell>
          <cell r="C1799" t="str">
            <v>DOCTOR'S RESIDENCE - COLLINSVILLE</v>
          </cell>
          <cell r="D1799">
            <v>148500</v>
          </cell>
          <cell r="E1799">
            <v>-110180</v>
          </cell>
          <cell r="F1799">
            <v>38320</v>
          </cell>
        </row>
        <row r="1800">
          <cell r="A1800">
            <v>73232</v>
          </cell>
          <cell r="B1800" t="str">
            <v>01.07.1958</v>
          </cell>
          <cell r="C1800" t="str">
            <v>DOCTOR'S RESIDENCE - BOWEN</v>
          </cell>
          <cell r="D1800">
            <v>155000</v>
          </cell>
          <cell r="E1800">
            <v>-142600</v>
          </cell>
          <cell r="F1800">
            <v>12400</v>
          </cell>
        </row>
        <row r="1801">
          <cell r="A1801">
            <v>73233</v>
          </cell>
          <cell r="B1801" t="str">
            <v>01.07.1958</v>
          </cell>
          <cell r="C1801" t="str">
            <v>CORNER RESIDENCE - AYR</v>
          </cell>
          <cell r="D1801">
            <v>170000</v>
          </cell>
          <cell r="E1801">
            <v>-107124</v>
          </cell>
          <cell r="F1801">
            <v>62876</v>
          </cell>
        </row>
        <row r="1802">
          <cell r="A1802">
            <v>73234</v>
          </cell>
          <cell r="B1802" t="str">
            <v>01.07.1958</v>
          </cell>
          <cell r="C1802" t="str">
            <v>HOSPITAL RESIDENCE - AYR</v>
          </cell>
          <cell r="D1802">
            <v>176800</v>
          </cell>
          <cell r="E1802">
            <v>-129095</v>
          </cell>
          <cell r="F1802">
            <v>47705</v>
          </cell>
        </row>
        <row r="1803">
          <cell r="A1803">
            <v>73235</v>
          </cell>
          <cell r="B1803" t="str">
            <v>01.07.1958</v>
          </cell>
          <cell r="C1803" t="str">
            <v>MORGUE - AYR</v>
          </cell>
          <cell r="D1803">
            <v>184240</v>
          </cell>
          <cell r="E1803">
            <v>-162982</v>
          </cell>
          <cell r="F1803">
            <v>21258</v>
          </cell>
        </row>
        <row r="1804">
          <cell r="A1804">
            <v>73236</v>
          </cell>
          <cell r="B1804" t="str">
            <v>01.07.1958</v>
          </cell>
          <cell r="C1804" t="str">
            <v>LAUNDRY - BOWEN</v>
          </cell>
          <cell r="D1804">
            <v>473000</v>
          </cell>
          <cell r="E1804">
            <v>-302197</v>
          </cell>
          <cell r="F1804">
            <v>170803</v>
          </cell>
        </row>
        <row r="1805">
          <cell r="A1805">
            <v>73238</v>
          </cell>
          <cell r="B1805" t="str">
            <v>01.07.1958</v>
          </cell>
          <cell r="C1805" t="str">
            <v>BOILER HOUSE AND WORKSHOP - AYR</v>
          </cell>
          <cell r="D1805">
            <v>611090.52</v>
          </cell>
          <cell r="E1805">
            <v>-540583.52</v>
          </cell>
          <cell r="F1805">
            <v>70507</v>
          </cell>
        </row>
        <row r="1806">
          <cell r="A1806">
            <v>73239</v>
          </cell>
          <cell r="B1806" t="str">
            <v>01.07.1958</v>
          </cell>
          <cell r="C1806" t="str">
            <v>LAUNDRY - AYR</v>
          </cell>
          <cell r="D1806">
            <v>1015311.36</v>
          </cell>
          <cell r="E1806">
            <v>-898164.36</v>
          </cell>
          <cell r="F1806">
            <v>117147</v>
          </cell>
        </row>
        <row r="1807">
          <cell r="A1807">
            <v>73240</v>
          </cell>
          <cell r="B1807" t="str">
            <v>01.07.1960</v>
          </cell>
          <cell r="C1807" t="str">
            <v>NURSES QUARTERS - BOWEN</v>
          </cell>
          <cell r="D1807">
            <v>894600</v>
          </cell>
          <cell r="E1807">
            <v>-894600</v>
          </cell>
          <cell r="F1807">
            <v>0</v>
          </cell>
        </row>
        <row r="1808">
          <cell r="A1808">
            <v>73241</v>
          </cell>
          <cell r="B1808" t="str">
            <v>01.07.1960</v>
          </cell>
          <cell r="C1808" t="str">
            <v>MAIN HOSPITAL BUILDING - COLLINSVILLE</v>
          </cell>
          <cell r="D1808">
            <v>3384371.2000000002</v>
          </cell>
          <cell r="E1808">
            <v>-2481889.2000000002</v>
          </cell>
          <cell r="F1808">
            <v>902482</v>
          </cell>
        </row>
        <row r="1809">
          <cell r="A1809">
            <v>73242</v>
          </cell>
          <cell r="B1809" t="str">
            <v>01.07.1964</v>
          </cell>
          <cell r="C1809" t="str">
            <v>STORE AND GARDENERS SHED - COLLINSVILLE</v>
          </cell>
          <cell r="D1809">
            <v>20400</v>
          </cell>
          <cell r="E1809">
            <v>-14575</v>
          </cell>
          <cell r="F1809">
            <v>5825</v>
          </cell>
        </row>
        <row r="1810">
          <cell r="A1810">
            <v>73243</v>
          </cell>
          <cell r="B1810" t="str">
            <v>01.07.1967</v>
          </cell>
          <cell r="C1810" t="str">
            <v>CHILD HEALTH CLINIC &amp; FLAT - AYR</v>
          </cell>
          <cell r="D1810">
            <v>81200</v>
          </cell>
          <cell r="E1810">
            <v>-81200</v>
          </cell>
          <cell r="F1810">
            <v>0</v>
          </cell>
        </row>
        <row r="1811">
          <cell r="A1811">
            <v>73244</v>
          </cell>
          <cell r="B1811" t="str">
            <v>01.07.1967</v>
          </cell>
          <cell r="C1811" t="str">
            <v>MAIN HOSPITAL BUILDING - AYR</v>
          </cell>
          <cell r="D1811">
            <v>11539960</v>
          </cell>
          <cell r="E1811">
            <v>-11539960</v>
          </cell>
          <cell r="F1811">
            <v>0</v>
          </cell>
        </row>
        <row r="1812">
          <cell r="A1812">
            <v>73245</v>
          </cell>
          <cell r="B1812" t="str">
            <v>01.07.1968</v>
          </cell>
          <cell r="C1812" t="str">
            <v>ENERGY BUILDING - COLLINSVILLE</v>
          </cell>
          <cell r="D1812">
            <v>23000</v>
          </cell>
          <cell r="E1812">
            <v>-15927</v>
          </cell>
          <cell r="F1812">
            <v>7073</v>
          </cell>
        </row>
        <row r="1813">
          <cell r="A1813">
            <v>73246</v>
          </cell>
          <cell r="B1813" t="str">
            <v>01.07.1968</v>
          </cell>
          <cell r="C1813" t="str">
            <v>MORGUE - COLLINSVILLE</v>
          </cell>
          <cell r="D1813">
            <v>91000</v>
          </cell>
          <cell r="E1813">
            <v>-63000</v>
          </cell>
          <cell r="F1813">
            <v>28000</v>
          </cell>
        </row>
        <row r="1814">
          <cell r="A1814">
            <v>73247</v>
          </cell>
          <cell r="B1814" t="str">
            <v>01.07.1968</v>
          </cell>
          <cell r="C1814" t="str">
            <v>LAUNDRY - COLLINSVILLE</v>
          </cell>
          <cell r="D1814">
            <v>310300</v>
          </cell>
          <cell r="E1814">
            <v>-214827</v>
          </cell>
          <cell r="F1814">
            <v>95473</v>
          </cell>
        </row>
        <row r="1815">
          <cell r="A1815">
            <v>73248</v>
          </cell>
          <cell r="B1815" t="str">
            <v>01.07.1968</v>
          </cell>
          <cell r="C1815" t="str">
            <v>OUTPATIENT BLOCK - COLLINSVILLE</v>
          </cell>
          <cell r="D1815">
            <v>2220993.6</v>
          </cell>
          <cell r="E1815">
            <v>-1628740.6</v>
          </cell>
          <cell r="F1815">
            <v>592253</v>
          </cell>
        </row>
        <row r="1816">
          <cell r="A1816">
            <v>73249</v>
          </cell>
          <cell r="B1816" t="str">
            <v>01.07.1968</v>
          </cell>
          <cell r="C1816" t="str">
            <v>AGED CARE UNIT/OCC THERAPY/NURSES QTRS</v>
          </cell>
          <cell r="D1816">
            <v>5605364.7999999998</v>
          </cell>
          <cell r="E1816">
            <v>-2989555.8</v>
          </cell>
          <cell r="F1816">
            <v>2615809</v>
          </cell>
        </row>
        <row r="1817">
          <cell r="A1817">
            <v>73250</v>
          </cell>
          <cell r="B1817" t="str">
            <v>01.07.1969</v>
          </cell>
          <cell r="C1817" t="str">
            <v>MATERNITY WARD/COMMUNITY HEALTH - AYR</v>
          </cell>
          <cell r="D1817">
            <v>3490132.8</v>
          </cell>
          <cell r="E1817">
            <v>-3373804.8</v>
          </cell>
          <cell r="F1817">
            <v>116328</v>
          </cell>
        </row>
        <row r="1818">
          <cell r="A1818">
            <v>73251</v>
          </cell>
          <cell r="B1818" t="str">
            <v>01.07.1972</v>
          </cell>
          <cell r="C1818" t="str">
            <v>EMERGENCY GENERATOR BUILDING - BOWEN</v>
          </cell>
          <cell r="D1818">
            <v>5500</v>
          </cell>
          <cell r="E1818">
            <v>-2589</v>
          </cell>
          <cell r="F1818">
            <v>2911</v>
          </cell>
        </row>
        <row r="1819">
          <cell r="A1819">
            <v>73252</v>
          </cell>
          <cell r="B1819" t="str">
            <v>01.07.1972</v>
          </cell>
          <cell r="C1819" t="str">
            <v>LAUNDRY - HOME HILL</v>
          </cell>
          <cell r="D1819">
            <v>46800</v>
          </cell>
          <cell r="E1819">
            <v>-24554</v>
          </cell>
          <cell r="F1819">
            <v>22246</v>
          </cell>
        </row>
        <row r="1820">
          <cell r="A1820">
            <v>73253</v>
          </cell>
          <cell r="B1820" t="str">
            <v>01.07.1977</v>
          </cell>
          <cell r="C1820" t="str">
            <v>WATER TREATMENT PLANT BUILDING - BOWEN</v>
          </cell>
          <cell r="D1820">
            <v>93000</v>
          </cell>
          <cell r="E1820">
            <v>-43296</v>
          </cell>
          <cell r="F1820">
            <v>49704</v>
          </cell>
        </row>
        <row r="1821">
          <cell r="A1821">
            <v>73254</v>
          </cell>
          <cell r="B1821" t="str">
            <v>01.07.1977</v>
          </cell>
          <cell r="C1821" t="str">
            <v>KITCHEN - BOWEN HOSPITAL</v>
          </cell>
          <cell r="D1821">
            <v>786866.3</v>
          </cell>
          <cell r="E1821">
            <v>-366304.3</v>
          </cell>
          <cell r="F1821">
            <v>420562</v>
          </cell>
        </row>
        <row r="1822">
          <cell r="A1822">
            <v>73255</v>
          </cell>
          <cell r="B1822" t="str">
            <v>01.07.1977</v>
          </cell>
          <cell r="C1822" t="str">
            <v>WARDS BLOCK &amp; DENTAL CLINIC - BOWEN</v>
          </cell>
          <cell r="D1822">
            <v>5097232.8</v>
          </cell>
          <cell r="E1822">
            <v>-2879132.8</v>
          </cell>
          <cell r="F1822">
            <v>2218100</v>
          </cell>
        </row>
        <row r="1823">
          <cell r="A1823">
            <v>73256</v>
          </cell>
          <cell r="B1823" t="str">
            <v>01.07.1982</v>
          </cell>
          <cell r="C1823" t="str">
            <v>RESIDENCE - 6 JOY ST AYR</v>
          </cell>
          <cell r="D1823">
            <v>71485</v>
          </cell>
          <cell r="E1823">
            <v>-34584</v>
          </cell>
          <cell r="F1823">
            <v>36901</v>
          </cell>
        </row>
        <row r="1824">
          <cell r="A1824">
            <v>73257</v>
          </cell>
          <cell r="B1824" t="str">
            <v>01.07.1982</v>
          </cell>
          <cell r="C1824" t="str">
            <v>MAIN HOSPITAL BUILDING - HOME HILL</v>
          </cell>
          <cell r="D1824">
            <v>4759272</v>
          </cell>
          <cell r="E1824">
            <v>-2538304</v>
          </cell>
          <cell r="F1824">
            <v>2220968</v>
          </cell>
        </row>
        <row r="1825">
          <cell r="A1825">
            <v>73258</v>
          </cell>
          <cell r="B1825" t="str">
            <v>01.07.1984</v>
          </cell>
          <cell r="C1825" t="str">
            <v>NURSES QUARTERS - COLLINSVILLE</v>
          </cell>
          <cell r="D1825">
            <v>625051.06000000006</v>
          </cell>
          <cell r="E1825">
            <v>-271765.06</v>
          </cell>
          <cell r="F1825">
            <v>353286</v>
          </cell>
        </row>
        <row r="1826">
          <cell r="A1826">
            <v>73259</v>
          </cell>
          <cell r="B1826" t="str">
            <v>01.07.1985</v>
          </cell>
          <cell r="C1826" t="str">
            <v>OUTPATIENT BLOCK - BOWEN</v>
          </cell>
          <cell r="D1826">
            <v>1745066.4</v>
          </cell>
          <cell r="E1826">
            <v>-988881.4</v>
          </cell>
          <cell r="F1826">
            <v>756185</v>
          </cell>
        </row>
        <row r="1827">
          <cell r="A1827">
            <v>73260</v>
          </cell>
          <cell r="B1827" t="str">
            <v>01.07.1964</v>
          </cell>
          <cell r="C1827" t="str">
            <v>SITE IMPROVEMENTS - BOWEN</v>
          </cell>
          <cell r="D1827">
            <v>175000</v>
          </cell>
          <cell r="E1827">
            <v>-106063</v>
          </cell>
          <cell r="F1827">
            <v>68937</v>
          </cell>
        </row>
        <row r="1828">
          <cell r="A1828">
            <v>73261</v>
          </cell>
          <cell r="B1828" t="str">
            <v>01.07.1977</v>
          </cell>
          <cell r="C1828" t="str">
            <v>SITE IMPROVEMENTS - HOME HILL</v>
          </cell>
          <cell r="D1828">
            <v>25000</v>
          </cell>
          <cell r="E1828">
            <v>-16465</v>
          </cell>
          <cell r="F1828">
            <v>8535</v>
          </cell>
        </row>
        <row r="1829">
          <cell r="A1829">
            <v>73262</v>
          </cell>
          <cell r="B1829" t="str">
            <v>01.07.1967</v>
          </cell>
          <cell r="C1829" t="str">
            <v>SITE IMPROVEMENTS - AYR</v>
          </cell>
          <cell r="D1829">
            <v>75000</v>
          </cell>
          <cell r="E1829">
            <v>-48685</v>
          </cell>
          <cell r="F1829">
            <v>26315</v>
          </cell>
        </row>
        <row r="1830">
          <cell r="A1830">
            <v>73263</v>
          </cell>
          <cell r="B1830" t="str">
            <v>01.07.1977</v>
          </cell>
          <cell r="C1830" t="str">
            <v>SITE IMPROVEMENTS - COLLINSVILLE</v>
          </cell>
          <cell r="D1830">
            <v>101700</v>
          </cell>
          <cell r="E1830">
            <v>-57652</v>
          </cell>
          <cell r="F1830">
            <v>44048</v>
          </cell>
        </row>
        <row r="1831">
          <cell r="A1831">
            <v>73839</v>
          </cell>
          <cell r="B1831" t="str">
            <v>01.07.1950</v>
          </cell>
          <cell r="C1831" t="str">
            <v>R'DENCE-GYMPIE HOSP.CAR PARK &amp; TENNIS COURT</v>
          </cell>
          <cell r="D1831">
            <v>108125</v>
          </cell>
          <cell r="E1831">
            <v>-72987</v>
          </cell>
          <cell r="F1831">
            <v>35138</v>
          </cell>
        </row>
        <row r="1832">
          <cell r="A1832">
            <v>73843</v>
          </cell>
          <cell r="B1832" t="str">
            <v>01.07.1986</v>
          </cell>
          <cell r="C1832" t="str">
            <v>CENTRE WARD BL GYMP HOSP</v>
          </cell>
          <cell r="D1832">
            <v>10291008</v>
          </cell>
          <cell r="E1832">
            <v>-3988472</v>
          </cell>
          <cell r="F1832">
            <v>6302536</v>
          </cell>
        </row>
        <row r="1833">
          <cell r="A1833">
            <v>73844</v>
          </cell>
          <cell r="B1833" t="str">
            <v>01.07.1951</v>
          </cell>
          <cell r="C1833" t="str">
            <v>DUSTAN BUILD GYMP HOSP</v>
          </cell>
          <cell r="D1833">
            <v>5405120</v>
          </cell>
          <cell r="E1833">
            <v>-3231837</v>
          </cell>
          <cell r="F1833">
            <v>2173283</v>
          </cell>
        </row>
        <row r="1834">
          <cell r="A1834">
            <v>73847</v>
          </cell>
          <cell r="B1834" t="str">
            <v>01.07.1973</v>
          </cell>
          <cell r="C1834" t="str">
            <v>CAS/OUTPATIENT &amp; PATH GYM</v>
          </cell>
          <cell r="D1834">
            <v>3209024</v>
          </cell>
          <cell r="E1834">
            <v>-1763746</v>
          </cell>
          <cell r="F1834">
            <v>1445278</v>
          </cell>
        </row>
        <row r="1835">
          <cell r="A1835">
            <v>73848</v>
          </cell>
          <cell r="B1835" t="str">
            <v>01.07.1986</v>
          </cell>
          <cell r="C1835" t="str">
            <v>WARD 7 GYMP HOSP</v>
          </cell>
          <cell r="D1835">
            <v>1745066.4</v>
          </cell>
          <cell r="E1835">
            <v>-1686902.4</v>
          </cell>
          <cell r="F1835">
            <v>58164</v>
          </cell>
        </row>
        <row r="1836">
          <cell r="A1836">
            <v>73849</v>
          </cell>
          <cell r="B1836" t="str">
            <v>01.07.1951</v>
          </cell>
          <cell r="C1836" t="str">
            <v>CHILD &amp; COMM HEALTH GYMP</v>
          </cell>
          <cell r="D1836">
            <v>3319680</v>
          </cell>
          <cell r="E1836">
            <v>-1880264</v>
          </cell>
          <cell r="F1836">
            <v>1439416</v>
          </cell>
        </row>
        <row r="1837">
          <cell r="A1837">
            <v>73850</v>
          </cell>
          <cell r="B1837" t="str">
            <v>01.07.1930</v>
          </cell>
          <cell r="C1837" t="str">
            <v>COVERED LINKS</v>
          </cell>
          <cell r="D1837">
            <v>52497</v>
          </cell>
          <cell r="E1837">
            <v>-43168</v>
          </cell>
          <cell r="F1837">
            <v>9329</v>
          </cell>
        </row>
        <row r="1838">
          <cell r="A1838">
            <v>73851</v>
          </cell>
          <cell r="B1838" t="str">
            <v>01.07.1938</v>
          </cell>
          <cell r="C1838" t="str">
            <v>OLD NURSE QUATER GYM HOSP</v>
          </cell>
          <cell r="D1838">
            <v>2018408</v>
          </cell>
          <cell r="E1838">
            <v>-1261692</v>
          </cell>
          <cell r="F1838">
            <v>756716</v>
          </cell>
        </row>
        <row r="1839">
          <cell r="A1839">
            <v>73852</v>
          </cell>
          <cell r="B1839" t="str">
            <v>01.07.1969</v>
          </cell>
          <cell r="C1839" t="str">
            <v>KITCHEN &amp; STAFF DINING GYMPIE HOSP</v>
          </cell>
          <cell r="D1839">
            <v>1639304.8</v>
          </cell>
          <cell r="E1839">
            <v>-1584665.8</v>
          </cell>
          <cell r="F1839">
            <v>54639</v>
          </cell>
        </row>
        <row r="1840">
          <cell r="A1840">
            <v>73853</v>
          </cell>
          <cell r="B1840" t="str">
            <v>01.07.1930</v>
          </cell>
          <cell r="C1840" t="str">
            <v>STAFF CHANGE ROOMS STORAGE</v>
          </cell>
          <cell r="D1840">
            <v>166104</v>
          </cell>
          <cell r="E1840">
            <v>-153648</v>
          </cell>
          <cell r="F1840">
            <v>12456</v>
          </cell>
        </row>
        <row r="1841">
          <cell r="A1841">
            <v>73858</v>
          </cell>
          <cell r="B1841" t="str">
            <v>01.07.1939</v>
          </cell>
          <cell r="C1841" t="str">
            <v>BULK STORES BLOCK GYMPIE HOSP</v>
          </cell>
          <cell r="D1841">
            <v>1163377.6000000001</v>
          </cell>
          <cell r="E1841">
            <v>-1163377.6000000001</v>
          </cell>
          <cell r="F1841">
            <v>0</v>
          </cell>
        </row>
        <row r="1842">
          <cell r="A1842">
            <v>73860</v>
          </cell>
          <cell r="B1842" t="str">
            <v>01.07.1985</v>
          </cell>
          <cell r="C1842" t="str">
            <v>LOADING DOCKS</v>
          </cell>
          <cell r="D1842">
            <v>60375</v>
          </cell>
          <cell r="E1842">
            <v>-22945</v>
          </cell>
          <cell r="F1842">
            <v>37430</v>
          </cell>
        </row>
        <row r="1843">
          <cell r="A1843">
            <v>73862</v>
          </cell>
          <cell r="B1843" t="str">
            <v>01.07.1961</v>
          </cell>
          <cell r="C1843" t="str">
            <v>LAUNDRY BUILD GYMP HOSP</v>
          </cell>
          <cell r="D1843">
            <v>980744</v>
          </cell>
          <cell r="E1843">
            <v>-980744</v>
          </cell>
          <cell r="F1843">
            <v>0</v>
          </cell>
        </row>
        <row r="1844">
          <cell r="A1844">
            <v>73869</v>
          </cell>
          <cell r="B1844" t="str">
            <v>01.07.1940</v>
          </cell>
          <cell r="C1844" t="str">
            <v>ADMIN BUILD GYMP HOSP</v>
          </cell>
          <cell r="D1844">
            <v>724891.4</v>
          </cell>
          <cell r="E1844">
            <v>-724891.4</v>
          </cell>
          <cell r="F1844">
            <v>0</v>
          </cell>
        </row>
        <row r="1845">
          <cell r="A1845">
            <v>73872</v>
          </cell>
          <cell r="B1845" t="str">
            <v>01.07.1950</v>
          </cell>
          <cell r="C1845" t="str">
            <v>MORTUARY GYMP HOSP</v>
          </cell>
          <cell r="D1845">
            <v>256053</v>
          </cell>
          <cell r="E1845">
            <v>-184359</v>
          </cell>
          <cell r="F1845">
            <v>71694</v>
          </cell>
        </row>
        <row r="1846">
          <cell r="A1846">
            <v>73875</v>
          </cell>
          <cell r="B1846" t="str">
            <v>01.07.1978</v>
          </cell>
          <cell r="C1846" t="str">
            <v>CANTEEN BUILD GYMP HOSP</v>
          </cell>
          <cell r="D1846">
            <v>157941</v>
          </cell>
          <cell r="E1846">
            <v>-157941</v>
          </cell>
          <cell r="F1846">
            <v>0</v>
          </cell>
        </row>
        <row r="1847">
          <cell r="A1847">
            <v>73876</v>
          </cell>
          <cell r="B1847" t="str">
            <v>01.07.1938</v>
          </cell>
          <cell r="C1847" t="str">
            <v>RESIDENCE GYMPIE</v>
          </cell>
          <cell r="D1847">
            <v>132500</v>
          </cell>
          <cell r="E1847">
            <v>-97171</v>
          </cell>
          <cell r="F1847">
            <v>35329</v>
          </cell>
        </row>
        <row r="1848">
          <cell r="A1848">
            <v>73881</v>
          </cell>
          <cell r="B1848" t="str">
            <v>01.07.1950</v>
          </cell>
          <cell r="C1848" t="str">
            <v>RESIDENCE GYMPIE</v>
          </cell>
          <cell r="D1848">
            <v>106875</v>
          </cell>
          <cell r="E1848">
            <v>-64127</v>
          </cell>
          <cell r="F1848">
            <v>42748</v>
          </cell>
        </row>
        <row r="1849">
          <cell r="A1849">
            <v>73882</v>
          </cell>
          <cell r="B1849" t="str">
            <v>01.07.1985</v>
          </cell>
          <cell r="C1849" t="str">
            <v>EMERG GENERATOR GYMP HOSP</v>
          </cell>
          <cell r="D1849">
            <v>17556</v>
          </cell>
          <cell r="E1849">
            <v>-8340</v>
          </cell>
          <cell r="F1849">
            <v>9216</v>
          </cell>
        </row>
        <row r="1850">
          <cell r="A1850">
            <v>73885</v>
          </cell>
          <cell r="B1850" t="str">
            <v>01.07.1940</v>
          </cell>
          <cell r="C1850" t="str">
            <v>CAR GARAGE GYMP HOSP</v>
          </cell>
          <cell r="D1850">
            <v>11025</v>
          </cell>
          <cell r="E1850">
            <v>-11025</v>
          </cell>
          <cell r="F1850">
            <v>0</v>
          </cell>
        </row>
        <row r="1851">
          <cell r="A1851">
            <v>73886</v>
          </cell>
          <cell r="B1851" t="str">
            <v>01.07.1993</v>
          </cell>
          <cell r="C1851" t="str">
            <v>DOCTOR RESIDENCE GYM HOSP</v>
          </cell>
          <cell r="D1851">
            <v>90000</v>
          </cell>
          <cell r="E1851">
            <v>-24750</v>
          </cell>
          <cell r="F1851">
            <v>65250</v>
          </cell>
        </row>
        <row r="1852">
          <cell r="A1852">
            <v>73887</v>
          </cell>
          <cell r="B1852" t="str">
            <v>01.07.1993</v>
          </cell>
          <cell r="C1852" t="str">
            <v>COLD ROOM BUILD GYMP HOSP</v>
          </cell>
          <cell r="D1852">
            <v>25000</v>
          </cell>
          <cell r="E1852">
            <v>-6875</v>
          </cell>
          <cell r="F1852">
            <v>18125</v>
          </cell>
        </row>
        <row r="1853">
          <cell r="A1853">
            <v>73888</v>
          </cell>
          <cell r="B1853" t="str">
            <v>01.07.1993</v>
          </cell>
          <cell r="C1853" t="str">
            <v>MEDICAL OFFICER GYMP HOSP</v>
          </cell>
          <cell r="D1853">
            <v>20000</v>
          </cell>
          <cell r="E1853">
            <v>-5500</v>
          </cell>
          <cell r="F1853">
            <v>14500</v>
          </cell>
        </row>
        <row r="1854">
          <cell r="A1854">
            <v>73889</v>
          </cell>
          <cell r="B1854" t="str">
            <v>02.07.1995</v>
          </cell>
          <cell r="C1854" t="str">
            <v>ROTUNDA</v>
          </cell>
          <cell r="D1854">
            <v>5250</v>
          </cell>
          <cell r="E1854">
            <v>-945</v>
          </cell>
          <cell r="F1854">
            <v>4305</v>
          </cell>
        </row>
        <row r="1855">
          <cell r="A1855">
            <v>73890</v>
          </cell>
          <cell r="B1855" t="str">
            <v>03.07.1993</v>
          </cell>
          <cell r="C1855" t="str">
            <v>WHEELIE BIN ENCLOSURE</v>
          </cell>
          <cell r="D1855">
            <v>6720</v>
          </cell>
          <cell r="E1855">
            <v>-1481</v>
          </cell>
          <cell r="F1855">
            <v>5239</v>
          </cell>
        </row>
        <row r="1856">
          <cell r="A1856">
            <v>74560</v>
          </cell>
          <cell r="B1856" t="str">
            <v>01.05.1998</v>
          </cell>
          <cell r="C1856" t="str">
            <v>LAND EDMONTON CHC</v>
          </cell>
          <cell r="D1856">
            <v>405000</v>
          </cell>
          <cell r="E1856">
            <v>0</v>
          </cell>
          <cell r="F1856">
            <v>405000</v>
          </cell>
        </row>
        <row r="1857">
          <cell r="A1857">
            <v>74561</v>
          </cell>
          <cell r="B1857" t="str">
            <v>01.05.1998</v>
          </cell>
          <cell r="C1857" t="str">
            <v>LAND SMITHFIELD CHC</v>
          </cell>
          <cell r="D1857">
            <v>364900</v>
          </cell>
          <cell r="E1857">
            <v>0</v>
          </cell>
          <cell r="F1857">
            <v>364900</v>
          </cell>
        </row>
        <row r="1858">
          <cell r="A1858">
            <v>74562</v>
          </cell>
          <cell r="B1858" t="str">
            <v>01.06.1998</v>
          </cell>
          <cell r="C1858" t="str">
            <v>LAND-CENTRAL STORES-12/14 HASSELL</v>
          </cell>
          <cell r="D1858">
            <v>161935.20000000001</v>
          </cell>
          <cell r="E1858">
            <v>0</v>
          </cell>
          <cell r="F1858">
            <v>161935.20000000001</v>
          </cell>
        </row>
        <row r="1859">
          <cell r="A1859">
            <v>74563</v>
          </cell>
          <cell r="B1859" t="str">
            <v>01.07.1993</v>
          </cell>
          <cell r="C1859" t="str">
            <v>BASE HOSPITAL SITE-CAIRNS</v>
          </cell>
          <cell r="D1859">
            <v>12610000</v>
          </cell>
          <cell r="E1859">
            <v>0</v>
          </cell>
          <cell r="F1859">
            <v>12610000</v>
          </cell>
        </row>
        <row r="1860">
          <cell r="A1860">
            <v>74567</v>
          </cell>
          <cell r="B1860" t="str">
            <v>01.07.1993</v>
          </cell>
          <cell r="C1860" t="str">
            <v>RESIDENCE 249 LAKE STREET CAIRNS</v>
          </cell>
          <cell r="D1860">
            <v>107000</v>
          </cell>
          <cell r="E1860">
            <v>0</v>
          </cell>
          <cell r="F1860">
            <v>107000</v>
          </cell>
        </row>
        <row r="1861">
          <cell r="A1861">
            <v>74568</v>
          </cell>
          <cell r="B1861" t="str">
            <v>01.07.1993</v>
          </cell>
          <cell r="C1861" t="str">
            <v>RESIDENCE 251 LAKE STREET CAIRNS</v>
          </cell>
          <cell r="D1861">
            <v>92000</v>
          </cell>
          <cell r="E1861">
            <v>0</v>
          </cell>
          <cell r="F1861">
            <v>92000</v>
          </cell>
        </row>
        <row r="1862">
          <cell r="A1862">
            <v>74569</v>
          </cell>
          <cell r="B1862" t="str">
            <v>01.07.1993</v>
          </cell>
          <cell r="C1862" t="str">
            <v>DUPLEX 44 JAMES STREET CAIRNS</v>
          </cell>
          <cell r="D1862">
            <v>180000</v>
          </cell>
          <cell r="E1862">
            <v>0</v>
          </cell>
          <cell r="F1862">
            <v>180000</v>
          </cell>
        </row>
        <row r="1863">
          <cell r="A1863">
            <v>74572</v>
          </cell>
          <cell r="B1863" t="str">
            <v>01.07.1993</v>
          </cell>
          <cell r="C1863" t="str">
            <v>COMMUNITY HEALTH 8 APLIN STREET</v>
          </cell>
          <cell r="D1863">
            <v>550000</v>
          </cell>
          <cell r="E1863">
            <v>0</v>
          </cell>
          <cell r="F1863">
            <v>550000</v>
          </cell>
        </row>
        <row r="1864">
          <cell r="A1864">
            <v>74573</v>
          </cell>
          <cell r="B1864" t="str">
            <v>01.07.1993</v>
          </cell>
          <cell r="C1864" t="str">
            <v>MENTAL HEALTH CENT 165 SHERIDAN</v>
          </cell>
          <cell r="D1864">
            <v>1000000</v>
          </cell>
          <cell r="E1864">
            <v>0</v>
          </cell>
          <cell r="F1864">
            <v>1000000</v>
          </cell>
        </row>
        <row r="1865">
          <cell r="A1865">
            <v>74574</v>
          </cell>
          <cell r="B1865" t="str">
            <v>01.07.1993</v>
          </cell>
          <cell r="C1865" t="str">
            <v>HOSPITAL SITE - GORDONVALE</v>
          </cell>
          <cell r="D1865">
            <v>197400</v>
          </cell>
          <cell r="E1865">
            <v>0</v>
          </cell>
          <cell r="F1865">
            <v>197400</v>
          </cell>
        </row>
        <row r="1866">
          <cell r="A1866">
            <v>74575</v>
          </cell>
          <cell r="B1866" t="str">
            <v>01.07.1993</v>
          </cell>
          <cell r="C1866" t="str">
            <v>HOSPITAL SITE - DOUGLAS SHIRE MULTI PURPOSE HEALTH</v>
          </cell>
          <cell r="D1866">
            <v>345000</v>
          </cell>
          <cell r="E1866">
            <v>0</v>
          </cell>
          <cell r="F1866">
            <v>345000</v>
          </cell>
        </row>
        <row r="1867">
          <cell r="A1867">
            <v>74576</v>
          </cell>
          <cell r="B1867" t="str">
            <v>01.07.1993</v>
          </cell>
          <cell r="C1867" t="str">
            <v>RESIDENCE 5 HOSPITAL STREET MOSS</v>
          </cell>
          <cell r="D1867">
            <v>135000</v>
          </cell>
          <cell r="E1867">
            <v>0</v>
          </cell>
          <cell r="F1867">
            <v>135000</v>
          </cell>
        </row>
        <row r="1868">
          <cell r="A1868">
            <v>74578</v>
          </cell>
          <cell r="B1868" t="str">
            <v>01.07.1993</v>
          </cell>
          <cell r="C1868" t="str">
            <v>LAND VACANT DAINTREE</v>
          </cell>
          <cell r="D1868">
            <v>36000</v>
          </cell>
          <cell r="E1868">
            <v>0</v>
          </cell>
          <cell r="F1868">
            <v>36000</v>
          </cell>
        </row>
        <row r="1869">
          <cell r="A1869">
            <v>74579</v>
          </cell>
          <cell r="B1869" t="str">
            <v>01.07.1993</v>
          </cell>
          <cell r="C1869" t="str">
            <v>HOSPITAL SITE - YARRABAH</v>
          </cell>
          <cell r="D1869">
            <v>7000</v>
          </cell>
          <cell r="E1869">
            <v>0</v>
          </cell>
          <cell r="F1869">
            <v>7000</v>
          </cell>
        </row>
        <row r="1870">
          <cell r="A1870">
            <v>74580</v>
          </cell>
          <cell r="B1870" t="str">
            <v>01.07.1993</v>
          </cell>
          <cell r="C1870" t="str">
            <v>HOSPITAL SITE - COOKTOWN</v>
          </cell>
          <cell r="D1870">
            <v>216000</v>
          </cell>
          <cell r="E1870">
            <v>0</v>
          </cell>
          <cell r="F1870">
            <v>216000</v>
          </cell>
        </row>
        <row r="1871">
          <cell r="A1871">
            <v>74585</v>
          </cell>
          <cell r="B1871" t="str">
            <v>01.06.1998</v>
          </cell>
          <cell r="C1871" t="str">
            <v>CENTRAL STORES-12/14 HASSEL ST POR</v>
          </cell>
          <cell r="D1871">
            <v>581434.97</v>
          </cell>
          <cell r="E1871">
            <v>-116289.97</v>
          </cell>
          <cell r="F1871">
            <v>465145</v>
          </cell>
        </row>
        <row r="1872">
          <cell r="A1872">
            <v>74590</v>
          </cell>
          <cell r="B1872" t="str">
            <v>01.07.1993</v>
          </cell>
          <cell r="C1872" t="str">
            <v>DIABETES CENTRE, 249 LAKE STREET CAIRNS</v>
          </cell>
          <cell r="D1872">
            <v>31000</v>
          </cell>
          <cell r="E1872">
            <v>0</v>
          </cell>
          <cell r="F1872">
            <v>31000</v>
          </cell>
        </row>
        <row r="1873">
          <cell r="A1873">
            <v>74591</v>
          </cell>
          <cell r="B1873" t="str">
            <v>01.07.1993</v>
          </cell>
          <cell r="C1873" t="str">
            <v>CAPITAL WORKS SITE OFFICE, 251 LAKE STREET CAIRNS</v>
          </cell>
          <cell r="D1873">
            <v>0</v>
          </cell>
          <cell r="E1873">
            <v>0</v>
          </cell>
          <cell r="F1873">
            <v>0</v>
          </cell>
        </row>
        <row r="1874">
          <cell r="A1874">
            <v>74592</v>
          </cell>
          <cell r="B1874" t="str">
            <v>01.07.1993</v>
          </cell>
          <cell r="C1874" t="str">
            <v>DUPLEX 44 JAMES ST CAIRNS</v>
          </cell>
          <cell r="D1874">
            <v>142000</v>
          </cell>
          <cell r="E1874">
            <v>-2000</v>
          </cell>
          <cell r="F1874">
            <v>140000</v>
          </cell>
        </row>
        <row r="1875">
          <cell r="A1875">
            <v>74595</v>
          </cell>
          <cell r="B1875" t="str">
            <v>01.07.1993</v>
          </cell>
          <cell r="C1875" t="str">
            <v>COMMUNITY HEALTH APLIN STREET</v>
          </cell>
          <cell r="D1875">
            <v>589442</v>
          </cell>
          <cell r="E1875">
            <v>-338930</v>
          </cell>
          <cell r="F1875">
            <v>250512</v>
          </cell>
        </row>
        <row r="1876">
          <cell r="A1876">
            <v>74596</v>
          </cell>
          <cell r="B1876" t="str">
            <v>01.07.1993</v>
          </cell>
          <cell r="C1876" t="str">
            <v>MENTAL HEALTH CENTRE 165 SHERIDAN</v>
          </cell>
          <cell r="D1876">
            <v>1921600.8</v>
          </cell>
          <cell r="E1876">
            <v>-1817607.8</v>
          </cell>
          <cell r="F1876">
            <v>103993</v>
          </cell>
        </row>
        <row r="1877">
          <cell r="A1877">
            <v>74597</v>
          </cell>
          <cell r="B1877" t="str">
            <v>01.07.1993</v>
          </cell>
          <cell r="C1877" t="str">
            <v>RESIDENCE 5 HOSPITAL STREET MOSSMAN</v>
          </cell>
          <cell r="D1877">
            <v>60000</v>
          </cell>
          <cell r="E1877">
            <v>-16500</v>
          </cell>
          <cell r="F1877">
            <v>43500</v>
          </cell>
        </row>
        <row r="1878">
          <cell r="A1878">
            <v>74598</v>
          </cell>
          <cell r="B1878" t="str">
            <v>01.07.1993</v>
          </cell>
          <cell r="C1878" t="str">
            <v>FLATS 188 SMITH ST YARRABAH</v>
          </cell>
          <cell r="D1878">
            <v>150000</v>
          </cell>
          <cell r="E1878">
            <v>-41250</v>
          </cell>
          <cell r="F1878">
            <v>108750</v>
          </cell>
        </row>
        <row r="1879">
          <cell r="A1879">
            <v>74599</v>
          </cell>
          <cell r="B1879" t="str">
            <v>01.07.1993</v>
          </cell>
          <cell r="C1879" t="str">
            <v>D.O.N. RESIDENCE</v>
          </cell>
          <cell r="D1879">
            <v>90000</v>
          </cell>
          <cell r="E1879">
            <v>-24750</v>
          </cell>
          <cell r="F1879">
            <v>65250</v>
          </cell>
        </row>
        <row r="1880">
          <cell r="A1880">
            <v>74600</v>
          </cell>
          <cell r="B1880" t="str">
            <v>01.07.1993</v>
          </cell>
          <cell r="C1880" t="str">
            <v>DOCTORS RES 13 SMITH ST YARRABAH</v>
          </cell>
          <cell r="D1880">
            <v>175500</v>
          </cell>
          <cell r="E1880">
            <v>-48265</v>
          </cell>
          <cell r="F1880">
            <v>127235</v>
          </cell>
        </row>
        <row r="1881">
          <cell r="A1881">
            <v>74601</v>
          </cell>
          <cell r="B1881" t="str">
            <v>01.07.1993</v>
          </cell>
          <cell r="C1881" t="str">
            <v>COMMUNITY HEALTH</v>
          </cell>
          <cell r="D1881">
            <v>225000</v>
          </cell>
          <cell r="E1881">
            <v>-213750</v>
          </cell>
          <cell r="F1881">
            <v>11250</v>
          </cell>
        </row>
        <row r="1882">
          <cell r="A1882">
            <v>74602</v>
          </cell>
          <cell r="B1882" t="str">
            <v>01.07.1993</v>
          </cell>
          <cell r="C1882" t="str">
            <v>RESIDENCE</v>
          </cell>
          <cell r="D1882">
            <v>95000</v>
          </cell>
          <cell r="E1882">
            <v>-26125</v>
          </cell>
          <cell r="F1882">
            <v>68875</v>
          </cell>
        </row>
        <row r="1883">
          <cell r="A1883">
            <v>74603</v>
          </cell>
          <cell r="B1883" t="str">
            <v>01.07.1993</v>
          </cell>
          <cell r="C1883" t="str">
            <v>CLINIC WUJAL WUJAL</v>
          </cell>
          <cell r="D1883">
            <v>273000</v>
          </cell>
          <cell r="E1883">
            <v>-75075</v>
          </cell>
          <cell r="F1883">
            <v>197925</v>
          </cell>
        </row>
        <row r="1884">
          <cell r="A1884">
            <v>74604</v>
          </cell>
          <cell r="B1884" t="str">
            <v>01.07.1993</v>
          </cell>
          <cell r="C1884" t="str">
            <v>DUPLEX WUJAL WUJAL</v>
          </cell>
          <cell r="D1884">
            <v>155000</v>
          </cell>
          <cell r="E1884">
            <v>-42625</v>
          </cell>
          <cell r="F1884">
            <v>112375</v>
          </cell>
        </row>
        <row r="1885">
          <cell r="A1885">
            <v>74605</v>
          </cell>
          <cell r="B1885" t="str">
            <v>01.07.1993</v>
          </cell>
          <cell r="C1885" t="str">
            <v>HOSPITAL BUILDINGS &amp;SITE IMPR LAURA</v>
          </cell>
          <cell r="D1885">
            <v>445000</v>
          </cell>
          <cell r="E1885">
            <v>-347740</v>
          </cell>
          <cell r="F1885">
            <v>97260</v>
          </cell>
        </row>
        <row r="1886">
          <cell r="A1886">
            <v>74606</v>
          </cell>
          <cell r="B1886" t="str">
            <v>01.11.1994</v>
          </cell>
          <cell r="C1886" t="str">
            <v>MENTAL HEALTH BLDG 165 SHERIDAN ST</v>
          </cell>
          <cell r="D1886">
            <v>28600</v>
          </cell>
          <cell r="E1886">
            <v>-23690</v>
          </cell>
          <cell r="F1886">
            <v>4910</v>
          </cell>
        </row>
        <row r="1887">
          <cell r="A1887">
            <v>74607</v>
          </cell>
          <cell r="B1887" t="str">
            <v>01.07.1994</v>
          </cell>
          <cell r="C1887" t="str">
            <v>RESIDENCE MEDICAL SUPERINTENDENT</v>
          </cell>
          <cell r="D1887">
            <v>170700</v>
          </cell>
          <cell r="E1887">
            <v>-33473</v>
          </cell>
          <cell r="F1887">
            <v>137227</v>
          </cell>
        </row>
        <row r="1888">
          <cell r="A1888">
            <v>74609</v>
          </cell>
          <cell r="B1888" t="str">
            <v>01.07.1993</v>
          </cell>
          <cell r="C1888" t="str">
            <v>COMMUNITY HEALTH CENTRE COOKTOWN</v>
          </cell>
          <cell r="D1888">
            <v>1533543.2</v>
          </cell>
          <cell r="E1888">
            <v>-460071.2</v>
          </cell>
          <cell r="F1888">
            <v>1073472</v>
          </cell>
        </row>
        <row r="1889">
          <cell r="A1889">
            <v>74610</v>
          </cell>
          <cell r="B1889" t="str">
            <v>01.07.1993</v>
          </cell>
          <cell r="C1889" t="str">
            <v>WUJAL WUJAL ACCM (94/95 EST)</v>
          </cell>
          <cell r="D1889">
            <v>1031858.82</v>
          </cell>
          <cell r="E1889">
            <v>-283768.82</v>
          </cell>
          <cell r="F1889">
            <v>748090</v>
          </cell>
        </row>
        <row r="1890">
          <cell r="A1890">
            <v>74611</v>
          </cell>
          <cell r="B1890" t="str">
            <v>01.07.1993</v>
          </cell>
          <cell r="C1890" t="str">
            <v>WUJAL WUJAL PHC (94/95 EST)</v>
          </cell>
          <cell r="D1890">
            <v>2538278.4</v>
          </cell>
          <cell r="E1890">
            <v>-962810.4</v>
          </cell>
          <cell r="F1890">
            <v>1575468</v>
          </cell>
        </row>
        <row r="1891">
          <cell r="A1891">
            <v>74613</v>
          </cell>
          <cell r="B1891" t="str">
            <v>01.06.1991</v>
          </cell>
          <cell r="C1891" t="str">
            <v>HOSPITAL BUILDING NEW GORDONVALE</v>
          </cell>
          <cell r="D1891">
            <v>1797947.2</v>
          </cell>
          <cell r="E1891">
            <v>-808828.2</v>
          </cell>
          <cell r="F1891">
            <v>989119</v>
          </cell>
        </row>
        <row r="1892">
          <cell r="A1892">
            <v>74614</v>
          </cell>
          <cell r="B1892" t="str">
            <v>01.06.1940</v>
          </cell>
          <cell r="C1892" t="str">
            <v>STORAGE SHED GORDONVALE HOSPITAL</v>
          </cell>
          <cell r="D1892">
            <v>16500</v>
          </cell>
          <cell r="E1892">
            <v>-16002</v>
          </cell>
          <cell r="F1892">
            <v>498</v>
          </cell>
        </row>
        <row r="1893">
          <cell r="A1893">
            <v>74615</v>
          </cell>
          <cell r="B1893" t="str">
            <v>01.06.1987</v>
          </cell>
          <cell r="C1893" t="str">
            <v>GENERATOR SHED</v>
          </cell>
          <cell r="D1893">
            <v>8100</v>
          </cell>
          <cell r="E1893">
            <v>-7252</v>
          </cell>
          <cell r="F1893">
            <v>848</v>
          </cell>
        </row>
        <row r="1894">
          <cell r="A1894">
            <v>74616</v>
          </cell>
          <cell r="B1894" t="str">
            <v>01.07.1950</v>
          </cell>
          <cell r="C1894" t="str">
            <v>PHYSIOTHERAPY BLOCK GORDONVALE</v>
          </cell>
          <cell r="D1894">
            <v>170500</v>
          </cell>
          <cell r="E1894">
            <v>-164420</v>
          </cell>
          <cell r="F1894">
            <v>6080</v>
          </cell>
        </row>
        <row r="1895">
          <cell r="A1895">
            <v>74617</v>
          </cell>
          <cell r="B1895" t="str">
            <v>01.06.1987</v>
          </cell>
          <cell r="C1895" t="str">
            <v>WORKSHOP GORDONVALE HOSPITAL</v>
          </cell>
          <cell r="D1895">
            <v>34300</v>
          </cell>
          <cell r="E1895">
            <v>-30706</v>
          </cell>
          <cell r="F1895">
            <v>3594</v>
          </cell>
        </row>
        <row r="1896">
          <cell r="A1896">
            <v>74618</v>
          </cell>
          <cell r="B1896" t="str">
            <v>01.06.1947</v>
          </cell>
          <cell r="C1896" t="str">
            <v>NURSES QUARTERS GORDONVALE HOSP</v>
          </cell>
          <cell r="D1896">
            <v>330000</v>
          </cell>
          <cell r="E1896">
            <v>-330000</v>
          </cell>
          <cell r="F1896">
            <v>0</v>
          </cell>
        </row>
        <row r="1897">
          <cell r="A1897">
            <v>74619</v>
          </cell>
          <cell r="B1897" t="str">
            <v>01.10.1972</v>
          </cell>
          <cell r="C1897" t="str">
            <v>BLOCK A - SURGICAL BLOCK CAIRNS BASE HOSPITA</v>
          </cell>
          <cell r="D1897">
            <v>33466379.079999998</v>
          </cell>
          <cell r="E1897">
            <v>-11566982.08</v>
          </cell>
          <cell r="F1897">
            <v>21899397</v>
          </cell>
        </row>
        <row r="1898">
          <cell r="A1898">
            <v>74620</v>
          </cell>
          <cell r="B1898" t="str">
            <v>01.09.1980</v>
          </cell>
          <cell r="C1898" t="str">
            <v>BLOCK B - MEDICAL BLOCK CAIRNS BASE HOSPITAL</v>
          </cell>
          <cell r="D1898">
            <v>78583912.799999997</v>
          </cell>
          <cell r="E1898">
            <v>-26472108.800000001</v>
          </cell>
          <cell r="F1898">
            <v>52111804</v>
          </cell>
        </row>
        <row r="1899">
          <cell r="A1899">
            <v>74621</v>
          </cell>
          <cell r="B1899" t="str">
            <v>01.06.1965</v>
          </cell>
          <cell r="C1899" t="str">
            <v>GARDENERS &amp; PAINTERS WORK SHOP</v>
          </cell>
          <cell r="D1899">
            <v>83000</v>
          </cell>
          <cell r="E1899">
            <v>-78918</v>
          </cell>
          <cell r="F1899">
            <v>4082</v>
          </cell>
        </row>
        <row r="1900">
          <cell r="A1900">
            <v>74622</v>
          </cell>
          <cell r="B1900" t="str">
            <v>01.06.1965</v>
          </cell>
          <cell r="C1900" t="str">
            <v>BOILER HOUSE OLD CAIRNS BASE HOSP</v>
          </cell>
          <cell r="D1900">
            <v>121000</v>
          </cell>
          <cell r="E1900">
            <v>-115049</v>
          </cell>
          <cell r="F1900">
            <v>5951</v>
          </cell>
        </row>
        <row r="1901">
          <cell r="A1901">
            <v>74624</v>
          </cell>
          <cell r="B1901" t="str">
            <v>01.06.1992</v>
          </cell>
          <cell r="C1901" t="str">
            <v>HOPEVALE DEMOUNTABLE</v>
          </cell>
          <cell r="D1901">
            <v>39000</v>
          </cell>
          <cell r="E1901">
            <v>-24692</v>
          </cell>
          <cell r="F1901">
            <v>14308</v>
          </cell>
        </row>
        <row r="1902">
          <cell r="A1902">
            <v>74625</v>
          </cell>
          <cell r="B1902" t="str">
            <v>01.06.1969</v>
          </cell>
          <cell r="C1902" t="str">
            <v>AIR CONDITIONING DENTAL PLANT ROOM CBH</v>
          </cell>
          <cell r="D1902">
            <v>28000</v>
          </cell>
          <cell r="E1902">
            <v>-26475</v>
          </cell>
          <cell r="F1902">
            <v>1525</v>
          </cell>
        </row>
        <row r="1903">
          <cell r="A1903">
            <v>74626</v>
          </cell>
          <cell r="B1903" t="str">
            <v>01.06.1990</v>
          </cell>
          <cell r="C1903" t="str">
            <v>X RAY ARCHIVES BUILDING CBH</v>
          </cell>
          <cell r="D1903">
            <v>29000</v>
          </cell>
          <cell r="E1903">
            <v>-10675</v>
          </cell>
          <cell r="F1903">
            <v>18325</v>
          </cell>
        </row>
        <row r="1904">
          <cell r="A1904">
            <v>74629</v>
          </cell>
          <cell r="B1904" t="str">
            <v>01.06.1965</v>
          </cell>
          <cell r="C1904" t="str">
            <v>DENTAL BUILDING CAIRNS BASE HOSPIT</v>
          </cell>
          <cell r="D1904">
            <v>229000</v>
          </cell>
          <cell r="E1904">
            <v>-229000</v>
          </cell>
          <cell r="F1904">
            <v>0</v>
          </cell>
        </row>
        <row r="1905">
          <cell r="A1905">
            <v>74630</v>
          </cell>
          <cell r="B1905" t="str">
            <v>01.06.1950</v>
          </cell>
          <cell r="C1905" t="str">
            <v>DOLLS HOUSE CAIRNS BASE HOSPITAL</v>
          </cell>
          <cell r="D1905">
            <v>438781.41</v>
          </cell>
          <cell r="E1905">
            <v>-331207.40999999997</v>
          </cell>
          <cell r="F1905">
            <v>107574</v>
          </cell>
        </row>
        <row r="1906">
          <cell r="A1906">
            <v>74631</v>
          </cell>
          <cell r="B1906" t="str">
            <v>01.06.1993</v>
          </cell>
          <cell r="C1906" t="str">
            <v>MENTAL HEALTH SHERIDAN STREET DEMOUNTABLE</v>
          </cell>
          <cell r="D1906">
            <v>50000</v>
          </cell>
          <cell r="E1906">
            <v>-42278</v>
          </cell>
          <cell r="F1906">
            <v>7722</v>
          </cell>
        </row>
        <row r="1907">
          <cell r="A1907">
            <v>74632</v>
          </cell>
          <cell r="B1907" t="str">
            <v>01.06.1964</v>
          </cell>
          <cell r="C1907" t="str">
            <v>DENTAL TECHNICIANS WORKSHOP</v>
          </cell>
          <cell r="D1907">
            <v>143000</v>
          </cell>
          <cell r="E1907">
            <v>-143000</v>
          </cell>
          <cell r="F1907">
            <v>0</v>
          </cell>
        </row>
        <row r="1908">
          <cell r="A1908">
            <v>74633</v>
          </cell>
          <cell r="B1908" t="str">
            <v>01.06.1996</v>
          </cell>
          <cell r="C1908" t="str">
            <v>STORAGE SHED HOPEVALE CLINIC</v>
          </cell>
          <cell r="D1908">
            <v>23000</v>
          </cell>
          <cell r="E1908">
            <v>-4126</v>
          </cell>
          <cell r="F1908">
            <v>18874</v>
          </cell>
        </row>
        <row r="1909">
          <cell r="A1909">
            <v>74634</v>
          </cell>
          <cell r="B1909" t="str">
            <v>01.06.1965</v>
          </cell>
          <cell r="C1909" t="str">
            <v>MORGUE HOPEVALE CLINIC</v>
          </cell>
          <cell r="D1909">
            <v>39000</v>
          </cell>
          <cell r="E1909">
            <v>-38027</v>
          </cell>
          <cell r="F1909">
            <v>973</v>
          </cell>
        </row>
        <row r="1910">
          <cell r="A1910">
            <v>74635</v>
          </cell>
          <cell r="B1910" t="str">
            <v>01.06.1996</v>
          </cell>
          <cell r="C1910" t="str">
            <v>DWELLING 2 HOPEVALE CLINIC</v>
          </cell>
          <cell r="D1910">
            <v>233000</v>
          </cell>
          <cell r="E1910">
            <v>-46975</v>
          </cell>
          <cell r="F1910">
            <v>186025</v>
          </cell>
        </row>
        <row r="1911">
          <cell r="A1911">
            <v>74636</v>
          </cell>
          <cell r="B1911" t="str">
            <v>01.06.1996</v>
          </cell>
          <cell r="C1911" t="str">
            <v>DWELLING 1 HOPEVALE CLINIC</v>
          </cell>
          <cell r="D1911">
            <v>233000</v>
          </cell>
          <cell r="E1911">
            <v>-46975</v>
          </cell>
          <cell r="F1911">
            <v>186025</v>
          </cell>
        </row>
        <row r="1912">
          <cell r="A1912">
            <v>74637</v>
          </cell>
          <cell r="B1912" t="str">
            <v>01.06.1996</v>
          </cell>
          <cell r="C1912" t="str">
            <v>DON DWELLING HOPEVALE CLINIC</v>
          </cell>
          <cell r="D1912">
            <v>126000</v>
          </cell>
          <cell r="E1912">
            <v>-25403</v>
          </cell>
          <cell r="F1912">
            <v>100597</v>
          </cell>
        </row>
        <row r="1913">
          <cell r="A1913">
            <v>74638</v>
          </cell>
          <cell r="B1913" t="str">
            <v>01.06.1965</v>
          </cell>
          <cell r="C1913" t="str">
            <v>NURSES QUARTERS HOPEVALE CLINIC</v>
          </cell>
          <cell r="D1913">
            <v>194000</v>
          </cell>
          <cell r="E1913">
            <v>-135194</v>
          </cell>
          <cell r="F1913">
            <v>58806</v>
          </cell>
        </row>
        <row r="1914">
          <cell r="A1914">
            <v>74640</v>
          </cell>
          <cell r="B1914" t="str">
            <v>01.06.1965</v>
          </cell>
          <cell r="C1914" t="str">
            <v>VERANDAHS HOPEVALE CLINIC</v>
          </cell>
          <cell r="D1914">
            <v>39000</v>
          </cell>
          <cell r="E1914">
            <v>-28715</v>
          </cell>
          <cell r="F1914">
            <v>10285</v>
          </cell>
        </row>
        <row r="1915">
          <cell r="A1915">
            <v>74641</v>
          </cell>
          <cell r="B1915" t="str">
            <v>01.06.1965</v>
          </cell>
          <cell r="C1915" t="str">
            <v>HOPEVALE CLINIC &amp; SITE IMPROVEMENTS</v>
          </cell>
          <cell r="D1915">
            <v>2432516.7999999998</v>
          </cell>
          <cell r="E1915">
            <v>-1783857.8</v>
          </cell>
          <cell r="F1915">
            <v>648659</v>
          </cell>
        </row>
        <row r="1916">
          <cell r="A1916">
            <v>74642</v>
          </cell>
          <cell r="B1916" t="str">
            <v>01.06.1950</v>
          </cell>
          <cell r="C1916" t="str">
            <v>GARAGE 249 LAKE ST CAIRNS</v>
          </cell>
          <cell r="D1916">
            <v>0</v>
          </cell>
          <cell r="E1916">
            <v>0</v>
          </cell>
          <cell r="F1916">
            <v>0</v>
          </cell>
        </row>
        <row r="1917">
          <cell r="A1917">
            <v>74643</v>
          </cell>
          <cell r="B1917" t="str">
            <v>01.06.1956</v>
          </cell>
          <cell r="C1917" t="str">
            <v>YARRABAH HOSPITAL</v>
          </cell>
          <cell r="D1917">
            <v>888820.49</v>
          </cell>
          <cell r="E1917">
            <v>-592880.49</v>
          </cell>
          <cell r="F1917">
            <v>295940</v>
          </cell>
        </row>
        <row r="1918">
          <cell r="A1918">
            <v>74644</v>
          </cell>
          <cell r="B1918" t="str">
            <v>01.06.1989</v>
          </cell>
          <cell r="C1918" t="str">
            <v>NURSES QUARTERS YARRABAH HOSPITAL</v>
          </cell>
          <cell r="D1918">
            <v>201800</v>
          </cell>
          <cell r="E1918">
            <v>-129270</v>
          </cell>
          <cell r="F1918">
            <v>72530</v>
          </cell>
        </row>
        <row r="1919">
          <cell r="A1919">
            <v>74645</v>
          </cell>
          <cell r="B1919" t="str">
            <v>01.06.1994</v>
          </cell>
          <cell r="C1919" t="str">
            <v>WALKWAY YARRABAH HOSPITAL</v>
          </cell>
          <cell r="D1919">
            <v>12900</v>
          </cell>
          <cell r="E1919">
            <v>-3818</v>
          </cell>
          <cell r="F1919">
            <v>9082</v>
          </cell>
        </row>
        <row r="1920">
          <cell r="A1920">
            <v>74646</v>
          </cell>
          <cell r="B1920" t="str">
            <v>01.06.1955</v>
          </cell>
          <cell r="C1920" t="str">
            <v>LAUNDRY YARRABAH HOSPITAL</v>
          </cell>
          <cell r="D1920">
            <v>62100</v>
          </cell>
          <cell r="E1920">
            <v>-54302</v>
          </cell>
          <cell r="F1920">
            <v>7798</v>
          </cell>
        </row>
        <row r="1921">
          <cell r="A1921">
            <v>74647</v>
          </cell>
          <cell r="B1921" t="str">
            <v>01.06.1987</v>
          </cell>
          <cell r="C1921" t="str">
            <v>GENERATOR SHED+SITE IMPR. YARRABAH</v>
          </cell>
          <cell r="D1921">
            <v>5800</v>
          </cell>
          <cell r="E1921">
            <v>-2416</v>
          </cell>
          <cell r="F1921">
            <v>3384</v>
          </cell>
        </row>
        <row r="1922">
          <cell r="A1922">
            <v>74648</v>
          </cell>
          <cell r="B1922" t="str">
            <v>01.06.1987</v>
          </cell>
          <cell r="C1922" t="str">
            <v>COMM HEALTH DEMOUNTABLE YARRABAH</v>
          </cell>
          <cell r="D1922">
            <v>63000</v>
          </cell>
          <cell r="E1922">
            <v>-56397</v>
          </cell>
          <cell r="F1922">
            <v>6603</v>
          </cell>
        </row>
        <row r="1923">
          <cell r="A1923">
            <v>74649</v>
          </cell>
          <cell r="B1923" t="str">
            <v>01.06.1975</v>
          </cell>
          <cell r="C1923" t="str">
            <v>MORGUE-DOUGLAS SHIRE MULTI PURPOSE HEALTH SERVICE</v>
          </cell>
          <cell r="D1923">
            <v>48000</v>
          </cell>
          <cell r="E1923">
            <v>-33981</v>
          </cell>
          <cell r="F1923">
            <v>14019</v>
          </cell>
        </row>
        <row r="1924">
          <cell r="A1924">
            <v>74650</v>
          </cell>
          <cell r="B1924" t="str">
            <v>01.06.1930</v>
          </cell>
          <cell r="C1924" t="str">
            <v>LAUNDRY BLK-DOUGLAS SHIRE MULTI PURPOSE HEALTH SER</v>
          </cell>
          <cell r="D1924">
            <v>300000</v>
          </cell>
          <cell r="E1924">
            <v>-292114</v>
          </cell>
          <cell r="F1924">
            <v>7886</v>
          </cell>
        </row>
        <row r="1925">
          <cell r="A1925">
            <v>74651</v>
          </cell>
          <cell r="B1925" t="str">
            <v>01.05.1987</v>
          </cell>
          <cell r="C1925" t="str">
            <v>CARPORT- DOUGLAS SHIRE MULTI PURPOSE HEALTH SERVIC</v>
          </cell>
          <cell r="D1925">
            <v>36000</v>
          </cell>
          <cell r="E1925">
            <v>-24405</v>
          </cell>
          <cell r="F1925">
            <v>11595</v>
          </cell>
        </row>
        <row r="1926">
          <cell r="A1926">
            <v>74652</v>
          </cell>
          <cell r="B1926" t="str">
            <v>01.06.1950</v>
          </cell>
          <cell r="C1926" t="str">
            <v>ADMIN BLK-DOUGLAS SHIRE MULTI PURPOSE HEALTH SERVI</v>
          </cell>
          <cell r="D1926">
            <v>225000</v>
          </cell>
          <cell r="E1926">
            <v>-199216</v>
          </cell>
          <cell r="F1926">
            <v>25784</v>
          </cell>
        </row>
        <row r="1927">
          <cell r="A1927">
            <v>74653</v>
          </cell>
          <cell r="B1927" t="str">
            <v>01.06.1930</v>
          </cell>
          <cell r="C1927" t="str">
            <v>NURSES QTRS-DOUGLAS SHIRE MULTI PURPOSE HEALTH SER</v>
          </cell>
          <cell r="D1927">
            <v>491400</v>
          </cell>
          <cell r="E1927">
            <v>-478348</v>
          </cell>
          <cell r="F1927">
            <v>13052</v>
          </cell>
        </row>
        <row r="1928">
          <cell r="A1928">
            <v>74654</v>
          </cell>
          <cell r="B1928" t="str">
            <v>01.06.1950</v>
          </cell>
          <cell r="C1928" t="str">
            <v>KITCHEN BLK-DOUGLAS SHIRE MULTI PURPOSE HEALTH SER</v>
          </cell>
          <cell r="D1928">
            <v>390600</v>
          </cell>
          <cell r="E1928">
            <v>-376526</v>
          </cell>
          <cell r="F1928">
            <v>14074</v>
          </cell>
        </row>
        <row r="1929">
          <cell r="A1929">
            <v>74656</v>
          </cell>
          <cell r="B1929" t="str">
            <v>01.06.1930</v>
          </cell>
          <cell r="C1929" t="str">
            <v>THEATRE-DOUGLAS SHIRE MULTI PURPOSE HEALTH SERVICE</v>
          </cell>
          <cell r="D1929">
            <v>414000</v>
          </cell>
          <cell r="E1929">
            <v>-403004</v>
          </cell>
          <cell r="F1929">
            <v>10996</v>
          </cell>
        </row>
        <row r="1930">
          <cell r="A1930">
            <v>74657</v>
          </cell>
          <cell r="B1930" t="str">
            <v>01.06.1950</v>
          </cell>
          <cell r="C1930" t="str">
            <v>X RAY BLK-DOUGLAS SHIRE MULTI PURPOSE HEALTH SERVI</v>
          </cell>
          <cell r="D1930">
            <v>248400</v>
          </cell>
          <cell r="E1930">
            <v>-239450</v>
          </cell>
          <cell r="F1930">
            <v>8950</v>
          </cell>
        </row>
        <row r="1931">
          <cell r="A1931">
            <v>74658</v>
          </cell>
          <cell r="B1931" t="str">
            <v>01.06.1930</v>
          </cell>
          <cell r="C1931" t="str">
            <v>GERIATRIC WARD-DOUGLAS SHIRE MULTI PURPOSE HEALTH</v>
          </cell>
          <cell r="D1931">
            <v>904261.68</v>
          </cell>
          <cell r="E1931">
            <v>-880492.68</v>
          </cell>
          <cell r="F1931">
            <v>23769</v>
          </cell>
        </row>
        <row r="1932">
          <cell r="A1932">
            <v>74659</v>
          </cell>
          <cell r="B1932" t="str">
            <v>01.06.1950</v>
          </cell>
          <cell r="C1932" t="str">
            <v>STAFF QTRS-DOUGLAS SHIRE MULTI PURPOSE HEALTH SERV</v>
          </cell>
          <cell r="D1932">
            <v>590149.73</v>
          </cell>
          <cell r="E1932">
            <v>-522519.73</v>
          </cell>
          <cell r="F1932">
            <v>67630</v>
          </cell>
        </row>
        <row r="1933">
          <cell r="A1933">
            <v>74660</v>
          </cell>
          <cell r="B1933" t="str">
            <v>01.06.1930</v>
          </cell>
          <cell r="C1933" t="str">
            <v>STORE ROOM-DOUGLAS SHIRE MULTI PURPOSE HEALTH SERV</v>
          </cell>
          <cell r="D1933">
            <v>72000</v>
          </cell>
          <cell r="E1933">
            <v>-72000</v>
          </cell>
          <cell r="F1933">
            <v>0</v>
          </cell>
        </row>
        <row r="1934">
          <cell r="A1934">
            <v>74661</v>
          </cell>
          <cell r="B1934" t="str">
            <v>01.06.1970</v>
          </cell>
          <cell r="C1934" t="str">
            <v>MAIN STORE-DOUGLAS SHIRE MULTI PURPOSE HEALTH SERV</v>
          </cell>
          <cell r="D1934">
            <v>115200</v>
          </cell>
          <cell r="E1934">
            <v>-58531</v>
          </cell>
          <cell r="F1934">
            <v>56669</v>
          </cell>
        </row>
        <row r="1935">
          <cell r="A1935">
            <v>74662</v>
          </cell>
          <cell r="B1935" t="str">
            <v>01.06.1930</v>
          </cell>
          <cell r="C1935" t="str">
            <v>DOCTORS RES-DOUGLAS SHIRE MULTI PURPOSE HEALTH SER</v>
          </cell>
          <cell r="D1935">
            <v>199800</v>
          </cell>
          <cell r="E1935">
            <v>-182552</v>
          </cell>
          <cell r="F1935">
            <v>17248</v>
          </cell>
        </row>
        <row r="1936">
          <cell r="A1936">
            <v>74663</v>
          </cell>
          <cell r="B1936" t="str">
            <v>01.06.1991</v>
          </cell>
          <cell r="C1936" t="str">
            <v>NEW WARD AREA ACUTE-DOUGLAS SHIRE MULTI PURPOSE HE</v>
          </cell>
          <cell r="D1936">
            <v>2220993.6</v>
          </cell>
          <cell r="E1936">
            <v>-666309.6</v>
          </cell>
          <cell r="F1936">
            <v>1554684</v>
          </cell>
        </row>
        <row r="1937">
          <cell r="A1937">
            <v>74664</v>
          </cell>
          <cell r="B1937" t="str">
            <v>01.06.1950</v>
          </cell>
          <cell r="C1937" t="str">
            <v>OLD SECTION-DOUGLAS SHIRE MULTI PURPOSE HEALTH SER</v>
          </cell>
          <cell r="D1937">
            <v>2749801.6</v>
          </cell>
          <cell r="E1937">
            <v>-2688699.6</v>
          </cell>
          <cell r="F1937">
            <v>61102</v>
          </cell>
        </row>
        <row r="1938">
          <cell r="A1938">
            <v>74665</v>
          </cell>
          <cell r="B1938" t="str">
            <v>01.06.1986</v>
          </cell>
          <cell r="C1938" t="str">
            <v>HOSPITAL BUILDING COOKTOWN</v>
          </cell>
          <cell r="D1938">
            <v>4441987.2</v>
          </cell>
          <cell r="E1938">
            <v>-2072950.2</v>
          </cell>
          <cell r="F1938">
            <v>2369037</v>
          </cell>
        </row>
        <row r="1939">
          <cell r="A1939">
            <v>74666</v>
          </cell>
          <cell r="B1939" t="str">
            <v>01.06.1986</v>
          </cell>
          <cell r="C1939" t="str">
            <v>NURSES QUARTERS COOKTOWN HOSPITAL</v>
          </cell>
          <cell r="D1939">
            <v>410560</v>
          </cell>
          <cell r="E1939">
            <v>-132235</v>
          </cell>
          <cell r="F1939">
            <v>278325</v>
          </cell>
        </row>
        <row r="1940">
          <cell r="A1940">
            <v>74667</v>
          </cell>
          <cell r="B1940" t="str">
            <v>01.06.1986</v>
          </cell>
          <cell r="C1940" t="str">
            <v>MORGUE BUILDING COOKTOWN HOSPITAL</v>
          </cell>
          <cell r="D1940">
            <v>56000</v>
          </cell>
          <cell r="E1940">
            <v>-28865</v>
          </cell>
          <cell r="F1940">
            <v>27135</v>
          </cell>
        </row>
        <row r="1941">
          <cell r="A1941">
            <v>74668</v>
          </cell>
          <cell r="B1941" t="str">
            <v>01.06.1955</v>
          </cell>
          <cell r="C1941" t="str">
            <v>DOCTORS QUARTERS COOKTOWN HOSPITAL</v>
          </cell>
          <cell r="D1941">
            <v>210000</v>
          </cell>
          <cell r="E1941">
            <v>-155975</v>
          </cell>
          <cell r="F1941">
            <v>54025</v>
          </cell>
        </row>
        <row r="1942">
          <cell r="A1942">
            <v>74669</v>
          </cell>
          <cell r="B1942" t="str">
            <v>01.06.1990</v>
          </cell>
          <cell r="C1942" t="str">
            <v>GROUNDSMAN STORE COOKTOWN HOSPITAL</v>
          </cell>
          <cell r="D1942">
            <v>54000</v>
          </cell>
          <cell r="E1942">
            <v>-14889</v>
          </cell>
          <cell r="F1942">
            <v>39111</v>
          </cell>
        </row>
        <row r="1943">
          <cell r="A1943">
            <v>74670</v>
          </cell>
          <cell r="B1943" t="str">
            <v>01.06.1986</v>
          </cell>
          <cell r="C1943" t="str">
            <v>AWNINGS COOKTOWN HOSPITAL</v>
          </cell>
          <cell r="D1943">
            <v>45000</v>
          </cell>
          <cell r="E1943">
            <v>-16248</v>
          </cell>
          <cell r="F1943">
            <v>28752</v>
          </cell>
        </row>
        <row r="1944">
          <cell r="A1944">
            <v>74671</v>
          </cell>
          <cell r="B1944" t="str">
            <v>01.06.1997</v>
          </cell>
          <cell r="C1944" t="str">
            <v>WUJAL WUJAL CAP WORKS 96/7 RAA</v>
          </cell>
          <cell r="D1944">
            <v>47648</v>
          </cell>
          <cell r="E1944">
            <v>-8421</v>
          </cell>
          <cell r="F1944">
            <v>39227</v>
          </cell>
        </row>
        <row r="1945">
          <cell r="A1945">
            <v>74672</v>
          </cell>
          <cell r="B1945" t="str">
            <v>01.06.1997</v>
          </cell>
          <cell r="C1945" t="str">
            <v>CAIRNS BASE HOSPITAL CAR PARK</v>
          </cell>
          <cell r="D1945">
            <v>5605364.7999999998</v>
          </cell>
          <cell r="E1945">
            <v>-1131746.8</v>
          </cell>
          <cell r="F1945">
            <v>4473618</v>
          </cell>
        </row>
        <row r="1946">
          <cell r="A1946">
            <v>74673</v>
          </cell>
          <cell r="B1946" t="str">
            <v>01.06.1997</v>
          </cell>
          <cell r="C1946" t="str">
            <v>CBH SECURITY UPDATE CAP WKS 96/7</v>
          </cell>
          <cell r="D1946">
            <v>28519</v>
          </cell>
          <cell r="E1946">
            <v>-5042</v>
          </cell>
          <cell r="F1946">
            <v>23477</v>
          </cell>
        </row>
        <row r="1947">
          <cell r="A1947">
            <v>74674</v>
          </cell>
          <cell r="B1947" t="str">
            <v>01.06.1997</v>
          </cell>
          <cell r="C1947" t="str">
            <v>CBH CARPARK CAP WKS 96/7</v>
          </cell>
          <cell r="D1947">
            <v>162296</v>
          </cell>
          <cell r="E1947">
            <v>-28679</v>
          </cell>
          <cell r="F1947">
            <v>133617</v>
          </cell>
        </row>
        <row r="1948">
          <cell r="A1948">
            <v>74676</v>
          </cell>
          <cell r="B1948" t="str">
            <v>01.06.1996</v>
          </cell>
          <cell r="C1948" t="str">
            <v>SITE IMPROVEMENTS 8 APLIN ST CNS</v>
          </cell>
          <cell r="D1948">
            <v>23100</v>
          </cell>
          <cell r="E1948">
            <v>-7443</v>
          </cell>
          <cell r="F1948">
            <v>15657</v>
          </cell>
        </row>
        <row r="1949">
          <cell r="A1949">
            <v>74677</v>
          </cell>
          <cell r="B1949" t="str">
            <v>01.07.1993</v>
          </cell>
          <cell r="C1949" t="str">
            <v>SITE IMPROVEMENTS CBH</v>
          </cell>
          <cell r="D1949">
            <v>4230464</v>
          </cell>
          <cell r="E1949">
            <v>-1723547</v>
          </cell>
          <cell r="F1949">
            <v>2506917</v>
          </cell>
        </row>
        <row r="1950">
          <cell r="A1950">
            <v>74678</v>
          </cell>
          <cell r="B1950" t="str">
            <v>01.06.1996</v>
          </cell>
          <cell r="C1950" t="str">
            <v>SITE IMPROVEMENTS 165 SHERIDAN ST</v>
          </cell>
          <cell r="D1950">
            <v>11000</v>
          </cell>
          <cell r="E1950">
            <v>-2220</v>
          </cell>
          <cell r="F1950">
            <v>8780</v>
          </cell>
        </row>
        <row r="1951">
          <cell r="A1951">
            <v>74679</v>
          </cell>
          <cell r="B1951" t="str">
            <v>01.06.1993</v>
          </cell>
          <cell r="C1951" t="str">
            <v>SITE IMPROVEMENTS MOSSMAN HOSPITAL</v>
          </cell>
          <cell r="D1951">
            <v>50000</v>
          </cell>
          <cell r="E1951">
            <v>-22450</v>
          </cell>
          <cell r="F1951">
            <v>27550</v>
          </cell>
        </row>
        <row r="1952">
          <cell r="A1952">
            <v>74680</v>
          </cell>
          <cell r="B1952" t="str">
            <v>01.06.1993</v>
          </cell>
          <cell r="C1952" t="str">
            <v>SITE IMPROVEMENTS GORDONVALE</v>
          </cell>
          <cell r="D1952">
            <v>55000</v>
          </cell>
          <cell r="E1952">
            <v>-14147</v>
          </cell>
          <cell r="F1952">
            <v>40853</v>
          </cell>
        </row>
        <row r="1953">
          <cell r="A1953">
            <v>75500</v>
          </cell>
          <cell r="B1953" t="str">
            <v>01.07.1993</v>
          </cell>
          <cell r="C1953" t="str">
            <v>GYMPIE HOSPITAL SITE</v>
          </cell>
          <cell r="D1953">
            <v>412500</v>
          </cell>
          <cell r="E1953">
            <v>0</v>
          </cell>
          <cell r="F1953">
            <v>412500</v>
          </cell>
        </row>
        <row r="1954">
          <cell r="A1954">
            <v>75501</v>
          </cell>
          <cell r="B1954" t="str">
            <v>01.07.1993</v>
          </cell>
          <cell r="C1954" t="str">
            <v>RESIDENCE TENNIS COURT</v>
          </cell>
          <cell r="D1954">
            <v>124850</v>
          </cell>
          <cell r="E1954">
            <v>0</v>
          </cell>
          <cell r="F1954">
            <v>124850</v>
          </cell>
        </row>
        <row r="1955">
          <cell r="A1955">
            <v>75502</v>
          </cell>
          <cell r="B1955" t="str">
            <v>01.07.1993</v>
          </cell>
          <cell r="C1955" t="str">
            <v>RESIDENCE GYMPIE</v>
          </cell>
          <cell r="D1955">
            <v>24500</v>
          </cell>
          <cell r="E1955">
            <v>0</v>
          </cell>
          <cell r="F1955">
            <v>24500</v>
          </cell>
        </row>
        <row r="1956">
          <cell r="A1956">
            <v>75503</v>
          </cell>
          <cell r="B1956" t="str">
            <v>01.07.1993</v>
          </cell>
          <cell r="C1956" t="str">
            <v>RESIDENCE GYMPIE</v>
          </cell>
          <cell r="D1956">
            <v>30500</v>
          </cell>
          <cell r="E1956">
            <v>0</v>
          </cell>
          <cell r="F1956">
            <v>30500</v>
          </cell>
        </row>
        <row r="1957">
          <cell r="A1957">
            <v>78020</v>
          </cell>
          <cell r="B1957" t="str">
            <v>01.07.1990</v>
          </cell>
          <cell r="C1957" t="str">
            <v>MULTI UNITS - ELIZABETH AND BELL STS BUNDABERG</v>
          </cell>
          <cell r="D1957">
            <v>120000</v>
          </cell>
          <cell r="E1957">
            <v>0</v>
          </cell>
          <cell r="F1957">
            <v>120000</v>
          </cell>
        </row>
        <row r="1958">
          <cell r="A1958">
            <v>78022</v>
          </cell>
          <cell r="B1958" t="str">
            <v>01.07.1990</v>
          </cell>
          <cell r="C1958" t="str">
            <v>MULTI UNITS - REDDAM ST BUNDABERG</v>
          </cell>
          <cell r="D1958">
            <v>135400</v>
          </cell>
          <cell r="E1958">
            <v>0</v>
          </cell>
          <cell r="F1958">
            <v>135400</v>
          </cell>
        </row>
        <row r="1959">
          <cell r="A1959">
            <v>78027</v>
          </cell>
          <cell r="B1959" t="str">
            <v>01.07.1990</v>
          </cell>
          <cell r="C1959" t="str">
            <v>HOSPITAL MULGRAVE STREET CNR BRUCE</v>
          </cell>
          <cell r="D1959">
            <v>92850</v>
          </cell>
          <cell r="E1959">
            <v>0</v>
          </cell>
          <cell r="F1959">
            <v>92850</v>
          </cell>
        </row>
        <row r="1960">
          <cell r="A1960">
            <v>78031</v>
          </cell>
          <cell r="B1960" t="str">
            <v>01.07.1990</v>
          </cell>
          <cell r="C1960" t="str">
            <v>LAND - CHILDERS HOSPITAL</v>
          </cell>
          <cell r="D1960">
            <v>54565</v>
          </cell>
          <cell r="E1960">
            <v>0</v>
          </cell>
          <cell r="F1960">
            <v>54565</v>
          </cell>
        </row>
        <row r="1961">
          <cell r="A1961">
            <v>78033</v>
          </cell>
          <cell r="B1961" t="str">
            <v>01.07.1990</v>
          </cell>
          <cell r="C1961" t="str">
            <v>LAND - MT PERRY OUTPATIENTS</v>
          </cell>
          <cell r="D1961">
            <v>25900</v>
          </cell>
          <cell r="E1961">
            <v>0</v>
          </cell>
          <cell r="F1961">
            <v>25900</v>
          </cell>
        </row>
        <row r="1962">
          <cell r="A1962">
            <v>78037</v>
          </cell>
          <cell r="B1962" t="str">
            <v>01.06.1997</v>
          </cell>
          <cell r="C1962" t="str">
            <v>GIN GIN HOSPITAL WIP 9697</v>
          </cell>
          <cell r="D1962">
            <v>157761</v>
          </cell>
          <cell r="E1962">
            <v>-27609</v>
          </cell>
          <cell r="F1962">
            <v>130152</v>
          </cell>
        </row>
        <row r="1963">
          <cell r="A1963">
            <v>78039</v>
          </cell>
          <cell r="B1963" t="str">
            <v>01.07.1950</v>
          </cell>
          <cell r="C1963" t="str">
            <v>DAY CARE BUILDING</v>
          </cell>
          <cell r="D1963">
            <v>64064</v>
          </cell>
          <cell r="E1963">
            <v>-57659</v>
          </cell>
          <cell r="F1963">
            <v>6405</v>
          </cell>
        </row>
        <row r="1964">
          <cell r="A1964">
            <v>78041</v>
          </cell>
          <cell r="B1964" t="str">
            <v>01.07.1950</v>
          </cell>
          <cell r="C1964" t="str">
            <v>MORGUE - GIN GIN</v>
          </cell>
          <cell r="D1964">
            <v>69322</v>
          </cell>
          <cell r="E1964">
            <v>-62392</v>
          </cell>
          <cell r="F1964">
            <v>6930</v>
          </cell>
        </row>
        <row r="1965">
          <cell r="A1965">
            <v>78043</v>
          </cell>
          <cell r="B1965" t="str">
            <v>01.07.1970</v>
          </cell>
          <cell r="C1965" t="str">
            <v>SURGERY AND RESIDIENCE GIN GIN HOSPITAL</v>
          </cell>
          <cell r="D1965">
            <v>392616.22</v>
          </cell>
          <cell r="E1965">
            <v>-203916.22</v>
          </cell>
          <cell r="F1965">
            <v>188700</v>
          </cell>
        </row>
        <row r="1966">
          <cell r="A1966">
            <v>78046</v>
          </cell>
          <cell r="B1966" t="str">
            <v>01.07.1950</v>
          </cell>
          <cell r="C1966" t="str">
            <v>NURSES QUARTERS GIN GIN</v>
          </cell>
          <cell r="D1966">
            <v>490590</v>
          </cell>
          <cell r="E1966">
            <v>-441533</v>
          </cell>
          <cell r="F1966">
            <v>49057</v>
          </cell>
        </row>
        <row r="1967">
          <cell r="A1967">
            <v>78047</v>
          </cell>
          <cell r="B1967" t="str">
            <v>02.07.1914</v>
          </cell>
          <cell r="C1967" t="str">
            <v>MAIN HOSPITAL BUILDING GIN GIN</v>
          </cell>
          <cell r="D1967">
            <v>3458000</v>
          </cell>
          <cell r="E1967">
            <v>-2231861</v>
          </cell>
          <cell r="F1967">
            <v>1226139</v>
          </cell>
        </row>
        <row r="1968">
          <cell r="A1968">
            <v>78053</v>
          </cell>
          <cell r="B1968" t="str">
            <v>01.06.1997</v>
          </cell>
          <cell r="C1968" t="str">
            <v>BREAST SCREEN WIP 9697</v>
          </cell>
          <cell r="D1968">
            <v>232500</v>
          </cell>
          <cell r="E1968">
            <v>-40690</v>
          </cell>
          <cell r="F1968">
            <v>191810</v>
          </cell>
        </row>
        <row r="1969">
          <cell r="A1969">
            <v>78055</v>
          </cell>
          <cell r="B1969" t="str">
            <v>01.06.1997</v>
          </cell>
          <cell r="C1969" t="str">
            <v>RENAL UNIT WIP 9697</v>
          </cell>
          <cell r="D1969">
            <v>265424</v>
          </cell>
          <cell r="E1969">
            <v>-46451</v>
          </cell>
          <cell r="F1969">
            <v>218973</v>
          </cell>
        </row>
        <row r="1970">
          <cell r="A1970">
            <v>78057</v>
          </cell>
          <cell r="B1970" t="str">
            <v>01.07.1991</v>
          </cell>
          <cell r="C1970" t="str">
            <v>SUBSTATION WEST</v>
          </cell>
          <cell r="D1970">
            <v>42525</v>
          </cell>
          <cell r="E1970">
            <v>-10841</v>
          </cell>
          <cell r="F1970">
            <v>31684</v>
          </cell>
        </row>
        <row r="1971">
          <cell r="A1971">
            <v>78059</v>
          </cell>
          <cell r="B1971" t="str">
            <v>01.07.1987</v>
          </cell>
          <cell r="C1971" t="str">
            <v>CARPORT (ADJOINING WARDSMAN'S HU</v>
          </cell>
          <cell r="D1971">
            <v>9396</v>
          </cell>
          <cell r="E1971">
            <v>-3195</v>
          </cell>
          <cell r="F1971">
            <v>6201</v>
          </cell>
        </row>
        <row r="1972">
          <cell r="A1972">
            <v>78065</v>
          </cell>
          <cell r="B1972" t="str">
            <v>01.07.1988</v>
          </cell>
          <cell r="C1972" t="str">
            <v>GARDENER'S SHED</v>
          </cell>
          <cell r="D1972">
            <v>24840</v>
          </cell>
          <cell r="E1972">
            <v>-5678</v>
          </cell>
          <cell r="F1972">
            <v>19162</v>
          </cell>
        </row>
        <row r="1973">
          <cell r="A1973">
            <v>78067</v>
          </cell>
          <cell r="B1973" t="str">
            <v>01.07.1910</v>
          </cell>
          <cell r="C1973" t="str">
            <v>WARDSMAN'S HUT &amp; MEDICAL GASES ROOM-BUNDABERG HOSP</v>
          </cell>
          <cell r="D1973">
            <v>43740</v>
          </cell>
          <cell r="E1973">
            <v>-41118</v>
          </cell>
          <cell r="F1973">
            <v>2622</v>
          </cell>
        </row>
        <row r="1974">
          <cell r="A1974">
            <v>78069</v>
          </cell>
          <cell r="B1974" t="str">
            <v>01.07.1991</v>
          </cell>
          <cell r="C1974" t="str">
            <v>SUBSTATION EAST</v>
          </cell>
          <cell r="D1974">
            <v>54600</v>
          </cell>
          <cell r="E1974">
            <v>-13920</v>
          </cell>
          <cell r="F1974">
            <v>40680</v>
          </cell>
        </row>
        <row r="1975">
          <cell r="A1975">
            <v>78071</v>
          </cell>
          <cell r="B1975" t="str">
            <v>01.07.1976</v>
          </cell>
          <cell r="C1975" t="str">
            <v>275 BOURBONG ST RES.   (INCL GARAGE)</v>
          </cell>
          <cell r="D1975">
            <v>131055</v>
          </cell>
          <cell r="E1975">
            <v>-73393</v>
          </cell>
          <cell r="F1975">
            <v>57662</v>
          </cell>
        </row>
        <row r="1976">
          <cell r="A1976">
            <v>78073</v>
          </cell>
          <cell r="B1976" t="str">
            <v>01.07.1993</v>
          </cell>
          <cell r="C1976" t="str">
            <v>277A BOURBONG ST RESIDENCE</v>
          </cell>
          <cell r="D1976">
            <v>152129</v>
          </cell>
          <cell r="E1976">
            <v>-18597</v>
          </cell>
          <cell r="F1976">
            <v>133532</v>
          </cell>
        </row>
        <row r="1977">
          <cell r="A1977">
            <v>78075</v>
          </cell>
          <cell r="B1977" t="str">
            <v>01.07.1993</v>
          </cell>
          <cell r="C1977" t="str">
            <v>277 BOURBONG ST RESIDENCE</v>
          </cell>
          <cell r="D1977">
            <v>152129</v>
          </cell>
          <cell r="E1977">
            <v>-18597</v>
          </cell>
          <cell r="F1977">
            <v>133532</v>
          </cell>
        </row>
        <row r="1978">
          <cell r="A1978">
            <v>78077</v>
          </cell>
          <cell r="B1978" t="str">
            <v>01.07.1982</v>
          </cell>
          <cell r="C1978" t="str">
            <v>REST ROOM/CHAPEL</v>
          </cell>
          <cell r="D1978">
            <v>572273.9</v>
          </cell>
          <cell r="E1978">
            <v>-139893.9</v>
          </cell>
          <cell r="F1978">
            <v>432380</v>
          </cell>
        </row>
        <row r="1979">
          <cell r="A1979">
            <v>78079</v>
          </cell>
          <cell r="B1979" t="str">
            <v>01.07.1995</v>
          </cell>
          <cell r="C1979" t="str">
            <v>BREAST CANCER SCREENING</v>
          </cell>
          <cell r="D1979">
            <v>1392776</v>
          </cell>
          <cell r="E1979">
            <v>-409339</v>
          </cell>
          <cell r="F1979">
            <v>983437</v>
          </cell>
        </row>
        <row r="1980">
          <cell r="A1980">
            <v>78081</v>
          </cell>
          <cell r="B1980" t="str">
            <v>01.07.1981</v>
          </cell>
          <cell r="C1980" t="str">
            <v>WORKSHOP/STORE</v>
          </cell>
          <cell r="D1980">
            <v>698026.56</v>
          </cell>
          <cell r="E1980">
            <v>-302482.56</v>
          </cell>
          <cell r="F1980">
            <v>395544</v>
          </cell>
        </row>
        <row r="1981">
          <cell r="A1981">
            <v>78083</v>
          </cell>
          <cell r="B1981" t="str">
            <v>01.07.1911</v>
          </cell>
          <cell r="C1981" t="str">
            <v>CENTRE BLOCK (ADMIN)</v>
          </cell>
          <cell r="D1981">
            <v>1586424</v>
          </cell>
          <cell r="E1981">
            <v>-1480669</v>
          </cell>
          <cell r="F1981">
            <v>105755</v>
          </cell>
        </row>
        <row r="1982">
          <cell r="A1982">
            <v>78085</v>
          </cell>
          <cell r="B1982" t="str">
            <v>01.07.1993</v>
          </cell>
          <cell r="C1982" t="str">
            <v>PSYCHIATRIC UNIT</v>
          </cell>
          <cell r="D1982">
            <v>3940532</v>
          </cell>
          <cell r="E1982">
            <v>-1149551</v>
          </cell>
          <cell r="F1982">
            <v>2790981</v>
          </cell>
        </row>
        <row r="1983">
          <cell r="A1983">
            <v>78090</v>
          </cell>
          <cell r="B1983" t="str">
            <v>01.07.1986</v>
          </cell>
          <cell r="C1983" t="str">
            <v>BLOCK A</v>
          </cell>
          <cell r="D1983">
            <v>4927384</v>
          </cell>
          <cell r="E1983">
            <v>-1681651</v>
          </cell>
          <cell r="F1983">
            <v>3245733</v>
          </cell>
        </row>
        <row r="1984">
          <cell r="A1984">
            <v>78093</v>
          </cell>
          <cell r="B1984" t="str">
            <v>01.07.1911</v>
          </cell>
          <cell r="C1984" t="str">
            <v>WARDS 6 &amp; 8</v>
          </cell>
          <cell r="D1984">
            <v>3067086.4</v>
          </cell>
          <cell r="E1984">
            <v>-2862625.4</v>
          </cell>
          <cell r="F1984">
            <v>204461</v>
          </cell>
        </row>
        <row r="1985">
          <cell r="A1985">
            <v>78095</v>
          </cell>
          <cell r="B1985" t="str">
            <v>01.07.1911</v>
          </cell>
          <cell r="C1985" t="str">
            <v>WARDS 2 &amp; 4</v>
          </cell>
          <cell r="D1985">
            <v>3330107.2</v>
          </cell>
          <cell r="E1985">
            <v>-3090948.2</v>
          </cell>
          <cell r="F1985">
            <v>239159</v>
          </cell>
        </row>
        <row r="1986">
          <cell r="A1986">
            <v>78097</v>
          </cell>
          <cell r="B1986" t="str">
            <v>01.07.1930</v>
          </cell>
          <cell r="C1986" t="str">
            <v>NURSES QUARTERS</v>
          </cell>
          <cell r="D1986">
            <v>4600000</v>
          </cell>
          <cell r="E1986">
            <v>-4600000</v>
          </cell>
          <cell r="F1986">
            <v>0</v>
          </cell>
        </row>
        <row r="1987">
          <cell r="A1987">
            <v>78099</v>
          </cell>
          <cell r="B1987" t="str">
            <v>01.07.1963</v>
          </cell>
          <cell r="C1987" t="str">
            <v>EDUCATION CENTRE (STAFF QTRS/POOL)</v>
          </cell>
          <cell r="D1987">
            <v>1041423.9</v>
          </cell>
          <cell r="E1987">
            <v>-474428.9</v>
          </cell>
          <cell r="F1987">
            <v>566995</v>
          </cell>
        </row>
        <row r="1988">
          <cell r="A1988">
            <v>78101</v>
          </cell>
          <cell r="B1988" t="str">
            <v>01.07.1960</v>
          </cell>
          <cell r="C1988" t="str">
            <v>MAIN BLOCK</v>
          </cell>
          <cell r="D1988">
            <v>6195672</v>
          </cell>
          <cell r="E1988">
            <v>-3201301</v>
          </cell>
          <cell r="F1988">
            <v>2994371</v>
          </cell>
        </row>
        <row r="1989">
          <cell r="A1989">
            <v>78103</v>
          </cell>
          <cell r="B1989" t="str">
            <v>01.07.1984</v>
          </cell>
          <cell r="C1989" t="str">
            <v>MATERNITY BLOCK</v>
          </cell>
          <cell r="D1989">
            <v>8902488</v>
          </cell>
          <cell r="E1989">
            <v>-4055363</v>
          </cell>
          <cell r="F1989">
            <v>4847125</v>
          </cell>
        </row>
        <row r="1990">
          <cell r="A1990">
            <v>78105</v>
          </cell>
          <cell r="B1990" t="str">
            <v>01.07.1989</v>
          </cell>
          <cell r="C1990" t="str">
            <v>BLOCK B</v>
          </cell>
          <cell r="D1990">
            <v>10069696</v>
          </cell>
          <cell r="E1990">
            <v>-3525315</v>
          </cell>
          <cell r="F1990">
            <v>6544381</v>
          </cell>
        </row>
        <row r="1991">
          <cell r="A1991">
            <v>78107</v>
          </cell>
          <cell r="B1991" t="str">
            <v>01.07.1992</v>
          </cell>
          <cell r="C1991" t="str">
            <v>GARDENER'S SHED</v>
          </cell>
          <cell r="D1991">
            <v>30800</v>
          </cell>
          <cell r="E1991">
            <v>-7392</v>
          </cell>
          <cell r="F1991">
            <v>23408</v>
          </cell>
        </row>
        <row r="1992">
          <cell r="A1992">
            <v>78109</v>
          </cell>
          <cell r="B1992" t="str">
            <v>01.07.1940</v>
          </cell>
          <cell r="C1992" t="str">
            <v>NURSES QUARTERS</v>
          </cell>
          <cell r="D1992">
            <v>316800</v>
          </cell>
          <cell r="E1992">
            <v>-253440</v>
          </cell>
          <cell r="F1992">
            <v>63360</v>
          </cell>
        </row>
        <row r="1993">
          <cell r="A1993">
            <v>78111</v>
          </cell>
          <cell r="B1993" t="str">
            <v>01.07.1992</v>
          </cell>
          <cell r="C1993" t="str">
            <v>CHILDERS HOSPITAL / GROUNDS</v>
          </cell>
          <cell r="D1993">
            <v>5213600</v>
          </cell>
          <cell r="E1993">
            <v>-1628087</v>
          </cell>
          <cell r="F1993">
            <v>3585513</v>
          </cell>
        </row>
        <row r="1994">
          <cell r="A1994">
            <v>78113</v>
          </cell>
          <cell r="B1994" t="str">
            <v>01.07.1936</v>
          </cell>
          <cell r="C1994" t="str">
            <v>MORGUE</v>
          </cell>
          <cell r="D1994">
            <v>6600</v>
          </cell>
          <cell r="E1994">
            <v>-6505</v>
          </cell>
          <cell r="F1994">
            <v>95</v>
          </cell>
        </row>
        <row r="1995">
          <cell r="A1995">
            <v>78115</v>
          </cell>
          <cell r="B1995" t="str">
            <v>01.07.1936</v>
          </cell>
          <cell r="C1995" t="str">
            <v>STORAGE SHED</v>
          </cell>
          <cell r="D1995">
            <v>7800</v>
          </cell>
          <cell r="E1995">
            <v>-7687</v>
          </cell>
          <cell r="F1995">
            <v>113</v>
          </cell>
        </row>
        <row r="1996">
          <cell r="A1996">
            <v>78117</v>
          </cell>
          <cell r="B1996" t="str">
            <v>01.07.1960</v>
          </cell>
          <cell r="C1996" t="str">
            <v>DETACHED GARAGE</v>
          </cell>
          <cell r="D1996">
            <v>21460</v>
          </cell>
          <cell r="E1996">
            <v>-20984</v>
          </cell>
          <cell r="F1996">
            <v>476</v>
          </cell>
        </row>
        <row r="1997">
          <cell r="A1997">
            <v>78121</v>
          </cell>
          <cell r="B1997" t="str">
            <v>01.07.1954</v>
          </cell>
          <cell r="C1997" t="str">
            <v>OLD MORTUARY</v>
          </cell>
          <cell r="D1997">
            <v>207130</v>
          </cell>
          <cell r="E1997">
            <v>-172610</v>
          </cell>
          <cell r="F1997">
            <v>34520</v>
          </cell>
        </row>
        <row r="1998">
          <cell r="A1998">
            <v>78123</v>
          </cell>
          <cell r="B1998" t="str">
            <v>01.07.1990</v>
          </cell>
          <cell r="C1998" t="str">
            <v>22 REDDAN STREET FLATS</v>
          </cell>
          <cell r="D1998">
            <v>90000</v>
          </cell>
          <cell r="E1998">
            <v>-38250</v>
          </cell>
          <cell r="F1998">
            <v>51750</v>
          </cell>
        </row>
        <row r="1999">
          <cell r="A1999">
            <v>78125</v>
          </cell>
          <cell r="B1999" t="str">
            <v>01.07.1990</v>
          </cell>
          <cell r="C1999" t="str">
            <v>2 ELIZABETH STREET FLATS</v>
          </cell>
          <cell r="D1999">
            <v>95000</v>
          </cell>
          <cell r="E1999">
            <v>-40375</v>
          </cell>
          <cell r="F1999">
            <v>54625</v>
          </cell>
        </row>
        <row r="2000">
          <cell r="A2000">
            <v>78129</v>
          </cell>
          <cell r="B2000" t="str">
            <v>01.06.1996</v>
          </cell>
          <cell r="C2000" t="str">
            <v>BLOCK C</v>
          </cell>
          <cell r="D2000">
            <v>19047772.809999999</v>
          </cell>
          <cell r="E2000">
            <v>-4345558.8099999996</v>
          </cell>
          <cell r="F2000">
            <v>14702214</v>
          </cell>
        </row>
        <row r="2001">
          <cell r="A2001">
            <v>80978</v>
          </cell>
          <cell r="B2001" t="str">
            <v>01.07.1993</v>
          </cell>
          <cell r="C2001" t="str">
            <v>LAND-GLENDEN COMM. HEALTH CENTRE</v>
          </cell>
          <cell r="D2001">
            <v>5460</v>
          </cell>
          <cell r="E2001">
            <v>0</v>
          </cell>
          <cell r="F2001">
            <v>5460</v>
          </cell>
        </row>
        <row r="2002">
          <cell r="A2002">
            <v>80979</v>
          </cell>
          <cell r="B2002" t="str">
            <v>01.07.1994</v>
          </cell>
          <cell r="C2002" t="str">
            <v>LAND-MORANBAH HOSPITAL</v>
          </cell>
          <cell r="D2002">
            <v>108500</v>
          </cell>
          <cell r="E2002">
            <v>0</v>
          </cell>
          <cell r="F2002">
            <v>108500</v>
          </cell>
        </row>
        <row r="2003">
          <cell r="A2003">
            <v>80980</v>
          </cell>
          <cell r="B2003" t="str">
            <v>01.07.1993</v>
          </cell>
          <cell r="C2003" t="str">
            <v>LAND-DYSART HOSPITAL</v>
          </cell>
          <cell r="D2003">
            <v>72847</v>
          </cell>
          <cell r="E2003">
            <v>0</v>
          </cell>
          <cell r="F2003">
            <v>72847</v>
          </cell>
        </row>
        <row r="2004">
          <cell r="A2004">
            <v>80981</v>
          </cell>
          <cell r="B2004" t="str">
            <v>01.07.1993</v>
          </cell>
          <cell r="C2004" t="str">
            <v>LAND-CLERMONT HOSPITAL</v>
          </cell>
          <cell r="D2004">
            <v>32500</v>
          </cell>
          <cell r="E2004">
            <v>0</v>
          </cell>
          <cell r="F2004">
            <v>32500</v>
          </cell>
        </row>
        <row r="2005">
          <cell r="A2005">
            <v>80982</v>
          </cell>
          <cell r="B2005" t="str">
            <v>01.07.1993</v>
          </cell>
          <cell r="C2005" t="str">
            <v>LAND-20 BOX ST.CLERMONT</v>
          </cell>
          <cell r="D2005">
            <v>13400</v>
          </cell>
          <cell r="E2005">
            <v>0</v>
          </cell>
          <cell r="F2005">
            <v>13400</v>
          </cell>
        </row>
        <row r="2006">
          <cell r="A2006">
            <v>80983</v>
          </cell>
          <cell r="B2006" t="str">
            <v>01.07.1993</v>
          </cell>
          <cell r="C2006" t="str">
            <v>LAND - TIERI</v>
          </cell>
          <cell r="D2006">
            <v>10300</v>
          </cell>
          <cell r="E2006">
            <v>0</v>
          </cell>
          <cell r="F2006">
            <v>10300</v>
          </cell>
        </row>
        <row r="2007">
          <cell r="A2007">
            <v>80984</v>
          </cell>
          <cell r="B2007" t="str">
            <v>01.07.1993</v>
          </cell>
          <cell r="C2007" t="str">
            <v>LAND - MIDDLEMOUNT COMMUNITY CENTRE</v>
          </cell>
          <cell r="D2007">
            <v>10700</v>
          </cell>
          <cell r="E2007">
            <v>0</v>
          </cell>
          <cell r="F2007">
            <v>10700</v>
          </cell>
        </row>
        <row r="2008">
          <cell r="A2008">
            <v>80985</v>
          </cell>
          <cell r="B2008" t="str">
            <v>01.07.1986</v>
          </cell>
          <cell r="C2008" t="str">
            <v>COMMUNITY HEALTH BUILDING</v>
          </cell>
          <cell r="D2008">
            <v>239400</v>
          </cell>
          <cell r="E2008">
            <v>-87944</v>
          </cell>
          <cell r="F2008">
            <v>151456</v>
          </cell>
        </row>
        <row r="2009">
          <cell r="A2009">
            <v>80986</v>
          </cell>
          <cell r="B2009" t="str">
            <v>01.07.1986</v>
          </cell>
          <cell r="C2009" t="str">
            <v>RESIDENCE DUPLEX</v>
          </cell>
          <cell r="D2009">
            <v>180500</v>
          </cell>
          <cell r="E2009">
            <v>-66308</v>
          </cell>
          <cell r="F2009">
            <v>114192</v>
          </cell>
        </row>
        <row r="2010">
          <cell r="A2010">
            <v>80987</v>
          </cell>
          <cell r="B2010" t="str">
            <v>01.07.1984</v>
          </cell>
          <cell r="C2010" t="str">
            <v>HOSPITAL BLD - MORANBAH HOSPITAL</v>
          </cell>
          <cell r="D2010">
            <v>4653510.4000000004</v>
          </cell>
          <cell r="E2010">
            <v>-2637012.4</v>
          </cell>
          <cell r="F2010">
            <v>2016498</v>
          </cell>
        </row>
        <row r="2011">
          <cell r="A2011">
            <v>80988</v>
          </cell>
          <cell r="B2011" t="str">
            <v>01.07.1975</v>
          </cell>
          <cell r="C2011" t="str">
            <v>MORGUE - MORANBAH HOSPITAL</v>
          </cell>
          <cell r="D2011">
            <v>77000</v>
          </cell>
          <cell r="E2011">
            <v>-49624</v>
          </cell>
          <cell r="F2011">
            <v>27376</v>
          </cell>
        </row>
        <row r="2012">
          <cell r="A2012">
            <v>80989</v>
          </cell>
          <cell r="B2012" t="str">
            <v>01.07.1990</v>
          </cell>
          <cell r="C2012" t="str">
            <v>STORAGE SHEDS - MORANBAH HOSPITAL</v>
          </cell>
          <cell r="D2012">
            <v>8000</v>
          </cell>
          <cell r="E2012">
            <v>-2800</v>
          </cell>
          <cell r="F2012">
            <v>5200</v>
          </cell>
        </row>
        <row r="2013">
          <cell r="A2013">
            <v>80990</v>
          </cell>
          <cell r="B2013" t="str">
            <v>01.07.1975</v>
          </cell>
          <cell r="C2013" t="str">
            <v>STAFF ACCOMODATION</v>
          </cell>
          <cell r="D2013">
            <v>297000</v>
          </cell>
          <cell r="E2013">
            <v>-156600</v>
          </cell>
          <cell r="F2013">
            <v>140400</v>
          </cell>
        </row>
        <row r="2014">
          <cell r="A2014">
            <v>80991</v>
          </cell>
          <cell r="B2014" t="str">
            <v>01.07.1975</v>
          </cell>
          <cell r="C2014" t="str">
            <v>DOCTORS RESIDENCE &amp; SURGERY MORANBAH HOSPITAL</v>
          </cell>
          <cell r="D2014">
            <v>231103</v>
          </cell>
          <cell r="E2014">
            <v>-120803</v>
          </cell>
          <cell r="F2014">
            <v>110300</v>
          </cell>
        </row>
        <row r="2015">
          <cell r="A2015">
            <v>80992</v>
          </cell>
          <cell r="B2015" t="str">
            <v>01.07.1996</v>
          </cell>
          <cell r="C2015" t="str">
            <v>STAFF ACCOMODATION - UNIT 1</v>
          </cell>
          <cell r="D2015">
            <v>134436</v>
          </cell>
          <cell r="E2015">
            <v>-16703</v>
          </cell>
          <cell r="F2015">
            <v>117733</v>
          </cell>
        </row>
        <row r="2016">
          <cell r="A2016">
            <v>80993</v>
          </cell>
          <cell r="B2016" t="str">
            <v>01.07.1996</v>
          </cell>
          <cell r="C2016" t="str">
            <v>STAFF ACCOMODATION - UNIT 2</v>
          </cell>
          <cell r="D2016">
            <v>96000</v>
          </cell>
          <cell r="E2016">
            <v>-14223</v>
          </cell>
          <cell r="F2016">
            <v>81777</v>
          </cell>
        </row>
        <row r="2017">
          <cell r="A2017">
            <v>80994</v>
          </cell>
          <cell r="B2017" t="str">
            <v>01.07.1996</v>
          </cell>
          <cell r="C2017" t="str">
            <v>STAFF ACCOMODATION - UNIT 3</v>
          </cell>
          <cell r="D2017">
            <v>96000</v>
          </cell>
          <cell r="E2017">
            <v>-14223</v>
          </cell>
          <cell r="F2017">
            <v>81777</v>
          </cell>
        </row>
        <row r="2018">
          <cell r="A2018">
            <v>80995</v>
          </cell>
          <cell r="B2018" t="str">
            <v>01.07.1994</v>
          </cell>
          <cell r="C2018" t="str">
            <v>GARAGE - MORANBAH HOSPITAL</v>
          </cell>
          <cell r="D2018">
            <v>13500</v>
          </cell>
          <cell r="E2018">
            <v>-2414</v>
          </cell>
          <cell r="F2018">
            <v>11086</v>
          </cell>
        </row>
        <row r="2019">
          <cell r="A2019">
            <v>80996</v>
          </cell>
          <cell r="B2019" t="str">
            <v>01.07.1980</v>
          </cell>
          <cell r="C2019" t="str">
            <v>DISTRICT OFFICE</v>
          </cell>
          <cell r="D2019">
            <v>422540</v>
          </cell>
          <cell r="E2019">
            <v>-251069</v>
          </cell>
          <cell r="F2019">
            <v>171471</v>
          </cell>
        </row>
        <row r="2020">
          <cell r="A2020">
            <v>80997</v>
          </cell>
          <cell r="B2020" t="str">
            <v>01.07.1980</v>
          </cell>
          <cell r="C2020" t="str">
            <v>STAFF ACCOMODATION HOUSE</v>
          </cell>
          <cell r="D2020">
            <v>178000</v>
          </cell>
          <cell r="E2020">
            <v>-106800</v>
          </cell>
          <cell r="F2020">
            <v>71200</v>
          </cell>
        </row>
        <row r="2021">
          <cell r="A2021">
            <v>80998</v>
          </cell>
          <cell r="B2021" t="str">
            <v>01.07.1981</v>
          </cell>
          <cell r="C2021" t="str">
            <v>HOSPITAL - DYSART HOSPITAL QUEENS ELIZABETH DRIVE</v>
          </cell>
          <cell r="D2021">
            <v>3913179.2</v>
          </cell>
          <cell r="E2021">
            <v>-2217487.2000000002</v>
          </cell>
          <cell r="F2021">
            <v>1695692</v>
          </cell>
        </row>
        <row r="2022">
          <cell r="A2022">
            <v>80999</v>
          </cell>
          <cell r="B2022" t="str">
            <v>01.07.1994</v>
          </cell>
          <cell r="C2022" t="str">
            <v>GARAGE</v>
          </cell>
          <cell r="D2022">
            <v>10500</v>
          </cell>
          <cell r="E2022">
            <v>-3893</v>
          </cell>
          <cell r="F2022">
            <v>6607</v>
          </cell>
        </row>
        <row r="2023">
          <cell r="A2023">
            <v>81000</v>
          </cell>
          <cell r="B2023" t="str">
            <v>01.07.1981</v>
          </cell>
          <cell r="C2023" t="str">
            <v>STAFF ACCOMODATION</v>
          </cell>
          <cell r="D2023">
            <v>300000</v>
          </cell>
          <cell r="E2023">
            <v>-176927</v>
          </cell>
          <cell r="F2023">
            <v>123073</v>
          </cell>
        </row>
        <row r="2024">
          <cell r="A2024">
            <v>81001</v>
          </cell>
          <cell r="B2024" t="str">
            <v>01.07.1981</v>
          </cell>
          <cell r="C2024" t="str">
            <v>DOCTORS RESIDENCE &amp; SURGERY</v>
          </cell>
          <cell r="D2024">
            <v>260000</v>
          </cell>
          <cell r="E2024">
            <v>-101357</v>
          </cell>
          <cell r="F2024">
            <v>158643</v>
          </cell>
        </row>
        <row r="2025">
          <cell r="A2025">
            <v>81002</v>
          </cell>
          <cell r="B2025" t="str">
            <v>01.07.1986</v>
          </cell>
          <cell r="C2025" t="str">
            <v>COMMUNITY HEALTH CENTRE</v>
          </cell>
          <cell r="D2025">
            <v>338200</v>
          </cell>
          <cell r="E2025">
            <v>-124238</v>
          </cell>
          <cell r="F2025">
            <v>213962</v>
          </cell>
        </row>
        <row r="2026">
          <cell r="A2026">
            <v>81003</v>
          </cell>
          <cell r="B2026" t="str">
            <v>01.07.1986</v>
          </cell>
          <cell r="C2026" t="str">
            <v>RESIDENCE - MIDDLEMOUNT COMM HEALTH SERVICE</v>
          </cell>
          <cell r="D2026">
            <v>154840</v>
          </cell>
          <cell r="E2026">
            <v>-43552</v>
          </cell>
          <cell r="F2026">
            <v>111288</v>
          </cell>
        </row>
        <row r="2027">
          <cell r="A2027">
            <v>81004</v>
          </cell>
          <cell r="B2027" t="str">
            <v>01.07.1985</v>
          </cell>
          <cell r="C2027" t="str">
            <v>COMMUNITY HEALTH CENTRE</v>
          </cell>
          <cell r="D2027">
            <v>259000</v>
          </cell>
          <cell r="E2027">
            <v>-164037</v>
          </cell>
          <cell r="F2027">
            <v>94963</v>
          </cell>
        </row>
        <row r="2028">
          <cell r="A2028">
            <v>81005</v>
          </cell>
          <cell r="B2028" t="str">
            <v>01.07.1985</v>
          </cell>
          <cell r="C2028" t="str">
            <v>RESIDENCE - COMMUNITY HEALTH CENTRE</v>
          </cell>
          <cell r="D2028">
            <v>152100</v>
          </cell>
          <cell r="E2028">
            <v>-96330</v>
          </cell>
          <cell r="F2028">
            <v>55770</v>
          </cell>
        </row>
        <row r="2029">
          <cell r="A2029">
            <v>81007</v>
          </cell>
          <cell r="B2029" t="str">
            <v>01.07.1925</v>
          </cell>
          <cell r="C2029" t="str">
            <v>CONFERENCE ROOMS/STORES</v>
          </cell>
          <cell r="D2029">
            <v>703000</v>
          </cell>
          <cell r="E2029">
            <v>-703000</v>
          </cell>
          <cell r="F2029">
            <v>0</v>
          </cell>
        </row>
        <row r="2030">
          <cell r="A2030">
            <v>81008</v>
          </cell>
          <cell r="B2030" t="str">
            <v>01.07.1953</v>
          </cell>
          <cell r="C2030" t="str">
            <v>LAUNDRY/MORGUE BUILDING</v>
          </cell>
          <cell r="D2030">
            <v>552075.55000000005</v>
          </cell>
          <cell r="E2030">
            <v>-454130.55</v>
          </cell>
          <cell r="F2030">
            <v>97945</v>
          </cell>
        </row>
        <row r="2031">
          <cell r="A2031">
            <v>81009</v>
          </cell>
          <cell r="B2031" t="str">
            <v>01.07.1980</v>
          </cell>
          <cell r="C2031" t="str">
            <v>OPERATING THEATRE CLERMONT HOSPITAL</v>
          </cell>
          <cell r="D2031">
            <v>456000</v>
          </cell>
          <cell r="E2031">
            <v>-312688</v>
          </cell>
          <cell r="F2031">
            <v>143312</v>
          </cell>
        </row>
        <row r="2032">
          <cell r="A2032">
            <v>81010</v>
          </cell>
          <cell r="B2032" t="str">
            <v>01.07.1970</v>
          </cell>
          <cell r="C2032" t="str">
            <v>STAFF QUARTERS</v>
          </cell>
          <cell r="D2032">
            <v>681283.08</v>
          </cell>
          <cell r="E2032">
            <v>-349001.08</v>
          </cell>
          <cell r="F2032">
            <v>332282</v>
          </cell>
        </row>
        <row r="2033">
          <cell r="A2033">
            <v>81011</v>
          </cell>
          <cell r="B2033" t="str">
            <v>01.07.1985</v>
          </cell>
          <cell r="C2033" t="str">
            <v>STAFF GARAGING - CLERMONT HOSPITAL;</v>
          </cell>
          <cell r="D2033">
            <v>44600</v>
          </cell>
          <cell r="E2033">
            <v>-28248</v>
          </cell>
          <cell r="F2033">
            <v>16352</v>
          </cell>
        </row>
        <row r="2034">
          <cell r="A2034">
            <v>81012</v>
          </cell>
          <cell r="B2034" t="str">
            <v>01.07.1925</v>
          </cell>
          <cell r="C2034" t="str">
            <v>ANNIE'S STORE</v>
          </cell>
          <cell r="D2034">
            <v>21000</v>
          </cell>
          <cell r="E2034">
            <v>-21000</v>
          </cell>
          <cell r="F2034">
            <v>0</v>
          </cell>
        </row>
        <row r="2035">
          <cell r="A2035">
            <v>81013</v>
          </cell>
          <cell r="B2035" t="str">
            <v>01.07.1960</v>
          </cell>
          <cell r="C2035" t="str">
            <v>DOCTORS SURGERY &amp; RESIDENCE CLERMONT HOSPITAL</v>
          </cell>
          <cell r="D2035">
            <v>193941</v>
          </cell>
          <cell r="E2035">
            <v>-120759</v>
          </cell>
          <cell r="F2035">
            <v>73182</v>
          </cell>
        </row>
        <row r="2036">
          <cell r="A2036">
            <v>81014</v>
          </cell>
          <cell r="B2036" t="str">
            <v>01.07.1925</v>
          </cell>
          <cell r="C2036" t="str">
            <v>STAFF RESIDENCE</v>
          </cell>
          <cell r="D2036">
            <v>107570</v>
          </cell>
          <cell r="E2036">
            <v>-96080</v>
          </cell>
          <cell r="F2036">
            <v>11490</v>
          </cell>
        </row>
        <row r="2037">
          <cell r="A2037">
            <v>81015</v>
          </cell>
          <cell r="B2037" t="str">
            <v>01.07.1994</v>
          </cell>
          <cell r="C2037" t="str">
            <v>RESIDENCE 20 BOX ST.CLERMONT</v>
          </cell>
          <cell r="D2037">
            <v>32400</v>
          </cell>
          <cell r="E2037">
            <v>-7906</v>
          </cell>
          <cell r="F2037">
            <v>24494</v>
          </cell>
        </row>
        <row r="2038">
          <cell r="A2038">
            <v>81016</v>
          </cell>
          <cell r="B2038" t="str">
            <v>01.07.1995</v>
          </cell>
          <cell r="C2038" t="str">
            <v>DYSART COMMUNITY HEALTH BUILDING</v>
          </cell>
          <cell r="D2038">
            <v>286000</v>
          </cell>
          <cell r="E2038">
            <v>-64350</v>
          </cell>
          <cell r="F2038">
            <v>221650</v>
          </cell>
        </row>
        <row r="2039">
          <cell r="A2039">
            <v>81017</v>
          </cell>
          <cell r="B2039" t="str">
            <v>01.07.1963</v>
          </cell>
          <cell r="C2039" t="str">
            <v>ANCILLARY IMPROVEMENTS</v>
          </cell>
          <cell r="D2039">
            <v>40000</v>
          </cell>
          <cell r="E2039">
            <v>-34894</v>
          </cell>
          <cell r="F2039">
            <v>5106</v>
          </cell>
        </row>
        <row r="2040">
          <cell r="A2040">
            <v>81018</v>
          </cell>
          <cell r="B2040" t="str">
            <v>01.07.1986</v>
          </cell>
          <cell r="C2040" t="str">
            <v>ANCILLARY IMPROVEMENTS - GLENDEN COMM CENTRE</v>
          </cell>
          <cell r="D2040">
            <v>11000</v>
          </cell>
          <cell r="E2040">
            <v>-4043</v>
          </cell>
          <cell r="F2040">
            <v>6957</v>
          </cell>
        </row>
        <row r="2041">
          <cell r="A2041">
            <v>81019</v>
          </cell>
          <cell r="B2041" t="str">
            <v>01.07.1975</v>
          </cell>
          <cell r="C2041" t="str">
            <v>ANCILLARY IMPROVEMENTS - MORANBAH HOSPITAL</v>
          </cell>
          <cell r="D2041">
            <v>15000</v>
          </cell>
          <cell r="E2041">
            <v>-9670</v>
          </cell>
          <cell r="F2041">
            <v>5330</v>
          </cell>
        </row>
        <row r="2042">
          <cell r="A2042">
            <v>81020</v>
          </cell>
          <cell r="B2042" t="str">
            <v>01.07.1981</v>
          </cell>
          <cell r="C2042" t="str">
            <v>SITE IMPROVEMENTS - DYSART HOSPITAL</v>
          </cell>
          <cell r="D2042">
            <v>12000</v>
          </cell>
          <cell r="E2042">
            <v>-7078</v>
          </cell>
          <cell r="F2042">
            <v>4922</v>
          </cell>
        </row>
        <row r="2043">
          <cell r="A2043">
            <v>81021</v>
          </cell>
          <cell r="B2043" t="str">
            <v>01.07.1986</v>
          </cell>
          <cell r="C2043" t="str">
            <v>ANCILLARY IMPROVEMENTS - MIDDLEMOUNT COM.CENTRE</v>
          </cell>
          <cell r="D2043">
            <v>18000</v>
          </cell>
          <cell r="E2043">
            <v>-9532</v>
          </cell>
          <cell r="F2043">
            <v>8468</v>
          </cell>
        </row>
        <row r="2044">
          <cell r="A2044">
            <v>81276</v>
          </cell>
          <cell r="B2044" t="str">
            <v>30.06.1999</v>
          </cell>
          <cell r="C2044" t="str">
            <v>COMMUNITY HEALTH/DENTAL CLINIC-STANTHORPE HOSP</v>
          </cell>
          <cell r="D2044">
            <v>752724.34</v>
          </cell>
          <cell r="E2044">
            <v>-160407.34</v>
          </cell>
          <cell r="F2044">
            <v>592317</v>
          </cell>
        </row>
        <row r="2045">
          <cell r="A2045">
            <v>81277</v>
          </cell>
          <cell r="B2045" t="str">
            <v>30.06.1999</v>
          </cell>
          <cell r="C2045" t="str">
            <v>DON'S RESIDENCE-TEXAS HOSPITAL</v>
          </cell>
          <cell r="D2045">
            <v>142662</v>
          </cell>
          <cell r="E2045">
            <v>-30403</v>
          </cell>
          <cell r="F2045">
            <v>112259</v>
          </cell>
        </row>
        <row r="2046">
          <cell r="A2046">
            <v>81315</v>
          </cell>
          <cell r="B2046" t="str">
            <v>01.07.1993</v>
          </cell>
          <cell r="C2046" t="str">
            <v>LAND- LOCKHART RIVER</v>
          </cell>
          <cell r="D2046">
            <v>11000</v>
          </cell>
          <cell r="E2046">
            <v>0</v>
          </cell>
          <cell r="F2046">
            <v>11000</v>
          </cell>
        </row>
        <row r="2047">
          <cell r="A2047">
            <v>81316</v>
          </cell>
          <cell r="B2047" t="str">
            <v>01.07.1993</v>
          </cell>
          <cell r="C2047" t="str">
            <v>LAND- PIIRAMO ROAD (DUPLEX DWELLING AND ARTS CENTR</v>
          </cell>
          <cell r="D2047">
            <v>11000</v>
          </cell>
          <cell r="E2047">
            <v>0</v>
          </cell>
          <cell r="F2047">
            <v>11000</v>
          </cell>
        </row>
        <row r="2048">
          <cell r="A2048">
            <v>81317</v>
          </cell>
          <cell r="B2048" t="str">
            <v>01.07.1993</v>
          </cell>
          <cell r="C2048" t="str">
            <v>ARTS CENTRE</v>
          </cell>
          <cell r="D2048">
            <v>5000</v>
          </cell>
          <cell r="E2048">
            <v>0</v>
          </cell>
          <cell r="F2048">
            <v>5000</v>
          </cell>
        </row>
        <row r="2049">
          <cell r="A2049">
            <v>81318</v>
          </cell>
          <cell r="B2049" t="str">
            <v>01.07.1993</v>
          </cell>
          <cell r="C2049" t="str">
            <v>HOSPITAL SITE AURUKUN</v>
          </cell>
          <cell r="D2049">
            <v>17000</v>
          </cell>
          <cell r="E2049">
            <v>0</v>
          </cell>
          <cell r="F2049">
            <v>17000</v>
          </cell>
        </row>
        <row r="2050">
          <cell r="A2050">
            <v>81319</v>
          </cell>
          <cell r="B2050" t="str">
            <v>01.07.1993</v>
          </cell>
          <cell r="C2050" t="str">
            <v>42 CHAPMAN ST KOWANYAMA</v>
          </cell>
          <cell r="D2050">
            <v>5000</v>
          </cell>
          <cell r="E2050">
            <v>0</v>
          </cell>
          <cell r="F2050">
            <v>5000</v>
          </cell>
        </row>
        <row r="2051">
          <cell r="A2051">
            <v>81320</v>
          </cell>
          <cell r="B2051" t="str">
            <v>01.07.1993</v>
          </cell>
          <cell r="C2051" t="str">
            <v>45 CHAPMAN ST KOWANYAMA</v>
          </cell>
          <cell r="D2051">
            <v>5000</v>
          </cell>
          <cell r="E2051">
            <v>0</v>
          </cell>
          <cell r="F2051">
            <v>5000</v>
          </cell>
        </row>
        <row r="2052">
          <cell r="A2052">
            <v>81321</v>
          </cell>
          <cell r="B2052" t="str">
            <v>01.07.1993</v>
          </cell>
          <cell r="C2052" t="str">
            <v>PRIMARY HEALTH CARE CENTRE - COEN</v>
          </cell>
          <cell r="D2052">
            <v>7000</v>
          </cell>
          <cell r="E2052">
            <v>0</v>
          </cell>
          <cell r="F2052">
            <v>7000</v>
          </cell>
        </row>
        <row r="2053">
          <cell r="A2053">
            <v>81322</v>
          </cell>
          <cell r="B2053" t="str">
            <v>01.07.1993</v>
          </cell>
          <cell r="C2053" t="str">
            <v>RESIDENCE - WEIPA</v>
          </cell>
          <cell r="D2053">
            <v>48000</v>
          </cell>
          <cell r="E2053">
            <v>0</v>
          </cell>
          <cell r="F2053">
            <v>48000</v>
          </cell>
        </row>
        <row r="2054">
          <cell r="A2054">
            <v>81323</v>
          </cell>
          <cell r="B2054" t="str">
            <v>01.07.1993</v>
          </cell>
          <cell r="C2054" t="str">
            <v>RESIDENCE - WEIPA</v>
          </cell>
          <cell r="D2054">
            <v>35000</v>
          </cell>
          <cell r="E2054">
            <v>0</v>
          </cell>
          <cell r="F2054">
            <v>35000</v>
          </cell>
        </row>
        <row r="2055">
          <cell r="A2055">
            <v>81324</v>
          </cell>
          <cell r="B2055" t="str">
            <v>01.07.1993</v>
          </cell>
          <cell r="C2055" t="str">
            <v>RESIDENCE - WEIPA</v>
          </cell>
          <cell r="D2055">
            <v>35000</v>
          </cell>
          <cell r="E2055">
            <v>0</v>
          </cell>
          <cell r="F2055">
            <v>35000</v>
          </cell>
        </row>
        <row r="2056">
          <cell r="A2056">
            <v>81325</v>
          </cell>
          <cell r="B2056" t="str">
            <v>01.07.1993</v>
          </cell>
          <cell r="C2056" t="str">
            <v>WEIPA HOSPITAL</v>
          </cell>
          <cell r="D2056">
            <v>53000</v>
          </cell>
          <cell r="E2056">
            <v>0</v>
          </cell>
          <cell r="F2056">
            <v>53000</v>
          </cell>
        </row>
        <row r="2057">
          <cell r="A2057">
            <v>81326</v>
          </cell>
          <cell r="B2057" t="str">
            <v>01.07.1971</v>
          </cell>
          <cell r="C2057" t="str">
            <v>GENERAL WARDS-WEIPA HOSP</v>
          </cell>
          <cell r="D2057">
            <v>2749801.6</v>
          </cell>
          <cell r="E2057">
            <v>-1741554.6</v>
          </cell>
          <cell r="F2057">
            <v>1008247</v>
          </cell>
        </row>
        <row r="2058">
          <cell r="A2058">
            <v>81327</v>
          </cell>
          <cell r="B2058" t="str">
            <v>01.07.1971</v>
          </cell>
          <cell r="C2058" t="str">
            <v>OUTPATIENTS-WEIPA HOSP</v>
          </cell>
          <cell r="D2058">
            <v>1623487.77</v>
          </cell>
          <cell r="E2058">
            <v>-1012476.77</v>
          </cell>
          <cell r="F2058">
            <v>611011</v>
          </cell>
        </row>
        <row r="2059">
          <cell r="A2059">
            <v>81328</v>
          </cell>
          <cell r="B2059" t="str">
            <v>01.07.1971</v>
          </cell>
          <cell r="C2059" t="str">
            <v>DISTRICT OFFICE DEMOUNTABLE</v>
          </cell>
          <cell r="D2059">
            <v>808110.29</v>
          </cell>
          <cell r="E2059">
            <v>-362236.29</v>
          </cell>
          <cell r="F2059">
            <v>445874</v>
          </cell>
        </row>
        <row r="2060">
          <cell r="A2060">
            <v>81329</v>
          </cell>
          <cell r="B2060" t="str">
            <v>01.07.1971</v>
          </cell>
          <cell r="C2060" t="str">
            <v>NURSES QTRS-WEIPA HOSP</v>
          </cell>
          <cell r="D2060">
            <v>307400</v>
          </cell>
          <cell r="E2060">
            <v>-153060</v>
          </cell>
          <cell r="F2060">
            <v>154340</v>
          </cell>
        </row>
        <row r="2061">
          <cell r="A2061">
            <v>81331</v>
          </cell>
          <cell r="B2061" t="str">
            <v>01.07.1971</v>
          </cell>
          <cell r="C2061" t="str">
            <v>LAUNDRY-WEIPA HOSP</v>
          </cell>
          <cell r="D2061">
            <v>253000</v>
          </cell>
          <cell r="E2061">
            <v>-151800</v>
          </cell>
          <cell r="F2061">
            <v>101200</v>
          </cell>
        </row>
        <row r="2062">
          <cell r="A2062">
            <v>81332</v>
          </cell>
          <cell r="B2062" t="str">
            <v>01.07.1971</v>
          </cell>
          <cell r="C2062" t="str">
            <v>KITCHEN-WEIPA HOSP</v>
          </cell>
          <cell r="D2062">
            <v>243000</v>
          </cell>
          <cell r="E2062">
            <v>-145804</v>
          </cell>
          <cell r="F2062">
            <v>97196</v>
          </cell>
        </row>
        <row r="2063">
          <cell r="A2063">
            <v>81333</v>
          </cell>
          <cell r="B2063" t="str">
            <v>01.07.1971</v>
          </cell>
          <cell r="C2063" t="str">
            <v>MATRONS QTRS-WEIPA HOSP</v>
          </cell>
          <cell r="D2063">
            <v>180740</v>
          </cell>
          <cell r="E2063">
            <v>-89513</v>
          </cell>
          <cell r="F2063">
            <v>91227</v>
          </cell>
        </row>
        <row r="2064">
          <cell r="A2064">
            <v>81334</v>
          </cell>
          <cell r="B2064" t="str">
            <v>01.07.1971</v>
          </cell>
          <cell r="C2064" t="str">
            <v>MORGUE-WEIPA HOSP</v>
          </cell>
          <cell r="D2064">
            <v>73000</v>
          </cell>
          <cell r="E2064">
            <v>-17570</v>
          </cell>
          <cell r="F2064">
            <v>55430</v>
          </cell>
        </row>
        <row r="2065">
          <cell r="A2065">
            <v>81336</v>
          </cell>
          <cell r="B2065" t="str">
            <v>01.07.1971</v>
          </cell>
          <cell r="C2065" t="str">
            <v>COVERED LINKS-WEIPA HOSP</v>
          </cell>
          <cell r="D2065">
            <v>37000</v>
          </cell>
          <cell r="E2065">
            <v>-19695</v>
          </cell>
          <cell r="F2065">
            <v>17305</v>
          </cell>
        </row>
        <row r="2066">
          <cell r="A2066">
            <v>81338</v>
          </cell>
          <cell r="B2066" t="str">
            <v>01.07.1971</v>
          </cell>
          <cell r="C2066" t="str">
            <v>DISTRICT DEMOUNTABLE OFFICE NO.1</v>
          </cell>
          <cell r="D2066">
            <v>39973.160000000003</v>
          </cell>
          <cell r="E2066">
            <v>-19045.16</v>
          </cell>
          <cell r="F2066">
            <v>20928</v>
          </cell>
        </row>
        <row r="2067">
          <cell r="A2067">
            <v>81340</v>
          </cell>
          <cell r="B2067" t="str">
            <v>01.07.1971</v>
          </cell>
          <cell r="C2067" t="str">
            <v>DISTRICT OFFICE DEMOUNTABLE NO.2</v>
          </cell>
          <cell r="D2067">
            <v>19000</v>
          </cell>
          <cell r="E2067">
            <v>-10475</v>
          </cell>
          <cell r="F2067">
            <v>8525</v>
          </cell>
        </row>
        <row r="2068">
          <cell r="A2068">
            <v>81342</v>
          </cell>
          <cell r="B2068" t="str">
            <v>01.07.1971</v>
          </cell>
          <cell r="C2068" t="str">
            <v>BULK STORE-WEIPA HOSP</v>
          </cell>
          <cell r="D2068">
            <v>29100</v>
          </cell>
          <cell r="E2068">
            <v>-24010</v>
          </cell>
          <cell r="F2068">
            <v>5090</v>
          </cell>
        </row>
        <row r="2069">
          <cell r="A2069">
            <v>81343</v>
          </cell>
          <cell r="B2069" t="str">
            <v>01.07.1971</v>
          </cell>
          <cell r="C2069" t="str">
            <v>COVERED AMBULANCE BAY-WEIPA HOSP</v>
          </cell>
          <cell r="D2069">
            <v>10730</v>
          </cell>
          <cell r="E2069">
            <v>-6440</v>
          </cell>
          <cell r="F2069">
            <v>4290</v>
          </cell>
        </row>
        <row r="2070">
          <cell r="A2070">
            <v>81344</v>
          </cell>
          <cell r="B2070" t="str">
            <v>01.07.1995</v>
          </cell>
          <cell r="C2070" t="str">
            <v>NEW CLINIC-PRIM/HLTH CARE CENTRE - AURUKUN</v>
          </cell>
          <cell r="D2070">
            <v>3172848</v>
          </cell>
          <cell r="E2070">
            <v>-951871</v>
          </cell>
          <cell r="F2070">
            <v>2220977</v>
          </cell>
        </row>
        <row r="2071">
          <cell r="A2071">
            <v>81345</v>
          </cell>
          <cell r="B2071" t="str">
            <v>01.11.1993</v>
          </cell>
          <cell r="C2071" t="str">
            <v>FORMER NURSES QTRS-PRIM/HLTH CARE CENTRE - AURUKUN</v>
          </cell>
          <cell r="D2071">
            <v>348000</v>
          </cell>
          <cell r="E2071">
            <v>-203016</v>
          </cell>
          <cell r="F2071">
            <v>144984</v>
          </cell>
        </row>
        <row r="2072">
          <cell r="A2072">
            <v>81346</v>
          </cell>
          <cell r="B2072" t="str">
            <v>01.11.1993</v>
          </cell>
          <cell r="C2072" t="str">
            <v>HEALTH HOUSE-PRIM/HLTH CARE CENTRE - AURUKUN</v>
          </cell>
          <cell r="D2072">
            <v>244000</v>
          </cell>
          <cell r="E2072">
            <v>-142347</v>
          </cell>
          <cell r="F2072">
            <v>101653</v>
          </cell>
        </row>
        <row r="2073">
          <cell r="A2073">
            <v>81347</v>
          </cell>
          <cell r="B2073" t="str">
            <v>01.11.1993</v>
          </cell>
          <cell r="C2073" t="str">
            <v>MATRONS HOUSE-PRIM/HLTH CARE CENTRE - AURUKUN</v>
          </cell>
          <cell r="D2073">
            <v>240577.36</v>
          </cell>
          <cell r="E2073">
            <v>-134378.35999999999</v>
          </cell>
          <cell r="F2073">
            <v>106199</v>
          </cell>
        </row>
        <row r="2074">
          <cell r="A2074">
            <v>81348</v>
          </cell>
          <cell r="B2074" t="str">
            <v>01.11.1993</v>
          </cell>
          <cell r="C2074" t="str">
            <v>STORAGE SHED-PRIM/HLTH CARE CENTRE - AURUKUN</v>
          </cell>
          <cell r="D2074">
            <v>89000</v>
          </cell>
          <cell r="E2074">
            <v>-18844</v>
          </cell>
          <cell r="F2074">
            <v>70156</v>
          </cell>
        </row>
        <row r="2075">
          <cell r="A2075">
            <v>81349</v>
          </cell>
          <cell r="B2075" t="str">
            <v>01.11.1993</v>
          </cell>
          <cell r="C2075" t="str">
            <v>HAZARD STORAGE SHED-PRIM/HLTH CARE CENTRE - AURUKU</v>
          </cell>
          <cell r="D2075">
            <v>37000</v>
          </cell>
          <cell r="E2075">
            <v>-7838</v>
          </cell>
          <cell r="F2075">
            <v>29162</v>
          </cell>
        </row>
        <row r="2076">
          <cell r="A2076">
            <v>81351</v>
          </cell>
          <cell r="B2076" t="str">
            <v>01.07.1995</v>
          </cell>
          <cell r="C2076" t="str">
            <v>DUPLEX NO.1-PRIM/HLTH CARE CENTRE - AURUKUN</v>
          </cell>
          <cell r="D2076">
            <v>534376.4</v>
          </cell>
          <cell r="E2076">
            <v>-96166.399999999994</v>
          </cell>
          <cell r="F2076">
            <v>438210</v>
          </cell>
        </row>
        <row r="2077">
          <cell r="A2077">
            <v>81352</v>
          </cell>
          <cell r="B2077" t="str">
            <v>01.07.1995</v>
          </cell>
          <cell r="C2077" t="str">
            <v>DWELLING 4 - AURAKUN</v>
          </cell>
          <cell r="D2077">
            <v>275000</v>
          </cell>
          <cell r="E2077">
            <v>-49500</v>
          </cell>
          <cell r="F2077">
            <v>225500</v>
          </cell>
        </row>
        <row r="2078">
          <cell r="A2078">
            <v>81353</v>
          </cell>
          <cell r="B2078" t="str">
            <v>01.07.1995</v>
          </cell>
          <cell r="C2078" t="str">
            <v>DWELLING 5- AURUKUN</v>
          </cell>
          <cell r="D2078">
            <v>275000</v>
          </cell>
          <cell r="E2078">
            <v>-49500</v>
          </cell>
          <cell r="F2078">
            <v>225500</v>
          </cell>
        </row>
        <row r="2079">
          <cell r="A2079">
            <v>81354</v>
          </cell>
          <cell r="B2079" t="str">
            <v>01.08.1995</v>
          </cell>
          <cell r="C2079" t="str">
            <v>AURUKUN ACCOMODATION-DOCTORS RESIDENCE</v>
          </cell>
          <cell r="D2079">
            <v>275000</v>
          </cell>
          <cell r="E2079">
            <v>-226875</v>
          </cell>
          <cell r="F2079">
            <v>48125</v>
          </cell>
        </row>
        <row r="2080">
          <cell r="A2080">
            <v>81355</v>
          </cell>
          <cell r="B2080" t="str">
            <v>01.08.1995</v>
          </cell>
          <cell r="C2080" t="str">
            <v>LOCKHART RIVER PHC</v>
          </cell>
          <cell r="D2080">
            <v>3490132.8</v>
          </cell>
          <cell r="E2080">
            <v>-1047058.8</v>
          </cell>
          <cell r="F2080">
            <v>2443074</v>
          </cell>
        </row>
        <row r="2081">
          <cell r="A2081">
            <v>81356</v>
          </cell>
          <cell r="B2081" t="str">
            <v>01.08.1995</v>
          </cell>
          <cell r="C2081" t="str">
            <v>LOCKHART RIVER MORGUE</v>
          </cell>
          <cell r="D2081">
            <v>59000</v>
          </cell>
          <cell r="E2081">
            <v>-9595</v>
          </cell>
          <cell r="F2081">
            <v>49405</v>
          </cell>
        </row>
        <row r="2082">
          <cell r="A2082">
            <v>81357</v>
          </cell>
          <cell r="B2082" t="str">
            <v>01.08.1995</v>
          </cell>
          <cell r="C2082" t="str">
            <v>LOCKHART RIVER ACCOMMODATION</v>
          </cell>
          <cell r="D2082">
            <v>299777</v>
          </cell>
          <cell r="E2082">
            <v>-52700</v>
          </cell>
          <cell r="F2082">
            <v>247077</v>
          </cell>
        </row>
        <row r="2083">
          <cell r="A2083">
            <v>81358</v>
          </cell>
          <cell r="B2083" t="str">
            <v>01.07.1993</v>
          </cell>
          <cell r="C2083" t="str">
            <v>DUPLEX -LOCKHARDT RIVER</v>
          </cell>
          <cell r="D2083">
            <v>311000</v>
          </cell>
          <cell r="E2083">
            <v>-311000</v>
          </cell>
          <cell r="F2083">
            <v>0</v>
          </cell>
        </row>
        <row r="2084">
          <cell r="A2084">
            <v>81359</v>
          </cell>
          <cell r="B2084" t="str">
            <v>01.07.1993</v>
          </cell>
          <cell r="C2084" t="str">
            <v>DWELLING PIIRAMO ROAD-LOCKHARDT RIVER</v>
          </cell>
          <cell r="D2084">
            <v>200000</v>
          </cell>
          <cell r="E2084">
            <v>-44000</v>
          </cell>
          <cell r="F2084">
            <v>156000</v>
          </cell>
        </row>
        <row r="2085">
          <cell r="A2085">
            <v>81360</v>
          </cell>
          <cell r="B2085" t="str">
            <v>01.07.1993</v>
          </cell>
          <cell r="C2085" t="str">
            <v>DON'S RESIDENT-PIIRAMO ROAD LOCKHARDT RIVER</v>
          </cell>
          <cell r="D2085">
            <v>131179.22</v>
          </cell>
          <cell r="E2085">
            <v>-49938.22</v>
          </cell>
          <cell r="F2085">
            <v>81241</v>
          </cell>
        </row>
        <row r="2086">
          <cell r="A2086">
            <v>81361</v>
          </cell>
          <cell r="B2086" t="str">
            <v>01.07.1993</v>
          </cell>
          <cell r="C2086" t="str">
            <v>VER-PIIRAMO ROAD LOCKHARDT RIVER</v>
          </cell>
          <cell r="D2086">
            <v>39000</v>
          </cell>
          <cell r="E2086">
            <v>-15058</v>
          </cell>
          <cell r="F2086">
            <v>23942</v>
          </cell>
        </row>
        <row r="2087">
          <cell r="A2087">
            <v>81362</v>
          </cell>
          <cell r="B2087" t="str">
            <v>01.08.1995</v>
          </cell>
          <cell r="C2087" t="str">
            <v>PORMPURAA-MAIN HOSPITAL BLDG</v>
          </cell>
          <cell r="D2087">
            <v>3067086.4</v>
          </cell>
          <cell r="E2087">
            <v>-920142.4</v>
          </cell>
          <cell r="F2087">
            <v>2146944</v>
          </cell>
        </row>
        <row r="2088">
          <cell r="A2088">
            <v>81363</v>
          </cell>
          <cell r="B2088" t="str">
            <v>01.08.1995</v>
          </cell>
          <cell r="C2088" t="str">
            <v>PORMPURAA-MORGUE</v>
          </cell>
          <cell r="D2088">
            <v>80960</v>
          </cell>
          <cell r="E2088">
            <v>-19522</v>
          </cell>
          <cell r="F2088">
            <v>61438</v>
          </cell>
        </row>
        <row r="2089">
          <cell r="A2089">
            <v>81365</v>
          </cell>
          <cell r="B2089" t="str">
            <v>01.08.1995</v>
          </cell>
          <cell r="C2089" t="str">
            <v>PORMPURAAW -STAFF DUPLEX</v>
          </cell>
          <cell r="D2089">
            <v>448664</v>
          </cell>
          <cell r="E2089">
            <v>-74430</v>
          </cell>
          <cell r="F2089">
            <v>374234</v>
          </cell>
        </row>
        <row r="2090">
          <cell r="A2090">
            <v>81366</v>
          </cell>
          <cell r="B2090" t="str">
            <v>01.08.1995</v>
          </cell>
          <cell r="C2090" t="str">
            <v>PORMPURAAW -DWELLING</v>
          </cell>
          <cell r="D2090">
            <v>193900</v>
          </cell>
          <cell r="E2090">
            <v>-32186</v>
          </cell>
          <cell r="F2090">
            <v>161714</v>
          </cell>
        </row>
        <row r="2091">
          <cell r="A2091">
            <v>81367</v>
          </cell>
          <cell r="B2091" t="str">
            <v>01.08.1995</v>
          </cell>
          <cell r="C2091" t="str">
            <v>PORMPURAAW ACCOMMODATION</v>
          </cell>
          <cell r="D2091">
            <v>193900</v>
          </cell>
          <cell r="E2091">
            <v>-35340</v>
          </cell>
          <cell r="F2091">
            <v>158560</v>
          </cell>
        </row>
        <row r="2092">
          <cell r="A2092">
            <v>81368</v>
          </cell>
          <cell r="B2092" t="str">
            <v>01.08.1995</v>
          </cell>
          <cell r="C2092" t="str">
            <v>KOWANYAMA PHC-MAIN BLDG</v>
          </cell>
          <cell r="D2092">
            <v>3490132.8</v>
          </cell>
          <cell r="E2092">
            <v>-1047058.8</v>
          </cell>
          <cell r="F2092">
            <v>2443074</v>
          </cell>
        </row>
        <row r="2093">
          <cell r="A2093">
            <v>81369</v>
          </cell>
          <cell r="B2093" t="str">
            <v>01.08.1995</v>
          </cell>
          <cell r="C2093" t="str">
            <v>KOWANYAMA PHC-MORGUE</v>
          </cell>
          <cell r="D2093">
            <v>89830</v>
          </cell>
          <cell r="E2093">
            <v>-19583</v>
          </cell>
          <cell r="F2093">
            <v>70247</v>
          </cell>
        </row>
        <row r="2094">
          <cell r="A2094">
            <v>81371</v>
          </cell>
          <cell r="B2094" t="str">
            <v>01.08.1995</v>
          </cell>
          <cell r="C2094" t="str">
            <v>KOWANYAMA ACCOMMODATION</v>
          </cell>
          <cell r="D2094">
            <v>447450</v>
          </cell>
          <cell r="E2094">
            <v>-79956</v>
          </cell>
          <cell r="F2094">
            <v>367494</v>
          </cell>
        </row>
        <row r="2095">
          <cell r="A2095">
            <v>81372</v>
          </cell>
          <cell r="B2095" t="str">
            <v>01.07.1993</v>
          </cell>
          <cell r="C2095" t="str">
            <v>KOWANYAMA DUPLEX (EST93-94)</v>
          </cell>
          <cell r="D2095">
            <v>286696</v>
          </cell>
          <cell r="E2095">
            <v>-239350</v>
          </cell>
          <cell r="F2095">
            <v>47346</v>
          </cell>
        </row>
        <row r="2096">
          <cell r="A2096">
            <v>81373</v>
          </cell>
          <cell r="B2096" t="str">
            <v>01.08.1995</v>
          </cell>
          <cell r="C2096" t="str">
            <v>KOWANYAMA ACCOMMODATION</v>
          </cell>
          <cell r="D2096">
            <v>193900</v>
          </cell>
          <cell r="E2096">
            <v>-34651</v>
          </cell>
          <cell r="F2096">
            <v>159249</v>
          </cell>
        </row>
        <row r="2097">
          <cell r="A2097">
            <v>81374</v>
          </cell>
          <cell r="B2097" t="str">
            <v>01.07.1993</v>
          </cell>
          <cell r="C2097" t="str">
            <v>DWELLING-4 MANKINA COURT</v>
          </cell>
          <cell r="D2097">
            <v>169900</v>
          </cell>
          <cell r="E2097">
            <v>-116100</v>
          </cell>
          <cell r="F2097">
            <v>53800</v>
          </cell>
        </row>
        <row r="2098">
          <cell r="A2098">
            <v>81375</v>
          </cell>
          <cell r="B2098" t="str">
            <v>01.07.1993</v>
          </cell>
          <cell r="C2098" t="str">
            <v>SURGERY</v>
          </cell>
          <cell r="D2098">
            <v>57000</v>
          </cell>
          <cell r="E2098">
            <v>-25650</v>
          </cell>
          <cell r="F2098">
            <v>31350</v>
          </cell>
        </row>
        <row r="2099">
          <cell r="A2099">
            <v>81376</v>
          </cell>
          <cell r="B2099" t="str">
            <v>01.09.1993</v>
          </cell>
          <cell r="C2099" t="str">
            <v>NAPRANUM PHC</v>
          </cell>
          <cell r="D2099">
            <v>2062351.2</v>
          </cell>
          <cell r="E2099">
            <v>-618686.19999999995</v>
          </cell>
          <cell r="F2099">
            <v>1443665</v>
          </cell>
        </row>
        <row r="2100">
          <cell r="A2100">
            <v>81378</v>
          </cell>
          <cell r="B2100" t="str">
            <v>01.09.1993</v>
          </cell>
          <cell r="C2100" t="str">
            <v>NAPRANUM-STORE</v>
          </cell>
          <cell r="D2100">
            <v>17000</v>
          </cell>
          <cell r="E2100">
            <v>-4121</v>
          </cell>
          <cell r="F2100">
            <v>12879</v>
          </cell>
        </row>
        <row r="2101">
          <cell r="A2101">
            <v>81379</v>
          </cell>
          <cell r="B2101" t="str">
            <v>01.07.1993</v>
          </cell>
          <cell r="C2101" t="str">
            <v>TRILUCK DUPLEX</v>
          </cell>
          <cell r="D2101">
            <v>153000</v>
          </cell>
          <cell r="E2101">
            <v>-42075</v>
          </cell>
          <cell r="F2101">
            <v>110925</v>
          </cell>
        </row>
        <row r="2102">
          <cell r="A2102">
            <v>81380</v>
          </cell>
          <cell r="B2102" t="str">
            <v>01.07.1993</v>
          </cell>
          <cell r="C2102" t="str">
            <v>DUPLEX-LEE-DIND STREET</v>
          </cell>
          <cell r="D2102">
            <v>203500</v>
          </cell>
          <cell r="E2102">
            <v>-67835</v>
          </cell>
          <cell r="F2102">
            <v>135665</v>
          </cell>
        </row>
        <row r="2103">
          <cell r="A2103">
            <v>81382</v>
          </cell>
          <cell r="B2103" t="str">
            <v>01.07.1993</v>
          </cell>
          <cell r="C2103" t="str">
            <v>COEN PRIMARY HEALTH CENTRE</v>
          </cell>
          <cell r="D2103">
            <v>919633.72</v>
          </cell>
          <cell r="E2103">
            <v>-253857.72</v>
          </cell>
          <cell r="F2103">
            <v>665776</v>
          </cell>
        </row>
        <row r="2104">
          <cell r="A2104">
            <v>81383</v>
          </cell>
          <cell r="B2104" t="str">
            <v>01.07.1993</v>
          </cell>
          <cell r="C2104" t="str">
            <v>COEN PHCC MORGUE</v>
          </cell>
          <cell r="D2104">
            <v>34000</v>
          </cell>
          <cell r="E2104">
            <v>-7795</v>
          </cell>
          <cell r="F2104">
            <v>26205</v>
          </cell>
        </row>
        <row r="2105">
          <cell r="A2105">
            <v>81384</v>
          </cell>
          <cell r="B2105" t="str">
            <v>01.07.1993</v>
          </cell>
          <cell r="C2105" t="str">
            <v>COEN PHCC CARPORT</v>
          </cell>
          <cell r="D2105">
            <v>24000</v>
          </cell>
          <cell r="E2105">
            <v>-5500</v>
          </cell>
          <cell r="F2105">
            <v>18500</v>
          </cell>
        </row>
        <row r="2106">
          <cell r="A2106">
            <v>81385</v>
          </cell>
          <cell r="B2106" t="str">
            <v>01.06.1993</v>
          </cell>
          <cell r="C2106" t="str">
            <v>MAPOON PHC &amp; DUPLEX DWELLING</v>
          </cell>
          <cell r="D2106">
            <v>2855563.2</v>
          </cell>
          <cell r="E2106">
            <v>-761499.2</v>
          </cell>
          <cell r="F2106">
            <v>2094064</v>
          </cell>
        </row>
        <row r="2107">
          <cell r="A2107">
            <v>81386</v>
          </cell>
          <cell r="B2107" t="str">
            <v>01.07.1993</v>
          </cell>
          <cell r="C2107" t="str">
            <v>HOSPITAL - LOCKHART RIVER</v>
          </cell>
          <cell r="D2107">
            <v>742446.43</v>
          </cell>
          <cell r="E2107">
            <v>-204176.43</v>
          </cell>
          <cell r="F2107">
            <v>538270</v>
          </cell>
        </row>
        <row r="2108">
          <cell r="A2108">
            <v>81387</v>
          </cell>
          <cell r="B2108" t="str">
            <v>01.05.1996</v>
          </cell>
          <cell r="C2108" t="str">
            <v>RESIDENCE - 8 REGENT STREET, COEN</v>
          </cell>
          <cell r="D2108">
            <v>33119.69</v>
          </cell>
          <cell r="E2108">
            <v>-1518.69</v>
          </cell>
          <cell r="F2108">
            <v>31601</v>
          </cell>
        </row>
        <row r="2109">
          <cell r="A2109">
            <v>81388</v>
          </cell>
          <cell r="B2109" t="str">
            <v>01.07.1993</v>
          </cell>
          <cell r="C2109" t="str">
            <v>DWELLING-16 WALLANA COURT</v>
          </cell>
          <cell r="D2109">
            <v>106949.1</v>
          </cell>
          <cell r="E2109">
            <v>-24038.1</v>
          </cell>
          <cell r="F2109">
            <v>82911</v>
          </cell>
        </row>
        <row r="2110">
          <cell r="A2110">
            <v>81389</v>
          </cell>
          <cell r="B2110" t="str">
            <v>01.07.1993</v>
          </cell>
          <cell r="C2110" t="str">
            <v>DWELLING-4 WALLANA COURT</v>
          </cell>
          <cell r="D2110">
            <v>110570.72</v>
          </cell>
          <cell r="E2110">
            <v>-25832.720000000001</v>
          </cell>
          <cell r="F2110">
            <v>84738</v>
          </cell>
        </row>
        <row r="2111">
          <cell r="A2111">
            <v>81390</v>
          </cell>
          <cell r="B2111" t="str">
            <v>01.07.1993</v>
          </cell>
          <cell r="C2111" t="str">
            <v>DWELLING-3 CUMRUMJA COURT</v>
          </cell>
          <cell r="D2111">
            <v>95640</v>
          </cell>
          <cell r="E2111">
            <v>-24559</v>
          </cell>
          <cell r="F2111">
            <v>71081</v>
          </cell>
        </row>
        <row r="2112">
          <cell r="A2112">
            <v>81391</v>
          </cell>
          <cell r="B2112" t="str">
            <v>01.07.1993</v>
          </cell>
          <cell r="C2112" t="str">
            <v>DWELLING - 13 COLONG COURT</v>
          </cell>
          <cell r="D2112">
            <v>86239.54</v>
          </cell>
          <cell r="E2112">
            <v>-22748.54</v>
          </cell>
          <cell r="F2112">
            <v>63491</v>
          </cell>
        </row>
        <row r="2113">
          <cell r="A2113">
            <v>81392</v>
          </cell>
          <cell r="B2113" t="str">
            <v>01.07.1993</v>
          </cell>
          <cell r="C2113" t="str">
            <v>DWELLING-15 PINAROO COURT</v>
          </cell>
          <cell r="D2113">
            <v>96923.39</v>
          </cell>
          <cell r="E2113">
            <v>-23143.39</v>
          </cell>
          <cell r="F2113">
            <v>73780</v>
          </cell>
        </row>
        <row r="2114">
          <cell r="A2114">
            <v>81393</v>
          </cell>
          <cell r="B2114" t="str">
            <v>01.07.1993</v>
          </cell>
          <cell r="C2114" t="str">
            <v>DWELLING-1 NOOLA COURT WEIPA</v>
          </cell>
          <cell r="D2114">
            <v>105695.63</v>
          </cell>
          <cell r="E2114">
            <v>-23403.63</v>
          </cell>
          <cell r="F2114">
            <v>82292</v>
          </cell>
        </row>
        <row r="2115">
          <cell r="A2115">
            <v>81394</v>
          </cell>
          <cell r="B2115" t="str">
            <v>01.07.1993</v>
          </cell>
          <cell r="C2115" t="str">
            <v>PORPURAAW DUPLEX (EST94-95)</v>
          </cell>
          <cell r="D2115">
            <v>70000</v>
          </cell>
          <cell r="E2115">
            <v>-19250</v>
          </cell>
          <cell r="F2115">
            <v>50750</v>
          </cell>
        </row>
        <row r="2116">
          <cell r="A2116">
            <v>81395</v>
          </cell>
          <cell r="B2116" t="str">
            <v>01.07.1993</v>
          </cell>
          <cell r="C2116" t="str">
            <v>42 CHAPMAN STREET KOWANYAMA-DUPLEX</v>
          </cell>
          <cell r="D2116">
            <v>40000</v>
          </cell>
          <cell r="E2116">
            <v>-11000</v>
          </cell>
          <cell r="F2116">
            <v>29000</v>
          </cell>
        </row>
        <row r="2117">
          <cell r="A2117">
            <v>81708</v>
          </cell>
          <cell r="B2117" t="str">
            <v>01.07.1990</v>
          </cell>
          <cell r="C2117" t="str">
            <v>CARPORT NURSES QUARTERS - GAYNDAH</v>
          </cell>
          <cell r="D2117">
            <v>6364</v>
          </cell>
          <cell r="E2117">
            <v>-1786</v>
          </cell>
          <cell r="F2117">
            <v>4578</v>
          </cell>
        </row>
        <row r="2118">
          <cell r="A2118">
            <v>81709</v>
          </cell>
          <cell r="B2118" t="str">
            <v>01.07.1990</v>
          </cell>
          <cell r="C2118" t="str">
            <v>OIL STORE- GAYNDAH</v>
          </cell>
          <cell r="D2118">
            <v>27600</v>
          </cell>
          <cell r="E2118">
            <v>-22694</v>
          </cell>
          <cell r="F2118">
            <v>4906</v>
          </cell>
        </row>
        <row r="2119">
          <cell r="A2119">
            <v>81710</v>
          </cell>
          <cell r="B2119" t="str">
            <v>01.07.1990</v>
          </cell>
          <cell r="C2119" t="str">
            <v>AIRCONDITIONING SHED - GAYNDAH</v>
          </cell>
          <cell r="D2119">
            <v>17480</v>
          </cell>
          <cell r="E2119">
            <v>-10488</v>
          </cell>
          <cell r="F2119">
            <v>6992</v>
          </cell>
        </row>
        <row r="2120">
          <cell r="A2120">
            <v>81712</v>
          </cell>
          <cell r="B2120" t="str">
            <v>01.07.1990</v>
          </cell>
          <cell r="C2120" t="str">
            <v>CARPORT/WORKSHOP- GAYNDAH</v>
          </cell>
          <cell r="D2120">
            <v>34500</v>
          </cell>
          <cell r="E2120">
            <v>-28369</v>
          </cell>
          <cell r="F2120">
            <v>6131</v>
          </cell>
        </row>
        <row r="2121">
          <cell r="A2121">
            <v>81713</v>
          </cell>
          <cell r="B2121" t="str">
            <v>01.07.1990</v>
          </cell>
          <cell r="C2121" t="str">
            <v>MORGUE- GAYNDAH</v>
          </cell>
          <cell r="D2121">
            <v>69322</v>
          </cell>
          <cell r="E2121">
            <v>-57000</v>
          </cell>
          <cell r="F2121">
            <v>12322</v>
          </cell>
        </row>
        <row r="2122">
          <cell r="A2122">
            <v>81714</v>
          </cell>
          <cell r="B2122" t="str">
            <v>01.07.1990</v>
          </cell>
          <cell r="C2122" t="str">
            <v>GARDENERS STORE- GAYNDAH</v>
          </cell>
          <cell r="D2122">
            <v>171855</v>
          </cell>
          <cell r="E2122">
            <v>-171855</v>
          </cell>
          <cell r="F2122">
            <v>0</v>
          </cell>
        </row>
        <row r="2123">
          <cell r="A2123">
            <v>81716</v>
          </cell>
          <cell r="B2123" t="str">
            <v>01.07.1990</v>
          </cell>
          <cell r="C2123" t="str">
            <v>FAMILY SERVICES- GAYNDAH</v>
          </cell>
          <cell r="D2123">
            <v>1421504</v>
          </cell>
          <cell r="E2123">
            <v>-755059</v>
          </cell>
          <cell r="F2123">
            <v>666445</v>
          </cell>
        </row>
        <row r="2124">
          <cell r="A2124">
            <v>81717</v>
          </cell>
          <cell r="B2124" t="str">
            <v>01.07.1990</v>
          </cell>
          <cell r="C2124" t="str">
            <v>MAIN HOSPITAL BUILDING- GAYNDAH</v>
          </cell>
          <cell r="D2124">
            <v>5795608</v>
          </cell>
          <cell r="E2124">
            <v>-3672595</v>
          </cell>
          <cell r="F2124">
            <v>2123013</v>
          </cell>
        </row>
        <row r="2125">
          <cell r="A2125">
            <v>81718</v>
          </cell>
          <cell r="B2125" t="str">
            <v>01.07.1920</v>
          </cell>
          <cell r="C2125" t="str">
            <v>GARDENER S SHED &amp; STORE - BIGGENDEN</v>
          </cell>
          <cell r="D2125">
            <v>13225</v>
          </cell>
          <cell r="E2125">
            <v>-13225</v>
          </cell>
          <cell r="F2125">
            <v>0</v>
          </cell>
        </row>
        <row r="2126">
          <cell r="A2126">
            <v>81719</v>
          </cell>
          <cell r="B2126" t="str">
            <v>01.07.1950</v>
          </cell>
          <cell r="C2126" t="str">
            <v>CARPORT 1 - BIGGENDEN</v>
          </cell>
          <cell r="D2126">
            <v>5848</v>
          </cell>
          <cell r="E2126">
            <v>-4972</v>
          </cell>
          <cell r="F2126">
            <v>876</v>
          </cell>
        </row>
        <row r="2127">
          <cell r="A2127">
            <v>81720</v>
          </cell>
          <cell r="B2127" t="str">
            <v>01.07.1950</v>
          </cell>
          <cell r="C2127" t="str">
            <v>CARPORT 2 - BIGGENDEN</v>
          </cell>
          <cell r="D2127">
            <v>8400</v>
          </cell>
          <cell r="E2127">
            <v>-7140</v>
          </cell>
          <cell r="F2127">
            <v>1260</v>
          </cell>
        </row>
        <row r="2128">
          <cell r="A2128">
            <v>81721</v>
          </cell>
          <cell r="B2128" t="str">
            <v>01.07.1920</v>
          </cell>
          <cell r="C2128" t="str">
            <v>BOILER ROOM/ WATER SOFTENING BUILDING</v>
          </cell>
          <cell r="D2128">
            <v>14950</v>
          </cell>
          <cell r="E2128">
            <v>-14950</v>
          </cell>
          <cell r="F2128">
            <v>0</v>
          </cell>
        </row>
        <row r="2129">
          <cell r="A2129">
            <v>81722</v>
          </cell>
          <cell r="B2129" t="str">
            <v>01.07.1920</v>
          </cell>
          <cell r="C2129" t="str">
            <v>LAUNDRY-BIGGENDEN HOSP</v>
          </cell>
          <cell r="D2129">
            <v>46000</v>
          </cell>
          <cell r="E2129">
            <v>-46000</v>
          </cell>
          <cell r="F2129">
            <v>0</v>
          </cell>
        </row>
        <row r="2130">
          <cell r="A2130">
            <v>81723</v>
          </cell>
          <cell r="B2130" t="str">
            <v>01.07.1940</v>
          </cell>
          <cell r="C2130" t="str">
            <v>MORGUE-BIGGENDEN HOSP</v>
          </cell>
          <cell r="D2130">
            <v>69322</v>
          </cell>
          <cell r="E2130">
            <v>-58924</v>
          </cell>
          <cell r="F2130">
            <v>10398</v>
          </cell>
        </row>
        <row r="2131">
          <cell r="A2131">
            <v>81724</v>
          </cell>
          <cell r="B2131" t="str">
            <v>01.07.1948</v>
          </cell>
          <cell r="C2131" t="str">
            <v>NURSES QTRS-BIGGENDEN HOSP</v>
          </cell>
          <cell r="D2131">
            <v>1378944</v>
          </cell>
          <cell r="E2131">
            <v>-918176</v>
          </cell>
          <cell r="F2131">
            <v>460768</v>
          </cell>
        </row>
        <row r="2132">
          <cell r="A2132">
            <v>81725</v>
          </cell>
          <cell r="B2132" t="str">
            <v>01.07.1920</v>
          </cell>
          <cell r="C2132" t="str">
            <v>HOSPITAL B LDING-BIGGENDEN HOSP</v>
          </cell>
          <cell r="D2132">
            <v>4125128</v>
          </cell>
          <cell r="E2132">
            <v>-2796817</v>
          </cell>
          <cell r="F2132">
            <v>1328311</v>
          </cell>
        </row>
        <row r="2133">
          <cell r="A2133">
            <v>81726</v>
          </cell>
          <cell r="B2133" t="str">
            <v>01.07.1964</v>
          </cell>
          <cell r="C2133" t="str">
            <v>DRS FLAT-MUNDUBBERA HOSP</v>
          </cell>
          <cell r="D2133">
            <v>54115</v>
          </cell>
          <cell r="E2133">
            <v>-11842</v>
          </cell>
          <cell r="F2133">
            <v>42273</v>
          </cell>
        </row>
        <row r="2134">
          <cell r="A2134">
            <v>81731</v>
          </cell>
          <cell r="B2134" t="str">
            <v>01.07.1988</v>
          </cell>
          <cell r="C2134" t="str">
            <v>CARPORTS EAST-MONTO HOSP</v>
          </cell>
          <cell r="D2134">
            <v>8428</v>
          </cell>
          <cell r="E2134">
            <v>-2461</v>
          </cell>
          <cell r="F2134">
            <v>5967</v>
          </cell>
        </row>
        <row r="2135">
          <cell r="A2135">
            <v>81732</v>
          </cell>
          <cell r="B2135" t="str">
            <v>01.07.1988</v>
          </cell>
          <cell r="C2135" t="str">
            <v>CARPORTS-MONTO HOSP</v>
          </cell>
          <cell r="D2135">
            <v>15996</v>
          </cell>
          <cell r="E2135">
            <v>-4670</v>
          </cell>
          <cell r="F2135">
            <v>11326</v>
          </cell>
        </row>
        <row r="2136">
          <cell r="A2136">
            <v>81733</v>
          </cell>
          <cell r="B2136" t="str">
            <v>01.07.1920</v>
          </cell>
          <cell r="C2136" t="str">
            <v>BOILER ROOM-MONTO HOSP</v>
          </cell>
          <cell r="D2136">
            <v>17250</v>
          </cell>
          <cell r="E2136">
            <v>-14664</v>
          </cell>
          <cell r="F2136">
            <v>2586</v>
          </cell>
        </row>
        <row r="2137">
          <cell r="A2137">
            <v>81734</v>
          </cell>
          <cell r="B2137" t="str">
            <v>01.07.1988</v>
          </cell>
          <cell r="C2137" t="str">
            <v>CARPORTS WEST-MONTO HOSP</v>
          </cell>
          <cell r="D2137">
            <v>25284</v>
          </cell>
          <cell r="E2137">
            <v>-7377</v>
          </cell>
          <cell r="F2137">
            <v>17907</v>
          </cell>
        </row>
        <row r="2138">
          <cell r="A2138">
            <v>81735</v>
          </cell>
          <cell r="B2138" t="str">
            <v>01.07.1992</v>
          </cell>
          <cell r="C2138" t="str">
            <v>WORKSHOP-MONTO HOSP</v>
          </cell>
          <cell r="D2138">
            <v>54050</v>
          </cell>
          <cell r="E2138">
            <v>-14557</v>
          </cell>
          <cell r="F2138">
            <v>39493</v>
          </cell>
        </row>
        <row r="2139">
          <cell r="A2139">
            <v>81736</v>
          </cell>
          <cell r="B2139" t="str">
            <v>01.07.1962</v>
          </cell>
          <cell r="C2139" t="str">
            <v>MORGUE-MONTO HOSP</v>
          </cell>
          <cell r="D2139">
            <v>91379</v>
          </cell>
          <cell r="E2139">
            <v>-73105</v>
          </cell>
          <cell r="F2139">
            <v>18274</v>
          </cell>
        </row>
        <row r="2140">
          <cell r="A2140">
            <v>81737</v>
          </cell>
          <cell r="B2140" t="str">
            <v>01.07.1958</v>
          </cell>
          <cell r="C2140" t="str">
            <v>ADMINISTRATION-MONTO HOSP</v>
          </cell>
          <cell r="D2140">
            <v>111000</v>
          </cell>
          <cell r="E2140">
            <v>-72150</v>
          </cell>
          <cell r="F2140">
            <v>38850</v>
          </cell>
        </row>
        <row r="2141">
          <cell r="A2141">
            <v>81739</v>
          </cell>
          <cell r="B2141" t="str">
            <v>01.07.1946</v>
          </cell>
          <cell r="C2141" t="str">
            <v>NURSES QTRS/COMMUNITY HEALTH-MONTO HOSP</v>
          </cell>
          <cell r="D2141">
            <v>1935416</v>
          </cell>
          <cell r="E2141">
            <v>-1167385</v>
          </cell>
          <cell r="F2141">
            <v>768031</v>
          </cell>
        </row>
        <row r="2142">
          <cell r="A2142">
            <v>81740</v>
          </cell>
          <cell r="B2142" t="str">
            <v>01.07.1988</v>
          </cell>
          <cell r="C2142" t="str">
            <v>HOSPITAL-MONTO HOSP</v>
          </cell>
          <cell r="D2142">
            <v>6043520</v>
          </cell>
          <cell r="E2142">
            <v>-2023695</v>
          </cell>
          <cell r="F2142">
            <v>4019825</v>
          </cell>
        </row>
        <row r="2143">
          <cell r="A2143">
            <v>81741</v>
          </cell>
          <cell r="B2143" t="str">
            <v>01.07.1970</v>
          </cell>
          <cell r="C2143" t="str">
            <v>FUEL SHED-EIDSVOLD HOSP</v>
          </cell>
          <cell r="D2143">
            <v>5175</v>
          </cell>
          <cell r="E2143">
            <v>-3108</v>
          </cell>
          <cell r="F2143">
            <v>2067</v>
          </cell>
        </row>
        <row r="2144">
          <cell r="A2144">
            <v>81742</v>
          </cell>
          <cell r="B2144" t="str">
            <v>01.07.1960</v>
          </cell>
          <cell r="C2144" t="str">
            <v>CARPORTS-EIDSVOLD HOSP</v>
          </cell>
          <cell r="D2144">
            <v>22540</v>
          </cell>
          <cell r="E2144">
            <v>-19161</v>
          </cell>
          <cell r="F2144">
            <v>3379</v>
          </cell>
        </row>
        <row r="2145">
          <cell r="A2145">
            <v>81743</v>
          </cell>
          <cell r="B2145" t="str">
            <v>01.07.1950</v>
          </cell>
          <cell r="C2145" t="str">
            <v>NURSES QTRS-EIDSVOLD HOSP</v>
          </cell>
          <cell r="D2145">
            <v>641454.68000000005</v>
          </cell>
          <cell r="E2145">
            <v>-545239.68000000005</v>
          </cell>
          <cell r="F2145">
            <v>96215</v>
          </cell>
        </row>
        <row r="2146">
          <cell r="A2146">
            <v>81744</v>
          </cell>
          <cell r="B2146" t="str">
            <v>01.07.1970</v>
          </cell>
          <cell r="C2146" t="str">
            <v>HOSPITAL-EIDSVOLD HOSP</v>
          </cell>
          <cell r="D2146">
            <v>3143056</v>
          </cell>
          <cell r="E2146">
            <v>-1575565</v>
          </cell>
          <cell r="F2146">
            <v>1567491</v>
          </cell>
        </row>
        <row r="2147">
          <cell r="A2147">
            <v>81745</v>
          </cell>
          <cell r="B2147" t="str">
            <v>01.07.1973</v>
          </cell>
          <cell r="C2147" t="str">
            <v>DETACHED R DENCE-SURGERY - GAYNDAH</v>
          </cell>
          <cell r="D2147">
            <v>52668</v>
          </cell>
          <cell r="E2147">
            <v>-20412</v>
          </cell>
          <cell r="F2147">
            <v>32256</v>
          </cell>
        </row>
        <row r="2148">
          <cell r="A2148">
            <v>81746</v>
          </cell>
          <cell r="B2148" t="str">
            <v>01.07.1973</v>
          </cell>
          <cell r="C2148" t="str">
            <v>SURGERY - GAYNDAH</v>
          </cell>
          <cell r="D2148">
            <v>211600</v>
          </cell>
          <cell r="E2148">
            <v>-187419</v>
          </cell>
          <cell r="F2148">
            <v>24181</v>
          </cell>
        </row>
        <row r="2149">
          <cell r="A2149">
            <v>81747</v>
          </cell>
          <cell r="B2149" t="str">
            <v>01.07.1990</v>
          </cell>
          <cell r="C2149" t="str">
            <v>10 MORETON ST - RESIDENCE</v>
          </cell>
          <cell r="D2149">
            <v>123296</v>
          </cell>
          <cell r="E2149">
            <v>-26599</v>
          </cell>
          <cell r="F2149">
            <v>96697</v>
          </cell>
        </row>
        <row r="2150">
          <cell r="A2150">
            <v>81751</v>
          </cell>
          <cell r="B2150" t="str">
            <v>01.07.1990</v>
          </cell>
          <cell r="C2150" t="str">
            <v>24 VICTORIA STREET RESIDENCE</v>
          </cell>
          <cell r="D2150">
            <v>120000</v>
          </cell>
          <cell r="E2150">
            <v>-42000</v>
          </cell>
          <cell r="F2150">
            <v>78000</v>
          </cell>
        </row>
        <row r="2151">
          <cell r="A2151">
            <v>81752</v>
          </cell>
          <cell r="B2151" t="str">
            <v>01.07.1990</v>
          </cell>
          <cell r="C2151" t="str">
            <v>20 BELL STREET-RESIDENCE</v>
          </cell>
          <cell r="D2151">
            <v>16500</v>
          </cell>
          <cell r="E2151">
            <v>0</v>
          </cell>
          <cell r="F2151">
            <v>16500</v>
          </cell>
        </row>
        <row r="2152">
          <cell r="A2152">
            <v>81753</v>
          </cell>
          <cell r="B2152" t="str">
            <v>01.07.1990</v>
          </cell>
          <cell r="C2152" t="str">
            <v>WARTON &amp; QUEEN STREETS-RESIDENCE</v>
          </cell>
          <cell r="D2152">
            <v>207500</v>
          </cell>
          <cell r="E2152">
            <v>-72627</v>
          </cell>
          <cell r="F2152">
            <v>134873</v>
          </cell>
        </row>
        <row r="2153">
          <cell r="A2153">
            <v>81754</v>
          </cell>
          <cell r="B2153" t="str">
            <v>01.03.1998</v>
          </cell>
          <cell r="C2153" t="str">
            <v>COLOURBOND SHED - COMM -GAYNDAH</v>
          </cell>
          <cell r="D2153">
            <v>6894</v>
          </cell>
          <cell r="E2153">
            <v>-1083</v>
          </cell>
          <cell r="F2153">
            <v>5811</v>
          </cell>
        </row>
        <row r="2154">
          <cell r="A2154">
            <v>81755</v>
          </cell>
          <cell r="B2154" t="str">
            <v>01.08.1997</v>
          </cell>
          <cell r="C2154" t="str">
            <v>SHED/CARPORT - DRS RES - MONTO</v>
          </cell>
          <cell r="D2154">
            <v>0</v>
          </cell>
          <cell r="E2154">
            <v>0</v>
          </cell>
          <cell r="F2154">
            <v>0</v>
          </cell>
        </row>
        <row r="2155">
          <cell r="A2155">
            <v>81756</v>
          </cell>
          <cell r="B2155" t="str">
            <v>01.09.1997</v>
          </cell>
          <cell r="C2155" t="str">
            <v>SHED - COMMUNITY - GAYNDAH</v>
          </cell>
          <cell r="D2155">
            <v>6647</v>
          </cell>
          <cell r="E2155">
            <v>-1116</v>
          </cell>
          <cell r="F2155">
            <v>5531</v>
          </cell>
        </row>
        <row r="2156">
          <cell r="A2156">
            <v>81757</v>
          </cell>
          <cell r="B2156" t="str">
            <v>01.07.1997</v>
          </cell>
          <cell r="C2156" t="str">
            <v>STORAGE SHED - BIGGENDEN</v>
          </cell>
          <cell r="D2156">
            <v>10071</v>
          </cell>
          <cell r="E2156">
            <v>-1763</v>
          </cell>
          <cell r="F2156">
            <v>8308</v>
          </cell>
        </row>
        <row r="2157">
          <cell r="A2157">
            <v>81758</v>
          </cell>
          <cell r="B2157" t="str">
            <v>01.07.1990</v>
          </cell>
          <cell r="C2157" t="str">
            <v>24 VICTORIA STREET (CNR) RESIDENCE</v>
          </cell>
          <cell r="D2157">
            <v>7000</v>
          </cell>
          <cell r="E2157">
            <v>0</v>
          </cell>
          <cell r="F2157">
            <v>7000</v>
          </cell>
        </row>
        <row r="2158">
          <cell r="A2158">
            <v>81759</v>
          </cell>
          <cell r="B2158" t="str">
            <v>01.07.1990</v>
          </cell>
          <cell r="C2158" t="str">
            <v>ALICE STREET (HOSPITAL)</v>
          </cell>
          <cell r="D2158">
            <v>103150</v>
          </cell>
          <cell r="E2158">
            <v>0</v>
          </cell>
          <cell r="F2158">
            <v>103150</v>
          </cell>
        </row>
        <row r="2159">
          <cell r="A2159">
            <v>81760</v>
          </cell>
          <cell r="B2159" t="str">
            <v>01.07.1994</v>
          </cell>
          <cell r="C2159" t="str">
            <v>LOT 2 FREDRICK ST BIGGENDEN</v>
          </cell>
          <cell r="D2159">
            <v>5117</v>
          </cell>
          <cell r="E2159">
            <v>0</v>
          </cell>
          <cell r="F2159">
            <v>5117</v>
          </cell>
        </row>
        <row r="2160">
          <cell r="A2160">
            <v>81761</v>
          </cell>
          <cell r="B2160" t="str">
            <v>01.07.1990</v>
          </cell>
          <cell r="C2160" t="str">
            <v>WARTON STREET (CNR) (HOSPITAL)</v>
          </cell>
          <cell r="D2160">
            <v>72200</v>
          </cell>
          <cell r="E2160">
            <v>0</v>
          </cell>
          <cell r="F2160">
            <v>72200</v>
          </cell>
        </row>
        <row r="2161">
          <cell r="A2161">
            <v>81762</v>
          </cell>
          <cell r="B2161" t="str">
            <v>01.07.1990</v>
          </cell>
          <cell r="C2161" t="str">
            <v>WARTON STREET (CNR) (RESIDENCE)</v>
          </cell>
          <cell r="D2161">
            <v>7500</v>
          </cell>
          <cell r="E2161">
            <v>0</v>
          </cell>
          <cell r="F2161">
            <v>7500</v>
          </cell>
        </row>
        <row r="2162">
          <cell r="A2162">
            <v>81764</v>
          </cell>
          <cell r="B2162" t="str">
            <v>01.07.1990</v>
          </cell>
          <cell r="C2162" t="str">
            <v>55 CAPPER STREET (SURGERY &amp; RESIDEN</v>
          </cell>
          <cell r="D2162">
            <v>41300</v>
          </cell>
          <cell r="E2162">
            <v>0</v>
          </cell>
          <cell r="F2162">
            <v>41300</v>
          </cell>
        </row>
        <row r="2163">
          <cell r="A2163">
            <v>81765</v>
          </cell>
          <cell r="B2163" t="str">
            <v>01.07.1990</v>
          </cell>
          <cell r="C2163" t="str">
            <v>LEICHARDT STREET (HOSPITAL)</v>
          </cell>
          <cell r="D2163">
            <v>61900</v>
          </cell>
          <cell r="E2163">
            <v>0</v>
          </cell>
          <cell r="F2163">
            <v>61900</v>
          </cell>
        </row>
        <row r="2164">
          <cell r="A2164">
            <v>81767</v>
          </cell>
          <cell r="B2164" t="str">
            <v>01.07.1990</v>
          </cell>
          <cell r="C2164" t="str">
            <v>EIDSVOLD HOSPITAL</v>
          </cell>
          <cell r="D2164">
            <v>13500</v>
          </cell>
          <cell r="E2164">
            <v>0</v>
          </cell>
          <cell r="F2164">
            <v>13500</v>
          </cell>
        </row>
        <row r="2165">
          <cell r="A2165">
            <v>81768</v>
          </cell>
          <cell r="B2165" t="str">
            <v>01.07.1990</v>
          </cell>
          <cell r="C2165" t="str">
            <v>FLINDERS &amp; CALLIDE HIGHWAY (HOSPITA</v>
          </cell>
          <cell r="D2165">
            <v>118650</v>
          </cell>
          <cell r="E2165">
            <v>0</v>
          </cell>
          <cell r="F2165">
            <v>118650</v>
          </cell>
        </row>
        <row r="2166">
          <cell r="A2166">
            <v>81770</v>
          </cell>
          <cell r="B2166" t="str">
            <v>01.07.1990</v>
          </cell>
          <cell r="C2166" t="str">
            <v>20 BELL STREET (RESIDENCE)</v>
          </cell>
          <cell r="D2166">
            <v>19500</v>
          </cell>
          <cell r="E2166">
            <v>0</v>
          </cell>
          <cell r="F2166">
            <v>19500</v>
          </cell>
        </row>
        <row r="2167">
          <cell r="A2167">
            <v>82276</v>
          </cell>
          <cell r="B2167" t="str">
            <v>30.06.1999</v>
          </cell>
          <cell r="C2167" t="str">
            <v>MT PERRY COMMUNITY HEALTH CENTRE</v>
          </cell>
          <cell r="D2167">
            <v>279999.71999999997</v>
          </cell>
          <cell r="E2167">
            <v>-59668.72</v>
          </cell>
          <cell r="F2167">
            <v>220331</v>
          </cell>
        </row>
        <row r="2168">
          <cell r="A2168">
            <v>82339</v>
          </cell>
          <cell r="B2168" t="str">
            <v>07.07.1998</v>
          </cell>
          <cell r="C2168" t="str">
            <v>ROTUNDA</v>
          </cell>
          <cell r="D2168">
            <v>13084.62</v>
          </cell>
          <cell r="E2168">
            <v>-3414.62</v>
          </cell>
          <cell r="F2168">
            <v>9670</v>
          </cell>
        </row>
        <row r="2169">
          <cell r="A2169">
            <v>82433</v>
          </cell>
          <cell r="B2169" t="str">
            <v>01.06.1998</v>
          </cell>
          <cell r="C2169" t="str">
            <v>MEDICAL CENTRE</v>
          </cell>
          <cell r="D2169">
            <v>122480</v>
          </cell>
          <cell r="E2169">
            <v>-18668</v>
          </cell>
          <cell r="F2169">
            <v>103812</v>
          </cell>
        </row>
        <row r="2170">
          <cell r="A2170">
            <v>82434</v>
          </cell>
          <cell r="B2170" t="str">
            <v>01.06.1998</v>
          </cell>
          <cell r="C2170" t="str">
            <v>DEMOUNTABLE DENTAL</v>
          </cell>
          <cell r="D2170">
            <v>91414</v>
          </cell>
          <cell r="E2170">
            <v>-13931</v>
          </cell>
          <cell r="F2170">
            <v>77483</v>
          </cell>
        </row>
        <row r="2171">
          <cell r="A2171">
            <v>82435</v>
          </cell>
          <cell r="B2171" t="str">
            <v>01.07.1935</v>
          </cell>
          <cell r="C2171" t="str">
            <v>MATERNITY WARD-KILCOY HOSPITAL</v>
          </cell>
          <cell r="D2171">
            <v>611800</v>
          </cell>
          <cell r="E2171">
            <v>-611800</v>
          </cell>
          <cell r="F2171">
            <v>0</v>
          </cell>
        </row>
        <row r="2172">
          <cell r="A2172">
            <v>82436</v>
          </cell>
          <cell r="B2172" t="str">
            <v>01.07.1935</v>
          </cell>
          <cell r="C2172" t="str">
            <v>NURSES QUARTERS</v>
          </cell>
          <cell r="D2172">
            <v>1289568</v>
          </cell>
          <cell r="E2172">
            <v>-853397</v>
          </cell>
          <cell r="F2172">
            <v>436171</v>
          </cell>
        </row>
        <row r="2173">
          <cell r="A2173">
            <v>82437</v>
          </cell>
          <cell r="B2173" t="str">
            <v>01.07.1935</v>
          </cell>
          <cell r="C2173" t="str">
            <v>OLD MORGUE</v>
          </cell>
          <cell r="D2173">
            <v>14400</v>
          </cell>
          <cell r="E2173">
            <v>-14400</v>
          </cell>
          <cell r="F2173">
            <v>0</v>
          </cell>
        </row>
        <row r="2174">
          <cell r="A2174">
            <v>82441</v>
          </cell>
          <cell r="B2174" t="str">
            <v>01.07.1950</v>
          </cell>
          <cell r="C2174" t="str">
            <v>LAUNDRY</v>
          </cell>
          <cell r="D2174">
            <v>61200</v>
          </cell>
          <cell r="E2174">
            <v>-61200</v>
          </cell>
          <cell r="F2174">
            <v>0</v>
          </cell>
        </row>
        <row r="2175">
          <cell r="A2175">
            <v>82444</v>
          </cell>
          <cell r="B2175" t="str">
            <v>01.07.1965</v>
          </cell>
          <cell r="C2175" t="str">
            <v>SERVICES BLOCK</v>
          </cell>
          <cell r="D2175">
            <v>4122138</v>
          </cell>
          <cell r="E2175">
            <v>-2573883</v>
          </cell>
          <cell r="F2175">
            <v>1548255</v>
          </cell>
        </row>
        <row r="2176">
          <cell r="A2176">
            <v>82447</v>
          </cell>
          <cell r="B2176" t="str">
            <v>01.07.1973</v>
          </cell>
          <cell r="C2176" t="str">
            <v>CANTEEN-REDCLIFFE HOSPITAL</v>
          </cell>
          <cell r="D2176">
            <v>947964.49</v>
          </cell>
          <cell r="E2176">
            <v>-587742.49</v>
          </cell>
          <cell r="F2176">
            <v>360222</v>
          </cell>
        </row>
        <row r="2177">
          <cell r="A2177">
            <v>82449</v>
          </cell>
          <cell r="B2177" t="str">
            <v>01.07.1975</v>
          </cell>
          <cell r="C2177" t="str">
            <v>NURSES QUARTERS</v>
          </cell>
          <cell r="D2177">
            <v>2208864</v>
          </cell>
          <cell r="E2177">
            <v>-1639248</v>
          </cell>
          <cell r="F2177">
            <v>569616</v>
          </cell>
        </row>
        <row r="2178">
          <cell r="A2178">
            <v>82450</v>
          </cell>
          <cell r="B2178" t="str">
            <v>01.07.1975</v>
          </cell>
          <cell r="C2178" t="str">
            <v>STAFF EDUCATION CENTRE</v>
          </cell>
          <cell r="D2178">
            <v>361494</v>
          </cell>
          <cell r="E2178">
            <v>-209667</v>
          </cell>
          <cell r="F2178">
            <v>151827</v>
          </cell>
        </row>
        <row r="2179">
          <cell r="A2179">
            <v>82452</v>
          </cell>
          <cell r="B2179" t="str">
            <v>01.07.1975</v>
          </cell>
          <cell r="C2179" t="str">
            <v>CENTRAL SUPP &amp; AUX BLDG</v>
          </cell>
          <cell r="D2179">
            <v>491435.66</v>
          </cell>
          <cell r="E2179">
            <v>-279990.65999999997</v>
          </cell>
          <cell r="F2179">
            <v>211445</v>
          </cell>
        </row>
        <row r="2180">
          <cell r="A2180">
            <v>82453</v>
          </cell>
          <cell r="B2180" t="str">
            <v>01.07.1975</v>
          </cell>
          <cell r="C2180" t="str">
            <v>MEDICAL GASSES-REDCLIFFE HOSPITAL</v>
          </cell>
          <cell r="D2180">
            <v>20880</v>
          </cell>
          <cell r="E2180">
            <v>-12112</v>
          </cell>
          <cell r="F2180">
            <v>8768</v>
          </cell>
        </row>
        <row r="2181">
          <cell r="A2181">
            <v>82454</v>
          </cell>
          <cell r="B2181" t="str">
            <v>01.07.1975</v>
          </cell>
          <cell r="C2181" t="str">
            <v>RMO QUARTERS (A)</v>
          </cell>
          <cell r="D2181">
            <v>314336</v>
          </cell>
          <cell r="E2181">
            <v>-182316</v>
          </cell>
          <cell r="F2181">
            <v>132020</v>
          </cell>
        </row>
        <row r="2182">
          <cell r="A2182">
            <v>82455</v>
          </cell>
          <cell r="B2182" t="str">
            <v>01.07.1975</v>
          </cell>
          <cell r="C2182" t="str">
            <v>RESIDENCE 106 ANZAC AVE</v>
          </cell>
          <cell r="D2182">
            <v>140012</v>
          </cell>
          <cell r="E2182">
            <v>-81211</v>
          </cell>
          <cell r="F2182">
            <v>58801</v>
          </cell>
        </row>
        <row r="2183">
          <cell r="A2183">
            <v>82456</v>
          </cell>
          <cell r="B2183" t="str">
            <v>01.07.1975</v>
          </cell>
          <cell r="C2183" t="str">
            <v>RESIDENCE 108 ANZAC AVE</v>
          </cell>
          <cell r="D2183">
            <v>103556</v>
          </cell>
          <cell r="E2183">
            <v>-60065</v>
          </cell>
          <cell r="F2183">
            <v>43491</v>
          </cell>
        </row>
        <row r="2184">
          <cell r="A2184">
            <v>82457</v>
          </cell>
          <cell r="B2184" t="str">
            <v>01.07.1975</v>
          </cell>
          <cell r="C2184" t="str">
            <v>GENERAL WARD-KILCOY HOSPITAL</v>
          </cell>
          <cell r="D2184">
            <v>3052616</v>
          </cell>
          <cell r="E2184">
            <v>-1540389</v>
          </cell>
          <cell r="F2184">
            <v>1512227</v>
          </cell>
        </row>
        <row r="2185">
          <cell r="A2185">
            <v>82458</v>
          </cell>
          <cell r="B2185" t="str">
            <v>01.07.1975</v>
          </cell>
          <cell r="C2185" t="str">
            <v>NURSING HOME ANNEXE</v>
          </cell>
          <cell r="D2185">
            <v>2101400</v>
          </cell>
          <cell r="E2185">
            <v>-1106161</v>
          </cell>
          <cell r="F2185">
            <v>995239</v>
          </cell>
        </row>
        <row r="2186">
          <cell r="A2186">
            <v>82459</v>
          </cell>
          <cell r="B2186" t="str">
            <v>01.07.1977</v>
          </cell>
          <cell r="C2186" t="str">
            <v>ADULT DENTAL CLINIC REDCLIFFE HOSPITAL</v>
          </cell>
          <cell r="D2186">
            <v>436503.75</v>
          </cell>
          <cell r="E2186">
            <v>-225750.75</v>
          </cell>
          <cell r="F2186">
            <v>210753</v>
          </cell>
        </row>
        <row r="2187">
          <cell r="A2187">
            <v>82460</v>
          </cell>
          <cell r="B2187" t="str">
            <v>01.07.1978</v>
          </cell>
          <cell r="C2187" t="str">
            <v>STAFF AMENTITIES BLOCK</v>
          </cell>
          <cell r="D2187">
            <v>312800</v>
          </cell>
          <cell r="E2187">
            <v>-162656</v>
          </cell>
          <cell r="F2187">
            <v>150144</v>
          </cell>
        </row>
        <row r="2188">
          <cell r="A2188">
            <v>82461</v>
          </cell>
          <cell r="B2188" t="str">
            <v>01.07.1978</v>
          </cell>
          <cell r="C2188" t="str">
            <v>MORTUARY</v>
          </cell>
          <cell r="D2188">
            <v>879285.02</v>
          </cell>
          <cell r="E2188">
            <v>-457232.02</v>
          </cell>
          <cell r="F2188">
            <v>422053</v>
          </cell>
        </row>
        <row r="2189">
          <cell r="A2189">
            <v>82462</v>
          </cell>
          <cell r="B2189" t="str">
            <v>01.07.1978</v>
          </cell>
          <cell r="C2189" t="str">
            <v>FLAMMABLE LIQUIDS STORE</v>
          </cell>
          <cell r="D2189">
            <v>35530</v>
          </cell>
          <cell r="E2189">
            <v>-18478</v>
          </cell>
          <cell r="F2189">
            <v>17052</v>
          </cell>
        </row>
        <row r="2190">
          <cell r="A2190">
            <v>82463</v>
          </cell>
          <cell r="B2190" t="str">
            <v>01.07.1979</v>
          </cell>
          <cell r="C2190" t="str">
            <v>ADMINISTRATION &amp; MAIN WARDS-REDCLIFFE HOSP</v>
          </cell>
          <cell r="D2190">
            <v>67547528.799999997</v>
          </cell>
          <cell r="E2190">
            <v>-32503630.800000001</v>
          </cell>
          <cell r="F2190">
            <v>35043898</v>
          </cell>
        </row>
        <row r="2191">
          <cell r="A2191">
            <v>82464</v>
          </cell>
          <cell r="B2191" t="str">
            <v>01.07.1982</v>
          </cell>
          <cell r="C2191" t="str">
            <v>INFORMATION TECHNOLOGY - REDCLIFFE HOSP</v>
          </cell>
          <cell r="D2191">
            <v>225134</v>
          </cell>
          <cell r="E2191">
            <v>-99061</v>
          </cell>
          <cell r="F2191">
            <v>126073</v>
          </cell>
        </row>
        <row r="2192">
          <cell r="A2192">
            <v>82465</v>
          </cell>
          <cell r="B2192" t="str">
            <v>01.07.1984</v>
          </cell>
          <cell r="C2192" t="str">
            <v>HOSPITAL CHAPEL</v>
          </cell>
          <cell r="D2192">
            <v>401450</v>
          </cell>
          <cell r="E2192">
            <v>-160580</v>
          </cell>
          <cell r="F2192">
            <v>240870</v>
          </cell>
        </row>
        <row r="2193">
          <cell r="A2193">
            <v>82466</v>
          </cell>
          <cell r="B2193" t="str">
            <v>01.07.1987</v>
          </cell>
          <cell r="C2193" t="str">
            <v>CASUALTY WARD</v>
          </cell>
          <cell r="D2193">
            <v>547781.63</v>
          </cell>
          <cell r="E2193">
            <v>-186249.63</v>
          </cell>
          <cell r="F2193">
            <v>361532</v>
          </cell>
        </row>
        <row r="2194">
          <cell r="A2194">
            <v>82467</v>
          </cell>
          <cell r="B2194" t="str">
            <v>01.07.1990</v>
          </cell>
          <cell r="C2194" t="str">
            <v>ANTE NATAL CLINIC</v>
          </cell>
          <cell r="D2194">
            <v>877821.28</v>
          </cell>
          <cell r="E2194">
            <v>-409656.28</v>
          </cell>
          <cell r="F2194">
            <v>468165</v>
          </cell>
        </row>
        <row r="2195">
          <cell r="A2195">
            <v>82468</v>
          </cell>
          <cell r="B2195" t="str">
            <v>01.07.1991</v>
          </cell>
          <cell r="C2195" t="str">
            <v>COMMUNITY HEALTH BUILDING</v>
          </cell>
          <cell r="D2195">
            <v>2448264</v>
          </cell>
          <cell r="E2195">
            <v>-1051030</v>
          </cell>
          <cell r="F2195">
            <v>1397234</v>
          </cell>
        </row>
        <row r="2196">
          <cell r="A2196">
            <v>82469</v>
          </cell>
          <cell r="B2196" t="str">
            <v>01.06.1993</v>
          </cell>
          <cell r="C2196" t="str">
            <v>CLINIC-CABOOLTURE HOSPITAL</v>
          </cell>
          <cell r="D2196">
            <v>10970096.289999999</v>
          </cell>
          <cell r="E2196">
            <v>-3797481.29</v>
          </cell>
          <cell r="F2196">
            <v>7172615</v>
          </cell>
        </row>
        <row r="2197">
          <cell r="A2197">
            <v>82470</v>
          </cell>
          <cell r="B2197" t="str">
            <v>01.06.1993</v>
          </cell>
          <cell r="C2197" t="str">
            <v>WARD-CABOOLTURE HOSPITAL</v>
          </cell>
          <cell r="D2197">
            <v>31246475.93</v>
          </cell>
          <cell r="E2197">
            <v>-11741948.93</v>
          </cell>
          <cell r="F2197">
            <v>19504527</v>
          </cell>
        </row>
        <row r="2198">
          <cell r="A2198">
            <v>82471</v>
          </cell>
          <cell r="B2198" t="str">
            <v>01.06.1993</v>
          </cell>
          <cell r="C2198" t="str">
            <v>SERVICES BUILDING HOSPITL</v>
          </cell>
          <cell r="D2198">
            <v>4473987</v>
          </cell>
          <cell r="E2198">
            <v>-1606162</v>
          </cell>
          <cell r="F2198">
            <v>2867825</v>
          </cell>
        </row>
        <row r="2199">
          <cell r="A2199">
            <v>82473</v>
          </cell>
          <cell r="B2199" t="str">
            <v>01.07.1993</v>
          </cell>
          <cell r="C2199" t="str">
            <v>ADULT DENTAL CLINIC GEORGE ST CABOOLTURE</v>
          </cell>
          <cell r="D2199">
            <v>32000</v>
          </cell>
          <cell r="E2199">
            <v>-8800</v>
          </cell>
          <cell r="F2199">
            <v>23200</v>
          </cell>
        </row>
        <row r="2200">
          <cell r="A2200">
            <v>82474</v>
          </cell>
          <cell r="B2200" t="str">
            <v>01.09.1994</v>
          </cell>
          <cell r="C2200" t="str">
            <v>DEMOUNTABLE BUILDING CAB</v>
          </cell>
          <cell r="D2200">
            <v>245671</v>
          </cell>
          <cell r="E2200">
            <v>-56401</v>
          </cell>
          <cell r="F2200">
            <v>189270</v>
          </cell>
        </row>
        <row r="2201">
          <cell r="A2201">
            <v>82475</v>
          </cell>
          <cell r="B2201" t="str">
            <v>01.03.1996</v>
          </cell>
          <cell r="C2201" t="str">
            <v>DEMOUNTABLE BLDG-REDCLIFFE</v>
          </cell>
          <cell r="D2201">
            <v>44460</v>
          </cell>
          <cell r="E2201">
            <v>-7106</v>
          </cell>
          <cell r="F2201">
            <v>37354</v>
          </cell>
        </row>
        <row r="2202">
          <cell r="A2202">
            <v>82476</v>
          </cell>
          <cell r="B2202" t="str">
            <v>01.07.1996</v>
          </cell>
          <cell r="C2202" t="str">
            <v>CHAPEL-CABOOLTURE HOSPITAL</v>
          </cell>
          <cell r="D2202">
            <v>283745</v>
          </cell>
          <cell r="E2202">
            <v>-45400</v>
          </cell>
          <cell r="F2202">
            <v>238345</v>
          </cell>
        </row>
        <row r="2203">
          <cell r="A2203">
            <v>82477</v>
          </cell>
          <cell r="B2203" t="str">
            <v>01.03.1997</v>
          </cell>
          <cell r="C2203" t="str">
            <v>DEMOUNTABLE PATHOLOGY</v>
          </cell>
          <cell r="D2203">
            <v>211076</v>
          </cell>
          <cell r="E2203">
            <v>-39239</v>
          </cell>
          <cell r="F2203">
            <v>171837</v>
          </cell>
        </row>
        <row r="2204">
          <cell r="A2204">
            <v>82479</v>
          </cell>
          <cell r="B2204" t="str">
            <v>01.06.1998</v>
          </cell>
          <cell r="C2204" t="str">
            <v>14 SHEEHAN STREET REDCLIFFE</v>
          </cell>
          <cell r="D2204">
            <v>70000</v>
          </cell>
          <cell r="E2204">
            <v>-12155</v>
          </cell>
          <cell r="F2204">
            <v>57845</v>
          </cell>
        </row>
        <row r="2205">
          <cell r="A2205">
            <v>82612</v>
          </cell>
          <cell r="B2205" t="str">
            <v>01.07.1992</v>
          </cell>
          <cell r="C2205" t="str">
            <v>HOSPITAL SITE ANZAC AVE</v>
          </cell>
          <cell r="D2205">
            <v>2470000</v>
          </cell>
          <cell r="E2205">
            <v>0</v>
          </cell>
          <cell r="F2205">
            <v>2470000</v>
          </cell>
        </row>
        <row r="2206">
          <cell r="A2206">
            <v>82615</v>
          </cell>
          <cell r="B2206" t="str">
            <v>01.07.1992</v>
          </cell>
          <cell r="C2206" t="str">
            <v>MAIN HOSPITAL SITE LANDCABOOLTURE</v>
          </cell>
          <cell r="D2206">
            <v>638000</v>
          </cell>
          <cell r="E2206">
            <v>0</v>
          </cell>
          <cell r="F2206">
            <v>638000</v>
          </cell>
        </row>
        <row r="2207">
          <cell r="A2207">
            <v>82617</v>
          </cell>
          <cell r="B2207" t="str">
            <v>01.07.1992</v>
          </cell>
          <cell r="C2207" t="str">
            <v>HOSPITAL SITE BROWN ST</v>
          </cell>
          <cell r="D2207">
            <v>51500</v>
          </cell>
          <cell r="E2207">
            <v>0</v>
          </cell>
          <cell r="F2207">
            <v>51500</v>
          </cell>
        </row>
        <row r="2208">
          <cell r="A2208">
            <v>82618</v>
          </cell>
          <cell r="B2208" t="str">
            <v>01.07.1992</v>
          </cell>
          <cell r="C2208" t="str">
            <v>TAYLOR STREET LAND</v>
          </cell>
          <cell r="D2208">
            <v>45000</v>
          </cell>
          <cell r="E2208">
            <v>0</v>
          </cell>
          <cell r="F2208">
            <v>45000</v>
          </cell>
        </row>
        <row r="2209">
          <cell r="A2209">
            <v>87286</v>
          </cell>
          <cell r="B2209" t="str">
            <v>01.07.1991</v>
          </cell>
          <cell r="C2209" t="str">
            <v>MALENY HOSPITAL SITE</v>
          </cell>
          <cell r="D2209">
            <v>412500</v>
          </cell>
          <cell r="E2209">
            <v>0</v>
          </cell>
          <cell r="F2209">
            <v>412500</v>
          </cell>
        </row>
        <row r="2210">
          <cell r="A2210">
            <v>87287</v>
          </cell>
          <cell r="B2210" t="str">
            <v>01.07.1991</v>
          </cell>
          <cell r="C2210" t="str">
            <v>CALOUNDRA HOSPITAL SITE</v>
          </cell>
          <cell r="D2210">
            <v>1470100.64</v>
          </cell>
          <cell r="E2210">
            <v>0</v>
          </cell>
          <cell r="F2210">
            <v>1470100.64</v>
          </cell>
        </row>
        <row r="2211">
          <cell r="A2211">
            <v>87288</v>
          </cell>
          <cell r="B2211" t="str">
            <v>01.07.1991</v>
          </cell>
          <cell r="C2211" t="str">
            <v>NAMBOUR HOSPITAL SITE</v>
          </cell>
          <cell r="D2211">
            <v>829500</v>
          </cell>
          <cell r="E2211">
            <v>0</v>
          </cell>
          <cell r="F2211">
            <v>829500</v>
          </cell>
        </row>
        <row r="2212">
          <cell r="A2212">
            <v>87290</v>
          </cell>
          <cell r="B2212" t="str">
            <v>01.07.1991</v>
          </cell>
          <cell r="C2212" t="str">
            <v>97 CARTER RD NAMBOUR</v>
          </cell>
          <cell r="D2212">
            <v>35000</v>
          </cell>
          <cell r="E2212">
            <v>0</v>
          </cell>
          <cell r="F2212">
            <v>35000</v>
          </cell>
        </row>
        <row r="2213">
          <cell r="A2213">
            <v>87291</v>
          </cell>
          <cell r="B2213" t="str">
            <v>01.07.1991</v>
          </cell>
          <cell r="C2213" t="str">
            <v>14 SUNHAVEN COURT NAMBOUR</v>
          </cell>
          <cell r="D2213">
            <v>40000</v>
          </cell>
          <cell r="E2213">
            <v>0</v>
          </cell>
          <cell r="F2213">
            <v>40000</v>
          </cell>
        </row>
        <row r="2214">
          <cell r="A2214">
            <v>87294</v>
          </cell>
          <cell r="B2214" t="str">
            <v>01.07.1991</v>
          </cell>
          <cell r="C2214" t="str">
            <v>LAND - NOOSA COMMUNITY HEALTH</v>
          </cell>
          <cell r="D2214">
            <v>510000</v>
          </cell>
          <cell r="E2214">
            <v>0</v>
          </cell>
          <cell r="F2214">
            <v>510000</v>
          </cell>
        </row>
        <row r="2215">
          <cell r="A2215">
            <v>87295</v>
          </cell>
          <cell r="B2215" t="str">
            <v>01.07.1991</v>
          </cell>
          <cell r="C2215" t="str">
            <v>MAMMOGRAPHY CLINIC</v>
          </cell>
          <cell r="D2215">
            <v>144200</v>
          </cell>
          <cell r="E2215">
            <v>0</v>
          </cell>
          <cell r="F2215">
            <v>144200</v>
          </cell>
        </row>
        <row r="2216">
          <cell r="A2216">
            <v>87296</v>
          </cell>
          <cell r="B2216" t="str">
            <v>01.07.1991</v>
          </cell>
          <cell r="C2216" t="str">
            <v>LAND- 9 PARSONS ST NAMBOUR</v>
          </cell>
          <cell r="D2216">
            <v>115500</v>
          </cell>
          <cell r="E2216">
            <v>0</v>
          </cell>
          <cell r="F2216">
            <v>115500</v>
          </cell>
        </row>
        <row r="2217">
          <cell r="A2217">
            <v>87297</v>
          </cell>
          <cell r="B2217" t="str">
            <v>01.07.1991</v>
          </cell>
          <cell r="C2217" t="str">
            <v>13 DOUGLAS ST NAMBOUR</v>
          </cell>
          <cell r="D2217">
            <v>37000</v>
          </cell>
          <cell r="E2217">
            <v>0</v>
          </cell>
          <cell r="F2217">
            <v>37000</v>
          </cell>
        </row>
        <row r="2218">
          <cell r="A2218">
            <v>87298</v>
          </cell>
          <cell r="B2218" t="str">
            <v>01.07.1991</v>
          </cell>
          <cell r="C2218" t="str">
            <v>MAROOCHY COMMUNITY HEALTH</v>
          </cell>
          <cell r="D2218">
            <v>1260000</v>
          </cell>
          <cell r="E2218">
            <v>0</v>
          </cell>
          <cell r="F2218">
            <v>1260000</v>
          </cell>
        </row>
        <row r="2219">
          <cell r="A2219">
            <v>87301</v>
          </cell>
          <cell r="B2219" t="str">
            <v>01.07.1996</v>
          </cell>
          <cell r="C2219" t="str">
            <v>49 GOODCHAP STREET TEWANTIN</v>
          </cell>
          <cell r="D2219">
            <v>1380000</v>
          </cell>
          <cell r="E2219">
            <v>0</v>
          </cell>
          <cell r="F2219">
            <v>1380000</v>
          </cell>
        </row>
        <row r="2220">
          <cell r="A2220">
            <v>87302</v>
          </cell>
          <cell r="B2220" t="str">
            <v>01.01.1972</v>
          </cell>
          <cell r="C2220" t="str">
            <v>SITE IMPROVEMENTS</v>
          </cell>
          <cell r="D2220">
            <v>8500</v>
          </cell>
          <cell r="E2220">
            <v>-5408</v>
          </cell>
          <cell r="F2220">
            <v>3092</v>
          </cell>
        </row>
        <row r="2221">
          <cell r="A2221">
            <v>87304</v>
          </cell>
          <cell r="B2221" t="str">
            <v>01.07.1975</v>
          </cell>
          <cell r="C2221" t="str">
            <v>SITE IMPROVEMENTS - NAMB HOSP</v>
          </cell>
          <cell r="D2221">
            <v>200000</v>
          </cell>
          <cell r="E2221">
            <v>-98306</v>
          </cell>
          <cell r="F2221">
            <v>101694</v>
          </cell>
        </row>
        <row r="2222">
          <cell r="A2222">
            <v>87306</v>
          </cell>
          <cell r="B2222" t="str">
            <v>01.07.1966</v>
          </cell>
          <cell r="C2222" t="str">
            <v>SITE IMPROVEMENTS-CALOUNDRA HOSP</v>
          </cell>
          <cell r="D2222">
            <v>250000</v>
          </cell>
          <cell r="E2222">
            <v>-158335</v>
          </cell>
          <cell r="F2222">
            <v>91665</v>
          </cell>
        </row>
        <row r="2223">
          <cell r="A2223">
            <v>87307</v>
          </cell>
          <cell r="B2223" t="str">
            <v>01.07.1983</v>
          </cell>
          <cell r="C2223" t="str">
            <v>SITE IMPROVEMENTS-COMM HEALTH MAROOCHY</v>
          </cell>
          <cell r="D2223">
            <v>30000</v>
          </cell>
          <cell r="E2223">
            <v>-12600</v>
          </cell>
          <cell r="F2223">
            <v>17400</v>
          </cell>
        </row>
        <row r="2224">
          <cell r="A2224">
            <v>87308</v>
          </cell>
          <cell r="B2224" t="str">
            <v>01.07.1987</v>
          </cell>
          <cell r="C2224" t="str">
            <v>SITE IMPROVEMENTS-MALENY HOSP</v>
          </cell>
          <cell r="D2224">
            <v>10000</v>
          </cell>
          <cell r="E2224">
            <v>-3400</v>
          </cell>
          <cell r="F2224">
            <v>6600</v>
          </cell>
        </row>
        <row r="2225">
          <cell r="A2225">
            <v>87309</v>
          </cell>
          <cell r="B2225" t="str">
            <v>01.07.1980</v>
          </cell>
          <cell r="C2225" t="str">
            <v>SITE IMPROVEMENTS-MAMMOGRAPHY NAMBOUR</v>
          </cell>
          <cell r="D2225">
            <v>10000</v>
          </cell>
          <cell r="E2225">
            <v>-4800</v>
          </cell>
          <cell r="F2225">
            <v>5200</v>
          </cell>
        </row>
        <row r="2226">
          <cell r="A2226">
            <v>87310</v>
          </cell>
          <cell r="B2226" t="str">
            <v>01.01.1993</v>
          </cell>
          <cell r="C2226" t="str">
            <v>SITE IMPROVEMENTS-NOOSA COMMUNITY HEALTH</v>
          </cell>
          <cell r="D2226">
            <v>30000</v>
          </cell>
          <cell r="E2226">
            <v>-6576</v>
          </cell>
          <cell r="F2226">
            <v>23424</v>
          </cell>
        </row>
        <row r="2227">
          <cell r="A2227">
            <v>87312</v>
          </cell>
          <cell r="B2227" t="str">
            <v>01.07.1975</v>
          </cell>
          <cell r="C2227" t="str">
            <v>BLOCK 1 NAMB HOSP</v>
          </cell>
          <cell r="D2227">
            <v>7512752.5999999996</v>
          </cell>
          <cell r="E2227">
            <v>-4756112.5999999996</v>
          </cell>
          <cell r="F2227">
            <v>2756640</v>
          </cell>
        </row>
        <row r="2228">
          <cell r="A2228">
            <v>87313</v>
          </cell>
          <cell r="B2228" t="str">
            <v>01.07.1986</v>
          </cell>
          <cell r="C2228" t="str">
            <v>BLOCK 2 NAMB HOSP</v>
          </cell>
          <cell r="D2228">
            <v>38049517.509999998</v>
          </cell>
          <cell r="E2228">
            <v>-16304667.51</v>
          </cell>
          <cell r="F2228">
            <v>21744850</v>
          </cell>
        </row>
        <row r="2229">
          <cell r="A2229">
            <v>87314</v>
          </cell>
          <cell r="B2229" t="str">
            <v>01.07.1960</v>
          </cell>
          <cell r="C2229" t="str">
            <v>BLOCK 3 NAMB HOSP</v>
          </cell>
          <cell r="D2229">
            <v>4280462.62</v>
          </cell>
          <cell r="E2229">
            <v>-4058765.62</v>
          </cell>
          <cell r="F2229">
            <v>221697</v>
          </cell>
        </row>
        <row r="2230">
          <cell r="A2230">
            <v>87315</v>
          </cell>
          <cell r="B2230" t="str">
            <v>01.07.1990</v>
          </cell>
          <cell r="C2230" t="str">
            <v>BLOCK 6 NAMB HOSP</v>
          </cell>
          <cell r="D2230">
            <v>24339646.379999999</v>
          </cell>
          <cell r="E2230">
            <v>-8109255.3799999999</v>
          </cell>
          <cell r="F2230">
            <v>16230391</v>
          </cell>
        </row>
        <row r="2231">
          <cell r="A2231">
            <v>87316</v>
          </cell>
          <cell r="B2231" t="str">
            <v>01.07.1991</v>
          </cell>
          <cell r="C2231" t="str">
            <v>CALOUNDRA DENTALCLINIC-SUN.2</v>
          </cell>
          <cell r="D2231">
            <v>46136</v>
          </cell>
          <cell r="E2231">
            <v>-11997</v>
          </cell>
          <cell r="F2231">
            <v>34139</v>
          </cell>
        </row>
        <row r="2232">
          <cell r="A2232">
            <v>87317</v>
          </cell>
          <cell r="B2232" t="str">
            <v>01.12.1997</v>
          </cell>
          <cell r="C2232" t="str">
            <v>CAR PARK MULTI STOREY-NAMBOUR</v>
          </cell>
          <cell r="D2232">
            <v>4443732.2699999996</v>
          </cell>
          <cell r="E2232">
            <v>-845744.27</v>
          </cell>
          <cell r="F2232">
            <v>3597988</v>
          </cell>
        </row>
        <row r="2233">
          <cell r="A2233">
            <v>87318</v>
          </cell>
          <cell r="B2233" t="str">
            <v>01.07.1985</v>
          </cell>
          <cell r="C2233" t="str">
            <v>CHAPEL</v>
          </cell>
          <cell r="D2233">
            <v>134741</v>
          </cell>
          <cell r="E2233">
            <v>-71715</v>
          </cell>
          <cell r="F2233">
            <v>63026</v>
          </cell>
        </row>
        <row r="2234">
          <cell r="A2234">
            <v>87320</v>
          </cell>
          <cell r="B2234" t="str">
            <v>01.07.1983</v>
          </cell>
          <cell r="C2234" t="str">
            <v>COMM HEALTH MAROOCHY</v>
          </cell>
          <cell r="D2234">
            <v>1824899.76</v>
          </cell>
          <cell r="E2234">
            <v>-961951.76</v>
          </cell>
          <cell r="F2234">
            <v>862948</v>
          </cell>
        </row>
        <row r="2235">
          <cell r="A2235">
            <v>87322</v>
          </cell>
          <cell r="B2235" t="str">
            <v>01.07.1985</v>
          </cell>
          <cell r="C2235" t="str">
            <v>DEMOUNTABLE OFFICE (RAU)</v>
          </cell>
          <cell r="D2235">
            <v>79294</v>
          </cell>
          <cell r="E2235">
            <v>-30132</v>
          </cell>
          <cell r="F2235">
            <v>49162</v>
          </cell>
        </row>
        <row r="2236">
          <cell r="A2236">
            <v>87323</v>
          </cell>
          <cell r="B2236" t="str">
            <v>01.07.1967</v>
          </cell>
          <cell r="C2236" t="str">
            <v>DENT/NURSE QUAT CAL HOSP</v>
          </cell>
          <cell r="D2236">
            <v>872672.81</v>
          </cell>
          <cell r="E2236">
            <v>-827923.81</v>
          </cell>
          <cell r="F2236">
            <v>44749</v>
          </cell>
        </row>
        <row r="2237">
          <cell r="A2237">
            <v>87324</v>
          </cell>
          <cell r="B2237" t="str">
            <v>01.12.1997</v>
          </cell>
          <cell r="C2237" t="str">
            <v>DISABLE CAR PARK-MAROOCHY</v>
          </cell>
          <cell r="D2237">
            <v>35992</v>
          </cell>
          <cell r="E2237">
            <v>-5921</v>
          </cell>
          <cell r="F2237">
            <v>30071</v>
          </cell>
        </row>
        <row r="2238">
          <cell r="A2238">
            <v>87325</v>
          </cell>
          <cell r="B2238" t="str">
            <v>01.07.1987</v>
          </cell>
          <cell r="C2238" t="str">
            <v>DOCTORS RESIDENCE MALENY HOSP</v>
          </cell>
          <cell r="D2238">
            <v>212255</v>
          </cell>
          <cell r="E2238">
            <v>-67589</v>
          </cell>
          <cell r="F2238">
            <v>144666</v>
          </cell>
        </row>
        <row r="2239">
          <cell r="A2239">
            <v>87326</v>
          </cell>
          <cell r="B2239" t="str">
            <v>01.07.1987</v>
          </cell>
          <cell r="C2239" t="str">
            <v>DOCTORS SURGERY-MALENY HOSPITAL</v>
          </cell>
          <cell r="D2239">
            <v>174000</v>
          </cell>
          <cell r="E2239">
            <v>-59160</v>
          </cell>
          <cell r="F2239">
            <v>114840</v>
          </cell>
        </row>
        <row r="2240">
          <cell r="A2240">
            <v>87328</v>
          </cell>
          <cell r="B2240" t="str">
            <v>01.07.1966</v>
          </cell>
          <cell r="C2240" t="str">
            <v>HOSPITAL BUILD CAL HOSP</v>
          </cell>
          <cell r="D2240">
            <v>5822015.0199999996</v>
          </cell>
          <cell r="E2240">
            <v>-1551522.02</v>
          </cell>
          <cell r="F2240">
            <v>4270493</v>
          </cell>
        </row>
        <row r="2241">
          <cell r="A2241">
            <v>87330</v>
          </cell>
          <cell r="B2241" t="str">
            <v>01.07.1987</v>
          </cell>
          <cell r="C2241" t="str">
            <v>MAIN HOSP BUILD MALENY HOSP</v>
          </cell>
          <cell r="D2241">
            <v>4062146.7</v>
          </cell>
          <cell r="E2241">
            <v>-1613767.7</v>
          </cell>
          <cell r="F2241">
            <v>2448379</v>
          </cell>
        </row>
        <row r="2242">
          <cell r="A2242">
            <v>87331</v>
          </cell>
          <cell r="B2242" t="str">
            <v>01.07.1980</v>
          </cell>
          <cell r="C2242" t="str">
            <v>MAMMOGRAPHY NAMBOUR</v>
          </cell>
          <cell r="D2242">
            <v>663063.89</v>
          </cell>
          <cell r="E2242">
            <v>-255169.89</v>
          </cell>
          <cell r="F2242">
            <v>407894</v>
          </cell>
        </row>
        <row r="2243">
          <cell r="A2243">
            <v>87332</v>
          </cell>
          <cell r="B2243" t="str">
            <v>01.07.1967</v>
          </cell>
          <cell r="C2243" t="str">
            <v>MORTUARY CAL HOSP</v>
          </cell>
          <cell r="D2243">
            <v>73240</v>
          </cell>
          <cell r="E2243">
            <v>-54199</v>
          </cell>
          <cell r="F2243">
            <v>19041</v>
          </cell>
        </row>
        <row r="2244">
          <cell r="A2244">
            <v>87333</v>
          </cell>
          <cell r="B2244" t="str">
            <v>01.01.1993</v>
          </cell>
          <cell r="C2244" t="str">
            <v>NOOSA COMMUNITY HEALTH CENTRE</v>
          </cell>
          <cell r="D2244">
            <v>1167785.6000000001</v>
          </cell>
          <cell r="E2244">
            <v>-426779.6</v>
          </cell>
          <cell r="F2244">
            <v>741006</v>
          </cell>
        </row>
        <row r="2245">
          <cell r="A2245">
            <v>87335</v>
          </cell>
          <cell r="B2245" t="str">
            <v>01.07.1986</v>
          </cell>
          <cell r="C2245" t="str">
            <v>NURSING HOME NAMB HOSP</v>
          </cell>
          <cell r="D2245">
            <v>3070190.27</v>
          </cell>
          <cell r="E2245">
            <v>-1329551.27</v>
          </cell>
          <cell r="F2245">
            <v>1740639</v>
          </cell>
        </row>
        <row r="2246">
          <cell r="A2246">
            <v>87337</v>
          </cell>
          <cell r="B2246" t="str">
            <v>01.07.1985</v>
          </cell>
          <cell r="C2246" t="str">
            <v>RED CROSS NAMB HOSP</v>
          </cell>
          <cell r="D2246">
            <v>265442</v>
          </cell>
          <cell r="E2246">
            <v>-100869</v>
          </cell>
          <cell r="F2246">
            <v>164573</v>
          </cell>
        </row>
        <row r="2247">
          <cell r="A2247">
            <v>87338</v>
          </cell>
          <cell r="B2247" t="str">
            <v>01.07.1984</v>
          </cell>
          <cell r="C2247" t="str">
            <v>REHABILITATION UNIT - NAMBOUR HOSP</v>
          </cell>
          <cell r="D2247">
            <v>3384371.2000000002</v>
          </cell>
          <cell r="E2247">
            <v>-1692203.2</v>
          </cell>
          <cell r="F2247">
            <v>1692168</v>
          </cell>
        </row>
        <row r="2248">
          <cell r="A2248">
            <v>87339</v>
          </cell>
          <cell r="B2248" t="str">
            <v>01.01.1993</v>
          </cell>
          <cell r="C2248" t="str">
            <v>RESIDENCE 13 DOUGLAS STREET NAMBO</v>
          </cell>
          <cell r="D2248">
            <v>55000</v>
          </cell>
          <cell r="E2248">
            <v>-15617</v>
          </cell>
          <cell r="F2248">
            <v>39383</v>
          </cell>
        </row>
        <row r="2249">
          <cell r="A2249">
            <v>87340</v>
          </cell>
          <cell r="B2249" t="str">
            <v>01.07.1976</v>
          </cell>
          <cell r="C2249" t="str">
            <v>RESIDENCE CAL HOSP</v>
          </cell>
          <cell r="D2249">
            <v>143650</v>
          </cell>
          <cell r="E2249">
            <v>-80444</v>
          </cell>
          <cell r="F2249">
            <v>63206</v>
          </cell>
        </row>
        <row r="2250">
          <cell r="A2250">
            <v>87341</v>
          </cell>
          <cell r="B2250" t="str">
            <v>01.07.1972</v>
          </cell>
          <cell r="C2250" t="str">
            <v>RESIDENCE NAMBOUR -5 WATERFALL ROAD</v>
          </cell>
          <cell r="D2250">
            <v>124212</v>
          </cell>
          <cell r="E2250">
            <v>-79499</v>
          </cell>
          <cell r="F2250">
            <v>44713</v>
          </cell>
        </row>
        <row r="2251">
          <cell r="A2251">
            <v>87342</v>
          </cell>
          <cell r="B2251" t="str">
            <v>01.07.1960</v>
          </cell>
          <cell r="C2251" t="str">
            <v>SPORTS CLUB-NAMBOUR HOSP</v>
          </cell>
          <cell r="D2251">
            <v>135173</v>
          </cell>
          <cell r="E2251">
            <v>-118955</v>
          </cell>
          <cell r="F2251">
            <v>16218</v>
          </cell>
        </row>
        <row r="2252">
          <cell r="A2252">
            <v>87343</v>
          </cell>
          <cell r="B2252" t="str">
            <v>01.01.1993</v>
          </cell>
          <cell r="C2252" t="str">
            <v>UNITS 14 SUNHAVEN CT NAMBOUR</v>
          </cell>
          <cell r="D2252">
            <v>105000</v>
          </cell>
          <cell r="E2252">
            <v>-29816</v>
          </cell>
          <cell r="F2252">
            <v>75184</v>
          </cell>
        </row>
        <row r="2253">
          <cell r="A2253">
            <v>87344</v>
          </cell>
          <cell r="B2253" t="str">
            <v>01.07.1990</v>
          </cell>
          <cell r="C2253" t="str">
            <v>WORKSHOP SHED - CALOUNDRA HOSP</v>
          </cell>
          <cell r="D2253">
            <v>38902.5</v>
          </cell>
          <cell r="E2253">
            <v>-18155.5</v>
          </cell>
          <cell r="F2253">
            <v>20747</v>
          </cell>
        </row>
        <row r="2254">
          <cell r="A2254">
            <v>87457</v>
          </cell>
          <cell r="B2254" t="str">
            <v>01.07.1998</v>
          </cell>
          <cell r="C2254" t="str">
            <v>CLINICAL SERVICES INC.PATHOLOGY AND ENGINEERING</v>
          </cell>
          <cell r="D2254">
            <v>46124613.619999997</v>
          </cell>
          <cell r="E2254">
            <v>-9537165.6199999992</v>
          </cell>
          <cell r="F2254">
            <v>36587448</v>
          </cell>
        </row>
        <row r="2255">
          <cell r="A2255">
            <v>87460</v>
          </cell>
          <cell r="B2255" t="str">
            <v>31.07.1998</v>
          </cell>
          <cell r="C2255" t="str">
            <v>MENTAL HEALTH UNIT CBH</v>
          </cell>
          <cell r="D2255">
            <v>6719677.8499999996</v>
          </cell>
          <cell r="E2255">
            <v>-1422386.85</v>
          </cell>
          <cell r="F2255">
            <v>5297291</v>
          </cell>
        </row>
        <row r="2256">
          <cell r="A2256">
            <v>87461</v>
          </cell>
          <cell r="B2256" t="str">
            <v>30.09.1998</v>
          </cell>
          <cell r="C2256" t="str">
            <v>SMITHFIELD COMMUNITY HEALTH CENTRE</v>
          </cell>
          <cell r="D2256">
            <v>3069809.76</v>
          </cell>
          <cell r="E2256">
            <v>-613746.76</v>
          </cell>
          <cell r="F2256">
            <v>2456063</v>
          </cell>
        </row>
        <row r="2257">
          <cell r="A2257">
            <v>87466</v>
          </cell>
          <cell r="B2257" t="str">
            <v>30.09.1998</v>
          </cell>
          <cell r="C2257" t="str">
            <v>EDMONTON COMMUNITY HEALTH CENTRE</v>
          </cell>
          <cell r="D2257">
            <v>2961324.8</v>
          </cell>
          <cell r="E2257">
            <v>-592283.80000000005</v>
          </cell>
          <cell r="F2257">
            <v>2369041</v>
          </cell>
        </row>
        <row r="2258">
          <cell r="A2258">
            <v>87511</v>
          </cell>
          <cell r="B2258" t="str">
            <v>18.05.1999</v>
          </cell>
          <cell r="C2258" t="str">
            <v>LOT 2 QUEEN STREET GOODNA</v>
          </cell>
          <cell r="D2258">
            <v>100000</v>
          </cell>
          <cell r="E2258">
            <v>0</v>
          </cell>
          <cell r="F2258">
            <v>100000</v>
          </cell>
        </row>
        <row r="2259">
          <cell r="A2259">
            <v>87512</v>
          </cell>
          <cell r="B2259" t="str">
            <v>31.08.1998</v>
          </cell>
          <cell r="C2259" t="str">
            <v>MULTI PURPOSE CENTRE COOKTOWN</v>
          </cell>
          <cell r="D2259">
            <v>1118130.68</v>
          </cell>
          <cell r="E2259">
            <v>-234251.68</v>
          </cell>
          <cell r="F2259">
            <v>883879</v>
          </cell>
        </row>
        <row r="2260">
          <cell r="A2260">
            <v>87607</v>
          </cell>
          <cell r="B2260" t="str">
            <v>05.02.1999</v>
          </cell>
          <cell r="C2260" t="str">
            <v>CENTRAL ENERGY PLANT</v>
          </cell>
          <cell r="D2260">
            <v>26518476.27</v>
          </cell>
          <cell r="E2260">
            <v>-5434564.2699999996</v>
          </cell>
          <cell r="F2260">
            <v>21083912</v>
          </cell>
        </row>
        <row r="2261">
          <cell r="A2261">
            <v>88423</v>
          </cell>
          <cell r="B2261" t="str">
            <v>01.07.1998</v>
          </cell>
          <cell r="C2261" t="str">
            <v>BIOLOGICAL RESEARCH FACILITY/ANIMAL HOUSE</v>
          </cell>
          <cell r="D2261">
            <v>7403312</v>
          </cell>
          <cell r="E2261">
            <v>-1233922</v>
          </cell>
          <cell r="F2261">
            <v>6169390</v>
          </cell>
        </row>
        <row r="2262">
          <cell r="A2262">
            <v>89052</v>
          </cell>
          <cell r="B2262" t="str">
            <v>24.05.1999</v>
          </cell>
          <cell r="C2262" t="str">
            <v>HC011443 - LAND CYMHS - NUNDAH</v>
          </cell>
          <cell r="D2262">
            <v>302260</v>
          </cell>
          <cell r="E2262">
            <v>0</v>
          </cell>
          <cell r="F2262">
            <v>302260</v>
          </cell>
        </row>
        <row r="2263">
          <cell r="A2263">
            <v>89495</v>
          </cell>
          <cell r="B2263" t="str">
            <v>01.12.1998</v>
          </cell>
          <cell r="C2263" t="str">
            <v>EVENTIDE HOME : ROCKHAMPTON</v>
          </cell>
          <cell r="D2263">
            <v>8971249.3100000005</v>
          </cell>
          <cell r="E2263">
            <v>-1691630.31</v>
          </cell>
          <cell r="F2263">
            <v>7279619</v>
          </cell>
        </row>
        <row r="2264">
          <cell r="A2264">
            <v>89496</v>
          </cell>
          <cell r="B2264" t="str">
            <v>30.06.1999</v>
          </cell>
          <cell r="C2264" t="str">
            <v>COLLINGWOOD PARK DENTAL CLINIC</v>
          </cell>
          <cell r="D2264">
            <v>388635.65</v>
          </cell>
          <cell r="E2264">
            <v>-82819.649999999994</v>
          </cell>
          <cell r="F2264">
            <v>305816</v>
          </cell>
        </row>
        <row r="2265">
          <cell r="A2265">
            <v>89708</v>
          </cell>
          <cell r="B2265" t="str">
            <v>24.05.1999</v>
          </cell>
          <cell r="C2265" t="str">
            <v>NUNDAH ADULT MENTAL HEALTH</v>
          </cell>
          <cell r="D2265">
            <v>365478.75</v>
          </cell>
          <cell r="E2265">
            <v>0</v>
          </cell>
          <cell r="F2265">
            <v>365478.75</v>
          </cell>
        </row>
        <row r="2266">
          <cell r="A2266">
            <v>89783</v>
          </cell>
          <cell r="B2266" t="str">
            <v>14.09.1998</v>
          </cell>
          <cell r="C2266" t="str">
            <v>TPCH MENTAL HEALTH UNIT - CLUSTERS</v>
          </cell>
          <cell r="D2266">
            <v>8332184</v>
          </cell>
          <cell r="E2266">
            <v>-1739883</v>
          </cell>
          <cell r="F2266">
            <v>6592301</v>
          </cell>
        </row>
        <row r="2267">
          <cell r="A2267">
            <v>89784</v>
          </cell>
          <cell r="B2267" t="str">
            <v>13.07.1998</v>
          </cell>
          <cell r="C2267" t="str">
            <v>TPCH EXTENDED CARE UNIT - CLUSTERS</v>
          </cell>
          <cell r="D2267">
            <v>7919352</v>
          </cell>
          <cell r="E2267">
            <v>-1639719</v>
          </cell>
          <cell r="F2267">
            <v>6279633</v>
          </cell>
        </row>
        <row r="2268">
          <cell r="A2268">
            <v>89815</v>
          </cell>
          <cell r="B2268" t="str">
            <v>01.07.1998</v>
          </cell>
          <cell r="C2268" t="str">
            <v>BADU ISLAND HEALTH CENTRE GENERAL</v>
          </cell>
          <cell r="D2268">
            <v>1480662.4</v>
          </cell>
          <cell r="E2268">
            <v>-444207.4</v>
          </cell>
          <cell r="F2268">
            <v>1036455</v>
          </cell>
        </row>
        <row r="2269">
          <cell r="A2269">
            <v>89817</v>
          </cell>
          <cell r="B2269" t="str">
            <v>01.07.1998</v>
          </cell>
          <cell r="C2269" t="str">
            <v>BOIGU ISLAND PHC GENERAL</v>
          </cell>
          <cell r="D2269">
            <v>2749801.6</v>
          </cell>
          <cell r="E2269">
            <v>-549975.6</v>
          </cell>
          <cell r="F2269">
            <v>2199826</v>
          </cell>
        </row>
        <row r="2270">
          <cell r="A2270">
            <v>89820</v>
          </cell>
          <cell r="B2270" t="str">
            <v>21.08.1998</v>
          </cell>
          <cell r="C2270" t="str">
            <v>THURSDAY ISLAND HOSPITAL GENERAL</v>
          </cell>
          <cell r="D2270">
            <v>18796731.010000002</v>
          </cell>
          <cell r="E2270">
            <v>-3837150.01</v>
          </cell>
          <cell r="F2270">
            <v>14959581</v>
          </cell>
        </row>
        <row r="2271">
          <cell r="A2271">
            <v>89827</v>
          </cell>
          <cell r="B2271" t="str">
            <v>11.06.1999</v>
          </cell>
          <cell r="C2271" t="str">
            <v>THURSDAY ISLAND REMOTE AREA ACCOM GENERAL</v>
          </cell>
          <cell r="D2271">
            <v>5033801.62</v>
          </cell>
          <cell r="E2271">
            <v>-910428.62</v>
          </cell>
          <cell r="F2271">
            <v>4123373</v>
          </cell>
        </row>
        <row r="2272">
          <cell r="A2272">
            <v>89830</v>
          </cell>
          <cell r="B2272" t="str">
            <v>11.06.1999</v>
          </cell>
          <cell r="C2272" t="str">
            <v>THURSDAY ISLAND PRIM HEALTH CHC GENERAL</v>
          </cell>
          <cell r="D2272">
            <v>3662376.94</v>
          </cell>
          <cell r="E2272">
            <v>-739842.94</v>
          </cell>
          <cell r="F2272">
            <v>2922534</v>
          </cell>
        </row>
        <row r="2273">
          <cell r="A2273">
            <v>89835</v>
          </cell>
          <cell r="B2273" t="str">
            <v>11.06.1999</v>
          </cell>
          <cell r="C2273" t="str">
            <v>THURSDAY ISLAND HOSPITAL GROUPO ACCOMMODATION</v>
          </cell>
          <cell r="D2273">
            <v>2097816.25</v>
          </cell>
          <cell r="E2273">
            <v>-393420.25</v>
          </cell>
          <cell r="F2273">
            <v>1704396</v>
          </cell>
        </row>
        <row r="2274">
          <cell r="A2274">
            <v>89837</v>
          </cell>
          <cell r="B2274" t="str">
            <v>11.06.1999</v>
          </cell>
          <cell r="C2274" t="str">
            <v>THURSDAY ISLAND HOSPITAL TEMPORARY SERVICES</v>
          </cell>
          <cell r="D2274">
            <v>196985.26</v>
          </cell>
          <cell r="E2274">
            <v>-42477.26</v>
          </cell>
          <cell r="F2274">
            <v>154508</v>
          </cell>
        </row>
        <row r="2275">
          <cell r="A2275">
            <v>89838</v>
          </cell>
          <cell r="B2275" t="str">
            <v>01.07.1998</v>
          </cell>
          <cell r="C2275" t="str">
            <v>YORKE ISLAND REMOTE AREA ACCOM RAA GENERAL</v>
          </cell>
          <cell r="D2275">
            <v>39970</v>
          </cell>
          <cell r="E2275">
            <v>-10455</v>
          </cell>
          <cell r="F2275">
            <v>29515</v>
          </cell>
        </row>
        <row r="2276">
          <cell r="A2276">
            <v>89863</v>
          </cell>
          <cell r="B2276" t="str">
            <v>30.06.1999</v>
          </cell>
          <cell r="C2276" t="str">
            <v>St George Nurses Quarters</v>
          </cell>
          <cell r="D2276">
            <v>535680.39</v>
          </cell>
          <cell r="E2276">
            <v>-114154.39</v>
          </cell>
          <cell r="F2276">
            <v>421526</v>
          </cell>
        </row>
        <row r="2277">
          <cell r="A2277">
            <v>89872</v>
          </cell>
          <cell r="B2277" t="str">
            <v>30.06.1999</v>
          </cell>
          <cell r="C2277" t="str">
            <v>dirranbandi private practice clinic</v>
          </cell>
          <cell r="D2277">
            <v>169625</v>
          </cell>
          <cell r="E2277">
            <v>-36149</v>
          </cell>
          <cell r="F2277">
            <v>133476</v>
          </cell>
        </row>
        <row r="2278">
          <cell r="A2278">
            <v>89878</v>
          </cell>
          <cell r="B2278" t="str">
            <v>30.06.1999</v>
          </cell>
          <cell r="C2278" t="str">
            <v>Doctors residence St George Hospital</v>
          </cell>
          <cell r="D2278">
            <v>113204</v>
          </cell>
          <cell r="E2278">
            <v>-24126</v>
          </cell>
          <cell r="F2278">
            <v>89078</v>
          </cell>
        </row>
        <row r="2279">
          <cell r="A2279">
            <v>90011</v>
          </cell>
          <cell r="B2279" t="str">
            <v>30.06.1999</v>
          </cell>
          <cell r="C2279" t="str">
            <v>BUILDING - NEW COMMUNITY HEALTH BUILDING</v>
          </cell>
          <cell r="D2279">
            <v>292784</v>
          </cell>
          <cell r="E2279">
            <v>-62394</v>
          </cell>
          <cell r="F2279">
            <v>230390</v>
          </cell>
        </row>
        <row r="2280">
          <cell r="A2280">
            <v>90055</v>
          </cell>
          <cell r="B2280" t="str">
            <v>01.07.1986</v>
          </cell>
          <cell r="C2280" t="str">
            <v>OPERATE BUILD GYMP HOSP</v>
          </cell>
          <cell r="D2280">
            <v>1192800</v>
          </cell>
          <cell r="E2280">
            <v>-1192800</v>
          </cell>
          <cell r="F2280">
            <v>0</v>
          </cell>
        </row>
        <row r="2281">
          <cell r="A2281">
            <v>91406</v>
          </cell>
          <cell r="B2281" t="str">
            <v>30.06.1999</v>
          </cell>
          <cell r="C2281" t="str">
            <v>COMMUNITY HEALTH CENTRE - BOWEN</v>
          </cell>
          <cell r="D2281">
            <v>387680.84</v>
          </cell>
          <cell r="E2281">
            <v>-82614.84</v>
          </cell>
          <cell r="F2281">
            <v>305066</v>
          </cell>
        </row>
        <row r="2282">
          <cell r="A2282">
            <v>91651</v>
          </cell>
          <cell r="B2282" t="str">
            <v>27.07.1998</v>
          </cell>
          <cell r="C2282" t="str">
            <v>PALM BEACH COMMUNITY HEALTH CENTRE</v>
          </cell>
          <cell r="D2282">
            <v>6063509.5599999996</v>
          </cell>
          <cell r="E2282">
            <v>-1207814.56</v>
          </cell>
          <cell r="F2282">
            <v>4855695</v>
          </cell>
        </row>
        <row r="2283">
          <cell r="A2283">
            <v>92309</v>
          </cell>
          <cell r="B2283" t="str">
            <v>01.03.1982</v>
          </cell>
          <cell r="C2283" t="str">
            <v>DENTAL CLINIC NEWNHAM ROAD GEEBUNG</v>
          </cell>
          <cell r="D2283">
            <v>113000</v>
          </cell>
          <cell r="E2283">
            <v>-63687</v>
          </cell>
          <cell r="F2283">
            <v>49313</v>
          </cell>
        </row>
        <row r="2284">
          <cell r="A2284">
            <v>92310</v>
          </cell>
          <cell r="B2284" t="str">
            <v>01.03.1982</v>
          </cell>
          <cell r="C2284" t="str">
            <v>DENTAL CLINIC ALBANY CREEK ROAD ALBANY CREEK</v>
          </cell>
          <cell r="D2284">
            <v>131000</v>
          </cell>
          <cell r="E2284">
            <v>-69250</v>
          </cell>
          <cell r="F2284">
            <v>61750</v>
          </cell>
        </row>
        <row r="2285">
          <cell r="A2285">
            <v>92311</v>
          </cell>
          <cell r="B2285" t="str">
            <v>01.03.1982</v>
          </cell>
          <cell r="C2285" t="str">
            <v>DENTAL CLINIC MAUNDRELL TCE ASPLEY</v>
          </cell>
          <cell r="D2285">
            <v>131000</v>
          </cell>
          <cell r="E2285">
            <v>-69250</v>
          </cell>
          <cell r="F2285">
            <v>61750</v>
          </cell>
        </row>
        <row r="2286">
          <cell r="A2286">
            <v>92313</v>
          </cell>
          <cell r="B2286" t="str">
            <v>01.03.1982</v>
          </cell>
          <cell r="C2286" t="str">
            <v>DENTAL CLINIC HELENA STREET ASPLEY EAST</v>
          </cell>
          <cell r="D2286">
            <v>131000</v>
          </cell>
          <cell r="E2286">
            <v>-73833</v>
          </cell>
          <cell r="F2286">
            <v>57167</v>
          </cell>
        </row>
        <row r="2287">
          <cell r="A2287">
            <v>92315</v>
          </cell>
          <cell r="B2287" t="str">
            <v>01.03.1982</v>
          </cell>
          <cell r="C2287" t="str">
            <v>DENTAL CLINIC BUCKLAND RD NUNDAH</v>
          </cell>
          <cell r="D2287">
            <v>131000</v>
          </cell>
          <cell r="E2287">
            <v>-73833</v>
          </cell>
          <cell r="F2287">
            <v>57167</v>
          </cell>
        </row>
        <row r="2288">
          <cell r="A2288">
            <v>92316</v>
          </cell>
          <cell r="B2288" t="str">
            <v>01.03.1982</v>
          </cell>
          <cell r="C2288" t="str">
            <v>DENTAL CLINIC JEFFRIES ST VIRGINIA</v>
          </cell>
          <cell r="D2288">
            <v>73000</v>
          </cell>
          <cell r="E2288">
            <v>-41144</v>
          </cell>
          <cell r="F2288">
            <v>31856</v>
          </cell>
        </row>
        <row r="2289">
          <cell r="A2289">
            <v>92317</v>
          </cell>
          <cell r="B2289" t="str">
            <v>01.03.1982</v>
          </cell>
          <cell r="C2289" t="str">
            <v>DENTAL CLINIC EARNSHAW RD NUDGEE</v>
          </cell>
          <cell r="D2289">
            <v>82000</v>
          </cell>
          <cell r="E2289">
            <v>-46215</v>
          </cell>
          <cell r="F2289">
            <v>35785</v>
          </cell>
        </row>
        <row r="2290">
          <cell r="A2290">
            <v>92318</v>
          </cell>
          <cell r="B2290" t="str">
            <v>01.03.1982</v>
          </cell>
          <cell r="C2290" t="str">
            <v>DENTAL CLINIC OLD GYMPIE RD KALLANGUR</v>
          </cell>
          <cell r="D2290">
            <v>131000</v>
          </cell>
          <cell r="E2290">
            <v>-69250</v>
          </cell>
          <cell r="F2290">
            <v>61750</v>
          </cell>
        </row>
        <row r="2291">
          <cell r="A2291">
            <v>92319</v>
          </cell>
          <cell r="B2291" t="str">
            <v>01.03.1982</v>
          </cell>
          <cell r="C2291" t="str">
            <v>DENTAL CLINIC TODDS RD LAWNTON</v>
          </cell>
          <cell r="D2291">
            <v>73000</v>
          </cell>
          <cell r="E2291">
            <v>-38589</v>
          </cell>
          <cell r="F2291">
            <v>34411</v>
          </cell>
        </row>
        <row r="2292">
          <cell r="A2292">
            <v>92320</v>
          </cell>
          <cell r="B2292" t="str">
            <v>01.03.1982</v>
          </cell>
          <cell r="C2292" t="str">
            <v>DENTAL CLINIC DON COURT STRATHPINE</v>
          </cell>
          <cell r="D2292">
            <v>131000</v>
          </cell>
          <cell r="E2292">
            <v>-69250</v>
          </cell>
          <cell r="F2292">
            <v>61750</v>
          </cell>
        </row>
        <row r="2293">
          <cell r="A2293">
            <v>92321</v>
          </cell>
          <cell r="B2293" t="str">
            <v>01.03.1982</v>
          </cell>
          <cell r="C2293" t="str">
            <v>DENTAL CLINIC DENHAM ST BRACKEN RIDGE</v>
          </cell>
          <cell r="D2293">
            <v>131000</v>
          </cell>
          <cell r="E2293">
            <v>-69250</v>
          </cell>
          <cell r="F2293">
            <v>61750</v>
          </cell>
        </row>
        <row r="2294">
          <cell r="A2294">
            <v>92327</v>
          </cell>
          <cell r="B2294" t="str">
            <v>01.03.1982</v>
          </cell>
          <cell r="C2294" t="str">
            <v>DENTAL CLINIC KEOGH ST SANDGATE</v>
          </cell>
          <cell r="D2294">
            <v>73000</v>
          </cell>
          <cell r="E2294">
            <v>-41144</v>
          </cell>
          <cell r="F2294">
            <v>31856</v>
          </cell>
        </row>
        <row r="2295">
          <cell r="A2295">
            <v>92328</v>
          </cell>
          <cell r="B2295" t="str">
            <v>01.03.1982</v>
          </cell>
          <cell r="C2295" t="str">
            <v>DENTAL CLINIC DOUGLAS STREET NASHVILLE</v>
          </cell>
          <cell r="D2295">
            <v>65000</v>
          </cell>
          <cell r="E2295">
            <v>-36634</v>
          </cell>
          <cell r="F2295">
            <v>28366</v>
          </cell>
        </row>
        <row r="2296">
          <cell r="A2296">
            <v>92329</v>
          </cell>
          <cell r="B2296" t="str">
            <v>01.03.1982</v>
          </cell>
          <cell r="C2296" t="str">
            <v>DENTAL CLINIC ROSCOMMON RD BOONDALL</v>
          </cell>
          <cell r="D2296">
            <v>73000</v>
          </cell>
          <cell r="E2296">
            <v>-38589</v>
          </cell>
          <cell r="F2296">
            <v>34411</v>
          </cell>
        </row>
        <row r="2297">
          <cell r="A2297">
            <v>92330</v>
          </cell>
          <cell r="B2297" t="str">
            <v>01.03.1982</v>
          </cell>
          <cell r="C2297" t="str">
            <v>DENTAL CLINIC SETTLEMENT RD THE GAP</v>
          </cell>
          <cell r="D2297">
            <v>131000</v>
          </cell>
          <cell r="E2297">
            <v>-73833</v>
          </cell>
          <cell r="F2297">
            <v>57167</v>
          </cell>
        </row>
        <row r="2298">
          <cell r="A2298">
            <v>92331</v>
          </cell>
          <cell r="B2298" t="str">
            <v>01.03.1982</v>
          </cell>
          <cell r="C2298" t="str">
            <v>DENTAL CLINIC MADSEN ST GROVELY</v>
          </cell>
          <cell r="D2298">
            <v>65000</v>
          </cell>
          <cell r="E2298">
            <v>-36634</v>
          </cell>
          <cell r="F2298">
            <v>28366</v>
          </cell>
        </row>
        <row r="2299">
          <cell r="A2299">
            <v>92332</v>
          </cell>
          <cell r="B2299" t="str">
            <v>01.03.1982</v>
          </cell>
          <cell r="C2299" t="str">
            <v>DENTAL CLINIC DAWSON PDE GROVELY</v>
          </cell>
          <cell r="D2299">
            <v>131000</v>
          </cell>
          <cell r="E2299">
            <v>-73833</v>
          </cell>
          <cell r="F2299">
            <v>57167</v>
          </cell>
        </row>
        <row r="2300">
          <cell r="A2300">
            <v>92333</v>
          </cell>
          <cell r="B2300" t="str">
            <v>01.03.1982</v>
          </cell>
          <cell r="C2300" t="str">
            <v>DENTAL CLINIC GLEN RETREAT RD MITCHELTON</v>
          </cell>
          <cell r="D2300">
            <v>131000</v>
          </cell>
          <cell r="E2300">
            <v>-73833</v>
          </cell>
          <cell r="F2300">
            <v>57167</v>
          </cell>
        </row>
        <row r="2301">
          <cell r="A2301">
            <v>92334</v>
          </cell>
          <cell r="B2301" t="str">
            <v>01.03.1982</v>
          </cell>
          <cell r="C2301" t="str">
            <v>DENTAL CLINIC FERNY WAY FERNY HILLS</v>
          </cell>
          <cell r="D2301">
            <v>131000</v>
          </cell>
          <cell r="E2301">
            <v>-73833</v>
          </cell>
          <cell r="F2301">
            <v>57167</v>
          </cell>
        </row>
        <row r="2302">
          <cell r="A2302">
            <v>92335</v>
          </cell>
          <cell r="B2302" t="str">
            <v>01.03.1982</v>
          </cell>
          <cell r="C2302" t="str">
            <v>DENTAL CLINIC TARINGA PDE INDOOROOPILLY</v>
          </cell>
          <cell r="D2302">
            <v>270600</v>
          </cell>
          <cell r="E2302">
            <v>-152506</v>
          </cell>
          <cell r="F2302">
            <v>118094</v>
          </cell>
        </row>
        <row r="2303">
          <cell r="A2303">
            <v>92341</v>
          </cell>
          <cell r="B2303" t="str">
            <v>01.07.1996</v>
          </cell>
          <cell r="C2303" t="str">
            <v>DENTAL CLINIC UNDERWOOD RD EIGHT MILE PLAINS</v>
          </cell>
          <cell r="D2303">
            <v>39000</v>
          </cell>
          <cell r="E2303">
            <v>-15223</v>
          </cell>
          <cell r="F2303">
            <v>23777</v>
          </cell>
        </row>
        <row r="2304">
          <cell r="A2304">
            <v>92343</v>
          </cell>
          <cell r="B2304" t="str">
            <v>01.07.1996</v>
          </cell>
          <cell r="C2304" t="str">
            <v>DENTAL CLINIC COLUMBA ST INALA</v>
          </cell>
          <cell r="D2304">
            <v>76000</v>
          </cell>
          <cell r="E2304">
            <v>-21934</v>
          </cell>
          <cell r="F2304">
            <v>54066</v>
          </cell>
        </row>
        <row r="2305">
          <cell r="A2305">
            <v>92344</v>
          </cell>
          <cell r="B2305" t="str">
            <v>01.07.1996</v>
          </cell>
          <cell r="C2305" t="str">
            <v>DENTAL CLINIC ROCHEDALE RD ROCHEDALE</v>
          </cell>
          <cell r="D2305">
            <v>74000</v>
          </cell>
          <cell r="E2305">
            <v>-28880</v>
          </cell>
          <cell r="F2305">
            <v>45120</v>
          </cell>
        </row>
        <row r="2306">
          <cell r="A2306">
            <v>92347</v>
          </cell>
          <cell r="B2306" t="str">
            <v>01.07.1996</v>
          </cell>
          <cell r="C2306" t="str">
            <v>DENTAL CLINIC BALERANG ST STAFFORD</v>
          </cell>
          <cell r="D2306">
            <v>647260.99</v>
          </cell>
          <cell r="E2306">
            <v>-134168.99</v>
          </cell>
          <cell r="F2306">
            <v>513092</v>
          </cell>
        </row>
        <row r="2307">
          <cell r="A2307">
            <v>92351</v>
          </cell>
          <cell r="B2307" t="str">
            <v>01.07.1996</v>
          </cell>
          <cell r="C2307" t="str">
            <v>DENTAL CLINIC MCCULLOUGH ST MACGREGOR</v>
          </cell>
          <cell r="D2307">
            <v>102000</v>
          </cell>
          <cell r="E2307">
            <v>-82921</v>
          </cell>
          <cell r="F2307">
            <v>19079</v>
          </cell>
        </row>
        <row r="2308">
          <cell r="A2308">
            <v>92380</v>
          </cell>
          <cell r="B2308" t="str">
            <v>30.06.1999</v>
          </cell>
          <cell r="C2308" t="str">
            <v>CLONCURRY 2ND DOCTORS RESIDENCE</v>
          </cell>
          <cell r="D2308">
            <v>636.25</v>
          </cell>
          <cell r="E2308">
            <v>-80.25</v>
          </cell>
          <cell r="F2308">
            <v>556</v>
          </cell>
        </row>
        <row r="2309">
          <cell r="A2309">
            <v>92408</v>
          </cell>
          <cell r="B2309" t="str">
            <v>01.01.1981</v>
          </cell>
          <cell r="C2309" t="str">
            <v>DENTAL CLINIC SMITH RD HARRISFIELD</v>
          </cell>
          <cell r="D2309">
            <v>47000</v>
          </cell>
          <cell r="E2309">
            <v>-27443</v>
          </cell>
          <cell r="F2309">
            <v>19557</v>
          </cell>
        </row>
        <row r="2310">
          <cell r="A2310">
            <v>92409</v>
          </cell>
          <cell r="B2310" t="str">
            <v>01.01.1980</v>
          </cell>
          <cell r="C2310" t="str">
            <v>DENTAL CLINIC BEAUDESERT</v>
          </cell>
          <cell r="D2310">
            <v>43500</v>
          </cell>
          <cell r="E2310">
            <v>-26481</v>
          </cell>
          <cell r="F2310">
            <v>17019</v>
          </cell>
        </row>
        <row r="2311">
          <cell r="A2311">
            <v>92410</v>
          </cell>
          <cell r="B2311" t="str">
            <v>01.01.1979</v>
          </cell>
          <cell r="C2311" t="str">
            <v>DENTAL CLINIC SLACKS CREEK</v>
          </cell>
          <cell r="D2311">
            <v>31000</v>
          </cell>
          <cell r="E2311">
            <v>-19644</v>
          </cell>
          <cell r="F2311">
            <v>11356</v>
          </cell>
        </row>
        <row r="2312">
          <cell r="A2312">
            <v>92411</v>
          </cell>
          <cell r="B2312" t="str">
            <v>01.01.1979</v>
          </cell>
          <cell r="C2312" t="str">
            <v>DENTAL CLINIC SPRINGWOOD</v>
          </cell>
          <cell r="D2312">
            <v>31500</v>
          </cell>
          <cell r="E2312">
            <v>-19960</v>
          </cell>
          <cell r="F2312">
            <v>11540</v>
          </cell>
        </row>
        <row r="2313">
          <cell r="A2313">
            <v>92414</v>
          </cell>
          <cell r="B2313" t="str">
            <v>01.01.1975</v>
          </cell>
          <cell r="C2313" t="str">
            <v>DENTAL CLINIC WOODRIDGE NORTH</v>
          </cell>
          <cell r="D2313">
            <v>27500</v>
          </cell>
          <cell r="E2313">
            <v>-20168</v>
          </cell>
          <cell r="F2313">
            <v>7332</v>
          </cell>
        </row>
        <row r="2314">
          <cell r="A2314">
            <v>92415</v>
          </cell>
          <cell r="B2314" t="str">
            <v>01.07.1977</v>
          </cell>
          <cell r="C2314" t="str">
            <v>DENTAL CLINIC PARRY STREET CHARLEVILLE</v>
          </cell>
          <cell r="D2314">
            <v>51300</v>
          </cell>
          <cell r="E2314">
            <v>-30942</v>
          </cell>
          <cell r="F2314">
            <v>20358</v>
          </cell>
        </row>
        <row r="2315">
          <cell r="A2315">
            <v>92422</v>
          </cell>
          <cell r="B2315" t="str">
            <v>01.07.1990</v>
          </cell>
          <cell r="C2315" t="str">
            <v>CNR WALKER &amp; YARALLA STREETS (MARYBOROUGH)</v>
          </cell>
          <cell r="D2315">
            <v>340000</v>
          </cell>
          <cell r="E2315">
            <v>0</v>
          </cell>
          <cell r="F2315">
            <v>340000</v>
          </cell>
        </row>
        <row r="2316">
          <cell r="A2316">
            <v>92423</v>
          </cell>
          <cell r="B2316" t="str">
            <v>01.07.1990</v>
          </cell>
          <cell r="C2316" t="str">
            <v>NEPTUNE STREET(MARYBOROUGH NURSING HOME)</v>
          </cell>
          <cell r="D2316">
            <v>310000</v>
          </cell>
          <cell r="E2316">
            <v>0</v>
          </cell>
          <cell r="F2316">
            <v>310000</v>
          </cell>
        </row>
        <row r="2317">
          <cell r="A2317">
            <v>92424</v>
          </cell>
          <cell r="B2317" t="str">
            <v>01.07.1990</v>
          </cell>
          <cell r="C2317" t="str">
            <v>204 WALKER STREET MARYBOROUGH (RESIDENCE)</v>
          </cell>
          <cell r="D2317">
            <v>30000</v>
          </cell>
          <cell r="E2317">
            <v>0</v>
          </cell>
          <cell r="F2317">
            <v>30000</v>
          </cell>
        </row>
        <row r="2318">
          <cell r="A2318">
            <v>92426</v>
          </cell>
          <cell r="B2318" t="str">
            <v>01.07.1990</v>
          </cell>
          <cell r="C2318" t="str">
            <v>71 LONG STREET PT VERNON (RESIDENCE)</v>
          </cell>
          <cell r="D2318">
            <v>38000</v>
          </cell>
          <cell r="E2318">
            <v>0</v>
          </cell>
          <cell r="F2318">
            <v>38000</v>
          </cell>
        </row>
        <row r="2319">
          <cell r="A2319">
            <v>92427</v>
          </cell>
          <cell r="B2319" t="str">
            <v>01.07.1990</v>
          </cell>
          <cell r="C2319" t="str">
            <v>LONG STREET (BAYHAVEN NURSING HOME)</v>
          </cell>
          <cell r="D2319">
            <v>442750</v>
          </cell>
          <cell r="E2319">
            <v>0</v>
          </cell>
          <cell r="F2319">
            <v>442750</v>
          </cell>
        </row>
        <row r="2320">
          <cell r="A2320">
            <v>92428</v>
          </cell>
          <cell r="B2320" t="str">
            <v>01.07.1990</v>
          </cell>
          <cell r="C2320" t="str">
            <v>NEPTUNE STREET-BAUER WILES COMMUNITY HEALTH</v>
          </cell>
          <cell r="D2320">
            <v>192500</v>
          </cell>
          <cell r="E2320">
            <v>0</v>
          </cell>
          <cell r="F2320">
            <v>192500</v>
          </cell>
        </row>
        <row r="2321">
          <cell r="A2321">
            <v>92429</v>
          </cell>
          <cell r="B2321" t="str">
            <v>01.07.1990</v>
          </cell>
          <cell r="C2321" t="str">
            <v>56 JOHNSTON BLVD (RESIDENCE)</v>
          </cell>
          <cell r="D2321">
            <v>45000</v>
          </cell>
          <cell r="E2321">
            <v>0</v>
          </cell>
          <cell r="F2321">
            <v>45000</v>
          </cell>
        </row>
        <row r="2322">
          <cell r="A2322">
            <v>92430</v>
          </cell>
          <cell r="B2322" t="str">
            <v>01.07.1990</v>
          </cell>
          <cell r="C2322" t="str">
            <v>35 TORQUAY ROAD PIALBA (THE VILLAGE)</v>
          </cell>
          <cell r="D2322">
            <v>300700</v>
          </cell>
          <cell r="E2322">
            <v>0</v>
          </cell>
          <cell r="F2322">
            <v>300700</v>
          </cell>
        </row>
        <row r="2323">
          <cell r="A2323">
            <v>92431</v>
          </cell>
          <cell r="B2323" t="str">
            <v>01.07.1990</v>
          </cell>
          <cell r="C2323" t="str">
            <v>48 SNAPPER STREET HERVEY BAY</v>
          </cell>
          <cell r="D2323">
            <v>45000</v>
          </cell>
          <cell r="E2323">
            <v>0</v>
          </cell>
          <cell r="F2323">
            <v>45000</v>
          </cell>
        </row>
        <row r="2324">
          <cell r="A2324">
            <v>92432</v>
          </cell>
          <cell r="B2324" t="str">
            <v>01.07.1990</v>
          </cell>
          <cell r="C2324" t="str">
            <v>CNR NISSEN &amp; URRAWEEN RD(NEW HBH)</v>
          </cell>
          <cell r="D2324">
            <v>750000</v>
          </cell>
          <cell r="E2324">
            <v>0</v>
          </cell>
          <cell r="F2324">
            <v>750000</v>
          </cell>
        </row>
        <row r="2325">
          <cell r="A2325">
            <v>92434</v>
          </cell>
          <cell r="B2325" t="str">
            <v>01.07.1955</v>
          </cell>
          <cell r="C2325" t="str">
            <v>WAHROONGA/AP -"H" FORMER INCINERATOR BUILDING</v>
          </cell>
          <cell r="D2325">
            <v>39797</v>
          </cell>
          <cell r="E2325">
            <v>-35458</v>
          </cell>
          <cell r="F2325">
            <v>4339</v>
          </cell>
        </row>
        <row r="2326">
          <cell r="A2326">
            <v>92435</v>
          </cell>
          <cell r="B2326" t="str">
            <v>01.07.1955</v>
          </cell>
          <cell r="C2326" t="str">
            <v>WAHROONGA/AP - "E" KITCHEN/DINING</v>
          </cell>
          <cell r="D2326">
            <v>1216258.3999999999</v>
          </cell>
          <cell r="E2326">
            <v>-1175720.3999999999</v>
          </cell>
          <cell r="F2326">
            <v>40538</v>
          </cell>
        </row>
        <row r="2327">
          <cell r="A2327">
            <v>92437</v>
          </cell>
          <cell r="B2327" t="str">
            <v>01.07.1955</v>
          </cell>
          <cell r="C2327" t="str">
            <v>WAHROONGA/AP - LINEN STORE</v>
          </cell>
          <cell r="D2327">
            <v>838983.5</v>
          </cell>
          <cell r="E2327">
            <v>-735365.5</v>
          </cell>
          <cell r="F2327">
            <v>103618</v>
          </cell>
        </row>
        <row r="2328">
          <cell r="A2328">
            <v>92439</v>
          </cell>
          <cell r="B2328" t="str">
            <v>01.07.1955</v>
          </cell>
          <cell r="C2328" t="str">
            <v>WAHROONGA/AP -"B" NURSES QUARTERS</v>
          </cell>
          <cell r="D2328">
            <v>877836.48</v>
          </cell>
          <cell r="E2328">
            <v>-779064.48</v>
          </cell>
          <cell r="F2328">
            <v>98772</v>
          </cell>
        </row>
        <row r="2329">
          <cell r="A2329">
            <v>92440</v>
          </cell>
          <cell r="B2329" t="str">
            <v>01.07.1984</v>
          </cell>
          <cell r="C2329" t="str">
            <v>WAHROONGA/AP - "K" NURSING HOME</v>
          </cell>
          <cell r="D2329">
            <v>3384483.98</v>
          </cell>
          <cell r="E2329">
            <v>-1692221.98</v>
          </cell>
          <cell r="F2329">
            <v>1692262</v>
          </cell>
        </row>
        <row r="2330">
          <cell r="A2330">
            <v>92441</v>
          </cell>
          <cell r="B2330" t="str">
            <v>01.07.1955</v>
          </cell>
          <cell r="C2330" t="str">
            <v>WAHROONGA/AP -"A" NURSING SUPERINT</v>
          </cell>
          <cell r="D2330">
            <v>123750</v>
          </cell>
          <cell r="E2330">
            <v>-75797</v>
          </cell>
          <cell r="F2330">
            <v>47953</v>
          </cell>
        </row>
        <row r="2331">
          <cell r="A2331">
            <v>92443</v>
          </cell>
          <cell r="B2331" t="str">
            <v>01.07.1955</v>
          </cell>
          <cell r="C2331" t="str">
            <v>WAHROONGA/AP - SHELTER SHED</v>
          </cell>
          <cell r="D2331">
            <v>5355</v>
          </cell>
          <cell r="E2331">
            <v>-4773</v>
          </cell>
          <cell r="F2331">
            <v>582</v>
          </cell>
        </row>
        <row r="2332">
          <cell r="A2332">
            <v>92444</v>
          </cell>
          <cell r="B2332" t="str">
            <v>01.07.1955</v>
          </cell>
          <cell r="C2332" t="str">
            <v>WAHROONGA/AP - "F"STAFF AMENITIES</v>
          </cell>
          <cell r="D2332">
            <v>285712</v>
          </cell>
          <cell r="E2332">
            <v>-254545</v>
          </cell>
          <cell r="F2332">
            <v>31167</v>
          </cell>
        </row>
        <row r="2333">
          <cell r="A2333">
            <v>92458</v>
          </cell>
          <cell r="B2333" t="str">
            <v>01.07.1960</v>
          </cell>
          <cell r="C2333" t="str">
            <v>"J" WARDS 5&amp;6-WAHROONGA/AP</v>
          </cell>
          <cell r="D2333">
            <v>3278609.6</v>
          </cell>
          <cell r="E2333">
            <v>-2622903.6</v>
          </cell>
          <cell r="F2333">
            <v>655706</v>
          </cell>
        </row>
        <row r="2334">
          <cell r="A2334">
            <v>92459</v>
          </cell>
          <cell r="B2334" t="str">
            <v>01.07.1989</v>
          </cell>
          <cell r="C2334" t="str">
            <v>WEST BLOCK - B BLOCK</v>
          </cell>
          <cell r="D2334">
            <v>10137861.59</v>
          </cell>
          <cell r="E2334">
            <v>-4365017.59</v>
          </cell>
          <cell r="F2334">
            <v>5772844</v>
          </cell>
        </row>
        <row r="2335">
          <cell r="A2335">
            <v>92460</v>
          </cell>
          <cell r="B2335" t="str">
            <v>01.07.1966</v>
          </cell>
          <cell r="C2335" t="str">
            <v>MARYBOROUGH-COVERED LINKS</v>
          </cell>
          <cell r="D2335">
            <v>29241</v>
          </cell>
          <cell r="E2335">
            <v>-24693</v>
          </cell>
          <cell r="F2335">
            <v>4548</v>
          </cell>
        </row>
        <row r="2336">
          <cell r="A2336">
            <v>92461</v>
          </cell>
          <cell r="B2336" t="str">
            <v>01.07.1989</v>
          </cell>
          <cell r="C2336" t="str">
            <v>COVERED AMBULANCE AREA-A&amp;E</v>
          </cell>
          <cell r="D2336">
            <v>10920</v>
          </cell>
          <cell r="E2336">
            <v>-3279</v>
          </cell>
          <cell r="F2336">
            <v>7641</v>
          </cell>
        </row>
        <row r="2337">
          <cell r="A2337">
            <v>92462</v>
          </cell>
          <cell r="B2337" t="str">
            <v>01.07.1930</v>
          </cell>
          <cell r="C2337" t="str">
            <v>COVERED LINKS-MARYBOROUGH HOSP</v>
          </cell>
          <cell r="D2337">
            <v>223503</v>
          </cell>
          <cell r="E2337">
            <v>-183772</v>
          </cell>
          <cell r="F2337">
            <v>39731</v>
          </cell>
        </row>
        <row r="2338">
          <cell r="A2338">
            <v>92463</v>
          </cell>
          <cell r="B2338" t="str">
            <v>01.07.1985</v>
          </cell>
          <cell r="C2338" t="str">
            <v>WASTE MANAGEMENT MARYBOROUGH HOSPITAL</v>
          </cell>
          <cell r="D2338">
            <v>17854</v>
          </cell>
          <cell r="E2338">
            <v>-6170</v>
          </cell>
          <cell r="F2338">
            <v>11684</v>
          </cell>
        </row>
        <row r="2339">
          <cell r="A2339">
            <v>92464</v>
          </cell>
          <cell r="B2339" t="str">
            <v>01.07.1930</v>
          </cell>
          <cell r="C2339" t="str">
            <v>ELECTRICITY SHED - MARYBOROUGH HOSPITAL</v>
          </cell>
          <cell r="D2339">
            <v>14175</v>
          </cell>
          <cell r="E2339">
            <v>-13113</v>
          </cell>
          <cell r="F2339">
            <v>1062</v>
          </cell>
        </row>
        <row r="2340">
          <cell r="A2340">
            <v>92466</v>
          </cell>
          <cell r="B2340" t="str">
            <v>01.05.1998</v>
          </cell>
          <cell r="C2340" t="str">
            <v>NEW COVERED WALKWAY-NURSING HOME</v>
          </cell>
          <cell r="D2340">
            <v>68220</v>
          </cell>
          <cell r="E2340">
            <v>-10736</v>
          </cell>
          <cell r="F2340">
            <v>57484</v>
          </cell>
        </row>
        <row r="2341">
          <cell r="A2341">
            <v>92467</v>
          </cell>
          <cell r="B2341" t="str">
            <v>01.07.1997</v>
          </cell>
          <cell r="C2341" t="str">
            <v>HERVEY BAY HOSPITAL</v>
          </cell>
          <cell r="D2341">
            <v>37952256.859999999</v>
          </cell>
          <cell r="E2341">
            <v>-9481727.8599999994</v>
          </cell>
          <cell r="F2341">
            <v>28470529</v>
          </cell>
        </row>
        <row r="2342">
          <cell r="A2342">
            <v>92469</v>
          </cell>
          <cell r="B2342" t="str">
            <v>01.07.1986</v>
          </cell>
          <cell r="C2342" t="str">
            <v>FLAMMABLE LIQUID STORE</v>
          </cell>
          <cell r="D2342">
            <v>9975</v>
          </cell>
          <cell r="E2342">
            <v>-3593</v>
          </cell>
          <cell r="F2342">
            <v>6382</v>
          </cell>
        </row>
        <row r="2343">
          <cell r="A2343">
            <v>92470</v>
          </cell>
          <cell r="B2343" t="str">
            <v>01.07.1975</v>
          </cell>
          <cell r="C2343" t="str">
            <v>MAIN BLOCK-OLD HBH</v>
          </cell>
          <cell r="D2343">
            <v>2186800</v>
          </cell>
          <cell r="E2343">
            <v>-2113907</v>
          </cell>
          <cell r="F2343">
            <v>72893</v>
          </cell>
        </row>
        <row r="2344">
          <cell r="A2344">
            <v>92471</v>
          </cell>
          <cell r="B2344" t="str">
            <v>01.07.1975</v>
          </cell>
          <cell r="C2344" t="str">
            <v>MORTUARY-OLD HBH</v>
          </cell>
          <cell r="D2344">
            <v>69044</v>
          </cell>
          <cell r="E2344">
            <v>-57209</v>
          </cell>
          <cell r="F2344">
            <v>11835</v>
          </cell>
        </row>
        <row r="2345">
          <cell r="A2345">
            <v>92472</v>
          </cell>
          <cell r="B2345" t="str">
            <v>01.07.1960</v>
          </cell>
          <cell r="C2345" t="str">
            <v>NURSES QUARTERS-OLD HBH</v>
          </cell>
          <cell r="D2345">
            <v>393120</v>
          </cell>
          <cell r="E2345">
            <v>-384384</v>
          </cell>
          <cell r="F2345">
            <v>8736</v>
          </cell>
        </row>
        <row r="2346">
          <cell r="A2346">
            <v>92473</v>
          </cell>
          <cell r="B2346" t="str">
            <v>01.07.1979</v>
          </cell>
          <cell r="C2346" t="str">
            <v>NURSING HOME (BAYHAVEN)</v>
          </cell>
          <cell r="D2346">
            <v>3192023.2</v>
          </cell>
          <cell r="E2346">
            <v>-2261001.2000000002</v>
          </cell>
          <cell r="F2346">
            <v>931022</v>
          </cell>
        </row>
        <row r="2347">
          <cell r="A2347">
            <v>92474</v>
          </cell>
          <cell r="B2347" t="str">
            <v>01.07.1990</v>
          </cell>
          <cell r="C2347" t="str">
            <v>32 TORQUAY ROAD PIALBA VILLAGE</v>
          </cell>
          <cell r="D2347">
            <v>2927774.66</v>
          </cell>
          <cell r="E2347">
            <v>-1302647.6599999999</v>
          </cell>
          <cell r="F2347">
            <v>1625127</v>
          </cell>
        </row>
        <row r="2348">
          <cell r="A2348">
            <v>92475</v>
          </cell>
          <cell r="B2348" t="str">
            <v>01.07.1986</v>
          </cell>
          <cell r="C2348" t="str">
            <v>RED CROSS-OLD HBH</v>
          </cell>
          <cell r="D2348">
            <v>63125</v>
          </cell>
          <cell r="E2348">
            <v>-14207</v>
          </cell>
          <cell r="F2348">
            <v>48918</v>
          </cell>
        </row>
        <row r="2349">
          <cell r="A2349">
            <v>92476</v>
          </cell>
          <cell r="B2349" t="str">
            <v>01.07.1990</v>
          </cell>
          <cell r="C2349" t="str">
            <v>48 SNAPPER STREET RESIDENCE</v>
          </cell>
          <cell r="D2349">
            <v>160000</v>
          </cell>
          <cell r="E2349">
            <v>-56000</v>
          </cell>
          <cell r="F2349">
            <v>104000</v>
          </cell>
        </row>
        <row r="2350">
          <cell r="A2350">
            <v>92477</v>
          </cell>
          <cell r="B2350" t="str">
            <v>01.07.1990</v>
          </cell>
          <cell r="C2350" t="str">
            <v>56 JOHNSTONE BLVD RESIDENCE</v>
          </cell>
          <cell r="D2350">
            <v>140000</v>
          </cell>
          <cell r="E2350">
            <v>-49000</v>
          </cell>
          <cell r="F2350">
            <v>91000</v>
          </cell>
        </row>
        <row r="2351">
          <cell r="A2351">
            <v>92478</v>
          </cell>
          <cell r="B2351" t="str">
            <v>01.07.1990</v>
          </cell>
          <cell r="C2351" t="str">
            <v>71 LONG STREET RESIDENCE</v>
          </cell>
          <cell r="D2351">
            <v>140000</v>
          </cell>
          <cell r="E2351">
            <v>-49000</v>
          </cell>
          <cell r="F2351">
            <v>91000</v>
          </cell>
        </row>
        <row r="2352">
          <cell r="A2352">
            <v>92479</v>
          </cell>
          <cell r="B2352" t="str">
            <v>01.07.1960</v>
          </cell>
          <cell r="C2352" t="str">
            <v>WARD BLOCK-OLD HBH</v>
          </cell>
          <cell r="D2352">
            <v>3884191.52</v>
          </cell>
          <cell r="E2352">
            <v>-2321955.52</v>
          </cell>
          <cell r="F2352">
            <v>1562236</v>
          </cell>
        </row>
        <row r="2353">
          <cell r="A2353">
            <v>92480</v>
          </cell>
          <cell r="B2353" t="str">
            <v>01.07.1925</v>
          </cell>
          <cell r="C2353" t="str">
            <v>DISABLED PERSONS WARD-K</v>
          </cell>
          <cell r="D2353">
            <v>1374900.8</v>
          </cell>
          <cell r="E2353">
            <v>-1329075.8</v>
          </cell>
          <cell r="F2353">
            <v>45825</v>
          </cell>
        </row>
        <row r="2354">
          <cell r="A2354">
            <v>92481</v>
          </cell>
          <cell r="B2354" t="str">
            <v>01.07.1930</v>
          </cell>
          <cell r="C2354" t="str">
            <v>CENTRAL ENERGY PLANT-BLOCK S</v>
          </cell>
          <cell r="D2354">
            <v>3067086.39</v>
          </cell>
          <cell r="E2354">
            <v>-1431079.39</v>
          </cell>
          <cell r="F2354">
            <v>1636007</v>
          </cell>
        </row>
        <row r="2355">
          <cell r="A2355">
            <v>92482</v>
          </cell>
          <cell r="B2355" t="str">
            <v>01.07.1910</v>
          </cell>
          <cell r="C2355" t="str">
            <v>CENTRE BLOCK-E</v>
          </cell>
          <cell r="D2355">
            <v>1004735.2</v>
          </cell>
          <cell r="E2355">
            <v>-803793.2</v>
          </cell>
          <cell r="F2355">
            <v>200942</v>
          </cell>
        </row>
        <row r="2356">
          <cell r="A2356">
            <v>92484</v>
          </cell>
          <cell r="B2356" t="str">
            <v>01.07.1974</v>
          </cell>
          <cell r="C2356" t="str">
            <v>CSSD-V</v>
          </cell>
          <cell r="D2356">
            <v>966032.77</v>
          </cell>
          <cell r="E2356">
            <v>-725005.77</v>
          </cell>
          <cell r="F2356">
            <v>241027</v>
          </cell>
        </row>
        <row r="2357">
          <cell r="A2357">
            <v>92485</v>
          </cell>
          <cell r="B2357" t="str">
            <v>01.07.1973</v>
          </cell>
          <cell r="C2357" t="str">
            <v>DEMAINE BLOCK-E CENTRE BLOCK</v>
          </cell>
          <cell r="D2357">
            <v>4235069.33</v>
          </cell>
          <cell r="E2357">
            <v>-2632206.33</v>
          </cell>
          <cell r="F2357">
            <v>1602863</v>
          </cell>
        </row>
        <row r="2358">
          <cell r="A2358">
            <v>92486</v>
          </cell>
          <cell r="B2358" t="str">
            <v>01.07.1935</v>
          </cell>
          <cell r="C2358" t="str">
            <v>ENGINEERS WORKSHOP-D</v>
          </cell>
          <cell r="D2358">
            <v>742763.72</v>
          </cell>
          <cell r="E2358">
            <v>-732154.72</v>
          </cell>
          <cell r="F2358">
            <v>10609</v>
          </cell>
        </row>
        <row r="2359">
          <cell r="A2359">
            <v>92488</v>
          </cell>
          <cell r="B2359" t="str">
            <v>01.07.1983</v>
          </cell>
          <cell r="C2359" t="str">
            <v>HYDROTHERAPY POOL-U</v>
          </cell>
          <cell r="D2359">
            <v>157000</v>
          </cell>
          <cell r="E2359">
            <v>-94201</v>
          </cell>
          <cell r="F2359">
            <v>62799</v>
          </cell>
        </row>
        <row r="2360">
          <cell r="A2360">
            <v>92489</v>
          </cell>
          <cell r="B2360" t="str">
            <v>01.07.1985</v>
          </cell>
          <cell r="C2360" t="str">
            <v>KITCHEN BLOCK-G</v>
          </cell>
          <cell r="D2360">
            <v>2061739.9</v>
          </cell>
          <cell r="E2360">
            <v>-948218.9</v>
          </cell>
          <cell r="F2360">
            <v>1113521</v>
          </cell>
        </row>
        <row r="2361">
          <cell r="A2361">
            <v>92490</v>
          </cell>
          <cell r="B2361" t="str">
            <v>01.07.1960</v>
          </cell>
          <cell r="C2361" t="str">
            <v>MAIN BLOCK - A BLOCK</v>
          </cell>
          <cell r="D2361">
            <v>15488901.59</v>
          </cell>
          <cell r="E2361">
            <v>-5450120.5899999999</v>
          </cell>
          <cell r="F2361">
            <v>10038781</v>
          </cell>
        </row>
        <row r="2362">
          <cell r="A2362">
            <v>92491</v>
          </cell>
          <cell r="B2362" t="str">
            <v>01.07.1989</v>
          </cell>
          <cell r="C2362" t="str">
            <v>MATERNITY (LADY MUSGRAVE WING)</v>
          </cell>
          <cell r="D2362">
            <v>2644040</v>
          </cell>
          <cell r="E2362">
            <v>-1322034</v>
          </cell>
          <cell r="F2362">
            <v>1322006</v>
          </cell>
        </row>
        <row r="2363">
          <cell r="A2363">
            <v>92492</v>
          </cell>
          <cell r="B2363" t="str">
            <v>01.07.1930</v>
          </cell>
          <cell r="C2363" t="str">
            <v>MORGUE-L</v>
          </cell>
          <cell r="D2363">
            <v>261807</v>
          </cell>
          <cell r="E2363">
            <v>-242174</v>
          </cell>
          <cell r="F2363">
            <v>19633</v>
          </cell>
        </row>
        <row r="2364">
          <cell r="A2364">
            <v>92494</v>
          </cell>
          <cell r="B2364" t="str">
            <v>01.07.1930</v>
          </cell>
          <cell r="C2364" t="str">
            <v>NURSES QUARTERS-O BLOCK</v>
          </cell>
          <cell r="D2364">
            <v>4336225.5999999996</v>
          </cell>
          <cell r="E2364">
            <v>-2746297.6</v>
          </cell>
          <cell r="F2364">
            <v>1589928</v>
          </cell>
        </row>
        <row r="2365">
          <cell r="A2365">
            <v>92495</v>
          </cell>
          <cell r="B2365" t="str">
            <v>01.07.1996</v>
          </cell>
          <cell r="C2365" t="str">
            <v>COMMUNITY HEALTH CENTRE(OLD LMH)</v>
          </cell>
          <cell r="D2365">
            <v>5854214.3099999996</v>
          </cell>
          <cell r="E2365">
            <v>-2489436.31</v>
          </cell>
          <cell r="F2365">
            <v>3364778</v>
          </cell>
        </row>
        <row r="2366">
          <cell r="A2366">
            <v>92497</v>
          </cell>
          <cell r="B2366" t="str">
            <v>01.07.1960</v>
          </cell>
          <cell r="C2366" t="str">
            <v>PATHOLOGY-M</v>
          </cell>
          <cell r="D2366">
            <v>897168.25</v>
          </cell>
          <cell r="E2366">
            <v>-666570.25</v>
          </cell>
          <cell r="F2366">
            <v>230598</v>
          </cell>
        </row>
        <row r="2367">
          <cell r="A2367">
            <v>92498</v>
          </cell>
          <cell r="B2367" t="str">
            <v>01.07.1972</v>
          </cell>
          <cell r="C2367" t="str">
            <v>RED CROSS-EMERGENCY RESIDENCE</v>
          </cell>
          <cell r="D2367">
            <v>73125</v>
          </cell>
          <cell r="E2367">
            <v>-40346</v>
          </cell>
          <cell r="F2367">
            <v>32779</v>
          </cell>
        </row>
        <row r="2368">
          <cell r="A2368">
            <v>92499</v>
          </cell>
          <cell r="B2368" t="str">
            <v>01.07.1926</v>
          </cell>
          <cell r="C2368" t="str">
            <v>RESIDENCE-CNR WALKER &amp; YARALLA</v>
          </cell>
          <cell r="D2368">
            <v>172500</v>
          </cell>
          <cell r="E2368">
            <v>-129377</v>
          </cell>
          <cell r="F2368">
            <v>43123</v>
          </cell>
        </row>
        <row r="2369">
          <cell r="A2369">
            <v>92500</v>
          </cell>
          <cell r="B2369" t="str">
            <v>01.07.1926</v>
          </cell>
          <cell r="C2369" t="str">
            <v>DOCTORS RESIDENCE-TWO STOREY</v>
          </cell>
          <cell r="D2369">
            <v>195625</v>
          </cell>
          <cell r="E2369">
            <v>-146719</v>
          </cell>
          <cell r="F2369">
            <v>48906</v>
          </cell>
        </row>
        <row r="2370">
          <cell r="A2370">
            <v>92501</v>
          </cell>
          <cell r="B2370" t="str">
            <v>01.07.1990</v>
          </cell>
          <cell r="C2370" t="str">
            <v>204 WALKER STREET (RESIDENCE)</v>
          </cell>
          <cell r="D2370">
            <v>105000</v>
          </cell>
          <cell r="E2370">
            <v>-36750</v>
          </cell>
          <cell r="F2370">
            <v>68250</v>
          </cell>
        </row>
        <row r="2371">
          <cell r="A2371">
            <v>92502</v>
          </cell>
          <cell r="B2371" t="str">
            <v>01.07.1984</v>
          </cell>
          <cell r="C2371" t="str">
            <v>COVERED LOADING BAY-WAHROONGA</v>
          </cell>
          <cell r="D2371">
            <v>41580</v>
          </cell>
          <cell r="E2371">
            <v>-16634</v>
          </cell>
          <cell r="F2371">
            <v>24946</v>
          </cell>
        </row>
        <row r="2372">
          <cell r="A2372">
            <v>92503</v>
          </cell>
          <cell r="B2372" t="str">
            <v>01.07.1955</v>
          </cell>
          <cell r="C2372" t="str">
            <v>COVERED WALKWAYS-WAHROONGA</v>
          </cell>
          <cell r="D2372">
            <v>114228</v>
          </cell>
          <cell r="E2372">
            <v>-101767</v>
          </cell>
          <cell r="F2372">
            <v>12461</v>
          </cell>
        </row>
        <row r="2373">
          <cell r="A2373">
            <v>92505</v>
          </cell>
          <cell r="B2373" t="str">
            <v>01.07.1955</v>
          </cell>
          <cell r="C2373" t="str">
            <v>WAHROONGA/AP - "T" WORKSHOP</v>
          </cell>
          <cell r="D2373">
            <v>56175</v>
          </cell>
          <cell r="E2373">
            <v>-50049</v>
          </cell>
          <cell r="F2373">
            <v>6126</v>
          </cell>
        </row>
        <row r="2374">
          <cell r="A2374">
            <v>92506</v>
          </cell>
          <cell r="B2374" t="str">
            <v>01.07.1955</v>
          </cell>
          <cell r="C2374" t="str">
            <v>WAHROONGA/AP - "G" STOREROOM</v>
          </cell>
          <cell r="D2374">
            <v>72571</v>
          </cell>
          <cell r="E2374">
            <v>-64657</v>
          </cell>
          <cell r="F2374">
            <v>7914</v>
          </cell>
        </row>
        <row r="2375">
          <cell r="A2375">
            <v>92508</v>
          </cell>
          <cell r="B2375" t="str">
            <v>01.07.1936</v>
          </cell>
          <cell r="C2375" t="str">
            <v>FLATS YARALLA ST-BLOCK Z MARYBOROUGH HOSPITAL</v>
          </cell>
          <cell r="D2375">
            <v>99375</v>
          </cell>
          <cell r="E2375">
            <v>-75087</v>
          </cell>
          <cell r="F2375">
            <v>24288</v>
          </cell>
        </row>
        <row r="2376">
          <cell r="A2376">
            <v>92509</v>
          </cell>
          <cell r="B2376" t="str">
            <v>01.07.1920</v>
          </cell>
          <cell r="C2376" t="str">
            <v>RMO'S BLOCK (NOW ADMIN) - N MARYBOROUGH</v>
          </cell>
          <cell r="D2376">
            <v>294756</v>
          </cell>
          <cell r="E2376">
            <v>-247597</v>
          </cell>
          <cell r="F2376">
            <v>47159</v>
          </cell>
        </row>
        <row r="2377">
          <cell r="A2377">
            <v>92510</v>
          </cell>
          <cell r="B2377" t="str">
            <v>01.07.1955</v>
          </cell>
          <cell r="C2377" t="str">
            <v>"D" ADMINISTRATION-WAHROONGA</v>
          </cell>
          <cell r="D2377">
            <v>778045.43999999994</v>
          </cell>
          <cell r="E2377">
            <v>-678811.44</v>
          </cell>
          <cell r="F2377">
            <v>99234</v>
          </cell>
        </row>
        <row r="2378">
          <cell r="A2378">
            <v>92511</v>
          </cell>
          <cell r="B2378" t="str">
            <v>01.07.1930</v>
          </cell>
          <cell r="C2378" t="str">
            <v>WARD BLOCK-C MARYBOROUGH HP</v>
          </cell>
          <cell r="D2378">
            <v>1903708.8</v>
          </cell>
          <cell r="E2378">
            <v>-1522976.8</v>
          </cell>
          <cell r="F2378">
            <v>380732</v>
          </cell>
        </row>
        <row r="2379">
          <cell r="A2379">
            <v>92512</v>
          </cell>
          <cell r="B2379" t="str">
            <v>01.04.1998</v>
          </cell>
          <cell r="C2379" t="str">
            <v>LANDSCAPING-MARYBOROUGH NURSING HOME</v>
          </cell>
          <cell r="D2379">
            <v>15626</v>
          </cell>
          <cell r="E2379">
            <v>-942</v>
          </cell>
          <cell r="F2379">
            <v>14684</v>
          </cell>
        </row>
        <row r="2380">
          <cell r="A2380">
            <v>94039</v>
          </cell>
          <cell r="B2380" t="str">
            <v>01.07.1996</v>
          </cell>
          <cell r="C2380" t="str">
            <v>DENTAL CLINIC BENOWA RD BENOWA</v>
          </cell>
          <cell r="D2380">
            <v>38750</v>
          </cell>
          <cell r="E2380">
            <v>-11015</v>
          </cell>
          <cell r="F2380">
            <v>27735</v>
          </cell>
        </row>
        <row r="2381">
          <cell r="A2381">
            <v>94040</v>
          </cell>
          <cell r="B2381" t="str">
            <v>01.07.1996</v>
          </cell>
          <cell r="C2381" t="str">
            <v>DENTAL CLINICIMPERIAL PDE LABRADOR</v>
          </cell>
          <cell r="D2381">
            <v>36750</v>
          </cell>
          <cell r="E2381">
            <v>-10446</v>
          </cell>
          <cell r="F2381">
            <v>26304</v>
          </cell>
        </row>
        <row r="2382">
          <cell r="A2382">
            <v>94041</v>
          </cell>
          <cell r="B2382" t="str">
            <v>01.07.1996</v>
          </cell>
          <cell r="C2382" t="str">
            <v>DENTAL CLINIC WESTVIEW ST CURRUMBIN</v>
          </cell>
          <cell r="D2382">
            <v>36750</v>
          </cell>
          <cell r="E2382">
            <v>-10446</v>
          </cell>
          <cell r="F2382">
            <v>26304</v>
          </cell>
        </row>
        <row r="2383">
          <cell r="A2383">
            <v>94042</v>
          </cell>
          <cell r="B2383" t="str">
            <v>01.07.1996</v>
          </cell>
          <cell r="C2383" t="str">
            <v>DENTAL CLINIC KUMBARI ST MUSGRAVE HILL</v>
          </cell>
          <cell r="D2383">
            <v>61200</v>
          </cell>
          <cell r="E2383">
            <v>-17394</v>
          </cell>
          <cell r="F2383">
            <v>43806</v>
          </cell>
        </row>
        <row r="2384">
          <cell r="A2384">
            <v>94043</v>
          </cell>
          <cell r="B2384" t="str">
            <v>01.07.1996</v>
          </cell>
          <cell r="C2384" t="str">
            <v>DENTAL CLINIC MARY ST BROADBEACH</v>
          </cell>
          <cell r="D2384">
            <v>61200</v>
          </cell>
          <cell r="E2384">
            <v>-17394</v>
          </cell>
          <cell r="F2384">
            <v>43806</v>
          </cell>
        </row>
        <row r="2385">
          <cell r="A2385">
            <v>94044</v>
          </cell>
          <cell r="B2385" t="str">
            <v>01.07.1996</v>
          </cell>
          <cell r="C2385" t="str">
            <v>DENTAL CLINIC COOMBABAH RD BIGGERA WATERS</v>
          </cell>
          <cell r="D2385">
            <v>61200</v>
          </cell>
          <cell r="E2385">
            <v>-17233</v>
          </cell>
          <cell r="F2385">
            <v>43967</v>
          </cell>
        </row>
        <row r="2386">
          <cell r="A2386">
            <v>94045</v>
          </cell>
          <cell r="B2386" t="str">
            <v>01.07.1996</v>
          </cell>
          <cell r="C2386" t="str">
            <v>DENTAL CLINIC LOWER GOLD COAST HGHWAY BURLEIGH HDS</v>
          </cell>
          <cell r="D2386">
            <v>61200</v>
          </cell>
          <cell r="E2386">
            <v>-17394</v>
          </cell>
          <cell r="F2386">
            <v>43806</v>
          </cell>
        </row>
        <row r="2387">
          <cell r="A2387">
            <v>94091</v>
          </cell>
          <cell r="B2387" t="str">
            <v>01.04.1999</v>
          </cell>
          <cell r="C2387" t="str">
            <v>WOORABINDA HOSPITAL</v>
          </cell>
          <cell r="D2387">
            <v>4242679.46</v>
          </cell>
          <cell r="E2387">
            <v>-1666958.46</v>
          </cell>
          <cell r="F2387">
            <v>2575721</v>
          </cell>
        </row>
        <row r="2388">
          <cell r="A2388">
            <v>94105</v>
          </cell>
          <cell r="B2388" t="str">
            <v>12.04.1999</v>
          </cell>
          <cell r="C2388" t="str">
            <v>Mundubbera Hospital</v>
          </cell>
          <cell r="D2388">
            <v>4129697.49</v>
          </cell>
          <cell r="E2388">
            <v>-698182.49</v>
          </cell>
          <cell r="F2388">
            <v>3431515</v>
          </cell>
        </row>
        <row r="2389">
          <cell r="A2389">
            <v>94113</v>
          </cell>
          <cell r="B2389" t="str">
            <v>31.10.1998</v>
          </cell>
          <cell r="C2389" t="str">
            <v>Staff Accommodation - Mundubbera Hospital</v>
          </cell>
          <cell r="D2389">
            <v>160000</v>
          </cell>
          <cell r="E2389">
            <v>-39252</v>
          </cell>
          <cell r="F2389">
            <v>120748</v>
          </cell>
        </row>
        <row r="2390">
          <cell r="A2390">
            <v>94165</v>
          </cell>
          <cell r="B2390" t="str">
            <v>01.07.1990</v>
          </cell>
          <cell r="C2390" t="str">
            <v>78 SCOTT ST (HOSPITAL)</v>
          </cell>
          <cell r="D2390">
            <v>77350</v>
          </cell>
          <cell r="E2390">
            <v>0</v>
          </cell>
          <cell r="F2390">
            <v>77350</v>
          </cell>
        </row>
        <row r="2391">
          <cell r="A2391">
            <v>94166</v>
          </cell>
          <cell r="B2391" t="str">
            <v>01.07.1990</v>
          </cell>
          <cell r="C2391" t="str">
            <v>CORNATION DR (MURGON HOSP)</v>
          </cell>
          <cell r="D2391">
            <v>105200</v>
          </cell>
          <cell r="E2391">
            <v>0</v>
          </cell>
          <cell r="F2391">
            <v>105200</v>
          </cell>
        </row>
        <row r="2392">
          <cell r="A2392">
            <v>94167</v>
          </cell>
          <cell r="B2392" t="str">
            <v>01.07.1990</v>
          </cell>
          <cell r="C2392" t="str">
            <v>STEPHENS ST (COMM HEALTH)</v>
          </cell>
          <cell r="D2392">
            <v>20700</v>
          </cell>
          <cell r="E2392">
            <v>0</v>
          </cell>
          <cell r="F2392">
            <v>20700</v>
          </cell>
        </row>
        <row r="2393">
          <cell r="A2393">
            <v>94168</v>
          </cell>
          <cell r="B2393" t="str">
            <v>01.07.1990</v>
          </cell>
          <cell r="C2393" t="str">
            <v>17 GORE STREET (RESIDENCE)</v>
          </cell>
          <cell r="D2393">
            <v>26800</v>
          </cell>
          <cell r="E2393">
            <v>0</v>
          </cell>
          <cell r="F2393">
            <v>26800</v>
          </cell>
        </row>
        <row r="2394">
          <cell r="A2394">
            <v>94169</v>
          </cell>
          <cell r="B2394" t="str">
            <v>01.07.1990</v>
          </cell>
          <cell r="C2394" t="str">
            <v>YOUNGMAN STREET (HOSPITAL)</v>
          </cell>
          <cell r="D2394">
            <v>160467.25</v>
          </cell>
          <cell r="E2394">
            <v>0</v>
          </cell>
          <cell r="F2394">
            <v>160467.25</v>
          </cell>
        </row>
        <row r="2395">
          <cell r="A2395">
            <v>94170</v>
          </cell>
          <cell r="B2395" t="str">
            <v>01.07.1990</v>
          </cell>
          <cell r="C2395" t="str">
            <v>9 CARROL STREET (RESIDENCE)</v>
          </cell>
          <cell r="D2395">
            <v>15000</v>
          </cell>
          <cell r="E2395">
            <v>0</v>
          </cell>
          <cell r="F2395">
            <v>15000</v>
          </cell>
        </row>
        <row r="2396">
          <cell r="A2396">
            <v>94171</v>
          </cell>
          <cell r="B2396" t="str">
            <v>01.07.1990</v>
          </cell>
          <cell r="C2396" t="str">
            <v>9 WILLOWGLEN STREET</v>
          </cell>
          <cell r="D2396">
            <v>13500</v>
          </cell>
          <cell r="E2396">
            <v>0</v>
          </cell>
          <cell r="F2396">
            <v>13500</v>
          </cell>
        </row>
        <row r="2397">
          <cell r="A2397">
            <v>94172</v>
          </cell>
          <cell r="B2397" t="str">
            <v>01.07.1990</v>
          </cell>
          <cell r="C2397" t="str">
            <v>GLENDON ST (COMM HEALTH)</v>
          </cell>
          <cell r="D2397">
            <v>31000</v>
          </cell>
          <cell r="E2397">
            <v>0</v>
          </cell>
          <cell r="F2397">
            <v>31000</v>
          </cell>
        </row>
        <row r="2398">
          <cell r="A2398">
            <v>94173</v>
          </cell>
          <cell r="B2398" t="str">
            <v>01.07.1990</v>
          </cell>
          <cell r="C2398" t="str">
            <v>BRISBANE ST (HOSPITAL)</v>
          </cell>
          <cell r="D2398">
            <v>79956</v>
          </cell>
          <cell r="E2398">
            <v>0</v>
          </cell>
          <cell r="F2398">
            <v>79956</v>
          </cell>
        </row>
        <row r="2399">
          <cell r="A2399">
            <v>94174</v>
          </cell>
          <cell r="B2399" t="str">
            <v>01.07.1990</v>
          </cell>
          <cell r="C2399" t="str">
            <v>45 CHESTER ST (DRS SURGERY)</v>
          </cell>
          <cell r="D2399">
            <v>9000</v>
          </cell>
          <cell r="E2399">
            <v>0</v>
          </cell>
          <cell r="F2399">
            <v>9000</v>
          </cell>
        </row>
        <row r="2400">
          <cell r="A2400">
            <v>94175</v>
          </cell>
          <cell r="B2400" t="str">
            <v>01.07.1990</v>
          </cell>
          <cell r="C2400" t="str">
            <v>43 CHESTER ST (RESIDENCE)</v>
          </cell>
          <cell r="D2400">
            <v>11500</v>
          </cell>
          <cell r="E2400">
            <v>0</v>
          </cell>
          <cell r="F2400">
            <v>11500</v>
          </cell>
        </row>
        <row r="2401">
          <cell r="A2401">
            <v>94177</v>
          </cell>
          <cell r="B2401" t="str">
            <v>01.07.1990</v>
          </cell>
          <cell r="C2401" t="str">
            <v>FISHER ST (CHER HOSP)</v>
          </cell>
          <cell r="D2401">
            <v>18700</v>
          </cell>
          <cell r="E2401">
            <v>0</v>
          </cell>
          <cell r="F2401">
            <v>18700</v>
          </cell>
        </row>
        <row r="2402">
          <cell r="A2402">
            <v>94179</v>
          </cell>
          <cell r="B2402" t="str">
            <v>01.07.1960</v>
          </cell>
          <cell r="C2402" t="str">
            <v>NURSES GARAGE-WONDAI HOSP</v>
          </cell>
          <cell r="D2402">
            <v>19140</v>
          </cell>
          <cell r="E2402">
            <v>-16271</v>
          </cell>
          <cell r="F2402">
            <v>2869</v>
          </cell>
        </row>
        <row r="2403">
          <cell r="A2403">
            <v>94180</v>
          </cell>
          <cell r="B2403" t="str">
            <v>01.07.1960</v>
          </cell>
          <cell r="C2403" t="str">
            <v>RED CROSS B'LDING-WONDAI HOSP</v>
          </cell>
          <cell r="D2403">
            <v>20305</v>
          </cell>
          <cell r="E2403">
            <v>-17261</v>
          </cell>
          <cell r="F2403">
            <v>3044</v>
          </cell>
        </row>
        <row r="2404">
          <cell r="A2404">
            <v>94181</v>
          </cell>
          <cell r="B2404" t="str">
            <v>01.07.1986</v>
          </cell>
          <cell r="C2404" t="str">
            <v>RECREATION ROOM-WONDAI HOSP</v>
          </cell>
          <cell r="D2404">
            <v>395604</v>
          </cell>
          <cell r="E2404">
            <v>-120404</v>
          </cell>
          <cell r="F2404">
            <v>275200</v>
          </cell>
        </row>
        <row r="2405">
          <cell r="A2405">
            <v>94182</v>
          </cell>
          <cell r="B2405" t="str">
            <v>01.07.1960</v>
          </cell>
          <cell r="C2405" t="str">
            <v>NURSES QTRS-WONDAI HOSP</v>
          </cell>
          <cell r="D2405">
            <v>596812.71</v>
          </cell>
          <cell r="E2405">
            <v>-507293.71</v>
          </cell>
          <cell r="F2405">
            <v>89519</v>
          </cell>
        </row>
        <row r="2406">
          <cell r="A2406">
            <v>94183</v>
          </cell>
          <cell r="B2406" t="str">
            <v>01.07.1986</v>
          </cell>
          <cell r="C2406" t="str">
            <v>WIENHOLT NCU-WONDAI HOSP</v>
          </cell>
          <cell r="D2406">
            <v>2002448</v>
          </cell>
          <cell r="E2406">
            <v>-780449</v>
          </cell>
          <cell r="F2406">
            <v>1221999</v>
          </cell>
        </row>
        <row r="2407">
          <cell r="A2407">
            <v>94184</v>
          </cell>
          <cell r="B2407" t="str">
            <v>01.07.1986</v>
          </cell>
          <cell r="C2407" t="str">
            <v>MAIN HOSPITAL BUILDING / WALKWAYS - WONDAI</v>
          </cell>
          <cell r="D2407">
            <v>7449064</v>
          </cell>
          <cell r="E2407">
            <v>-3009684</v>
          </cell>
          <cell r="F2407">
            <v>4439380</v>
          </cell>
        </row>
        <row r="2408">
          <cell r="A2408">
            <v>94185</v>
          </cell>
          <cell r="B2408" t="str">
            <v>01.07.1985</v>
          </cell>
          <cell r="C2408" t="str">
            <v>AMBULANCE SHELTER-KINGAROY HOSP</v>
          </cell>
          <cell r="D2408">
            <v>6160</v>
          </cell>
          <cell r="E2408">
            <v>-2926</v>
          </cell>
          <cell r="F2408">
            <v>3234</v>
          </cell>
        </row>
        <row r="2409">
          <cell r="A2409">
            <v>94186</v>
          </cell>
          <cell r="B2409" t="str">
            <v>01.07.1985</v>
          </cell>
          <cell r="C2409" t="str">
            <v>RECORDS STORES-KINGAROY HOSP</v>
          </cell>
          <cell r="D2409">
            <v>11000</v>
          </cell>
          <cell r="E2409">
            <v>-5225</v>
          </cell>
          <cell r="F2409">
            <v>5775</v>
          </cell>
        </row>
        <row r="2410">
          <cell r="A2410">
            <v>94187</v>
          </cell>
          <cell r="B2410" t="str">
            <v>01.07.1964</v>
          </cell>
          <cell r="C2410" t="str">
            <v>COVERED LINKS-KINGAROY HOSP</v>
          </cell>
          <cell r="D2410">
            <v>41949</v>
          </cell>
          <cell r="E2410">
            <v>-27969</v>
          </cell>
          <cell r="F2410">
            <v>13980</v>
          </cell>
        </row>
        <row r="2411">
          <cell r="A2411">
            <v>94188</v>
          </cell>
          <cell r="B2411" t="str">
            <v>01.07.1950</v>
          </cell>
          <cell r="C2411" t="str">
            <v>RED CROSS B'LDING-KINGAROY HOSP</v>
          </cell>
          <cell r="D2411">
            <v>50435</v>
          </cell>
          <cell r="E2411">
            <v>-38909</v>
          </cell>
          <cell r="F2411">
            <v>11526</v>
          </cell>
        </row>
        <row r="2412">
          <cell r="A2412">
            <v>94189</v>
          </cell>
          <cell r="B2412" t="str">
            <v>01.07.1990</v>
          </cell>
          <cell r="C2412" t="str">
            <v>YOUNGMAN ST (RESIDENCE)</v>
          </cell>
          <cell r="D2412">
            <v>88250</v>
          </cell>
          <cell r="E2412">
            <v>-30891</v>
          </cell>
          <cell r="F2412">
            <v>57359</v>
          </cell>
        </row>
        <row r="2413">
          <cell r="A2413">
            <v>94190</v>
          </cell>
          <cell r="B2413" t="str">
            <v>01.07.1960</v>
          </cell>
          <cell r="C2413" t="str">
            <v>MORGUE-KINGAROY HOSP</v>
          </cell>
          <cell r="D2413">
            <v>99462</v>
          </cell>
          <cell r="E2413">
            <v>-72940</v>
          </cell>
          <cell r="F2413">
            <v>26522</v>
          </cell>
        </row>
        <row r="2414">
          <cell r="A2414">
            <v>94191</v>
          </cell>
          <cell r="B2414" t="str">
            <v>01.07.1993</v>
          </cell>
          <cell r="C2414" t="str">
            <v>MAINTENANCE-KINGAROY HOSP</v>
          </cell>
          <cell r="D2414">
            <v>132462</v>
          </cell>
          <cell r="E2414">
            <v>-36429</v>
          </cell>
          <cell r="F2414">
            <v>96033</v>
          </cell>
        </row>
        <row r="2415">
          <cell r="A2415">
            <v>94192</v>
          </cell>
          <cell r="B2415" t="str">
            <v>01.07.1985</v>
          </cell>
          <cell r="C2415" t="str">
            <v>SHED-KINGAROY HOSP</v>
          </cell>
          <cell r="D2415">
            <v>91850</v>
          </cell>
          <cell r="E2415">
            <v>-43632</v>
          </cell>
          <cell r="F2415">
            <v>48218</v>
          </cell>
        </row>
        <row r="2416">
          <cell r="A2416">
            <v>94193</v>
          </cell>
          <cell r="B2416" t="str">
            <v>01.07.1938</v>
          </cell>
          <cell r="C2416" t="str">
            <v>BULK STORES-KINGAROY HOSP</v>
          </cell>
          <cell r="D2416">
            <v>900233.22</v>
          </cell>
          <cell r="E2416">
            <v>-742695.22</v>
          </cell>
          <cell r="F2416">
            <v>157538</v>
          </cell>
        </row>
        <row r="2417">
          <cell r="A2417">
            <v>94194</v>
          </cell>
          <cell r="B2417" t="str">
            <v>01.07.1938</v>
          </cell>
          <cell r="C2417" t="str">
            <v>LAUNDRY-KINGAROY HOSP</v>
          </cell>
          <cell r="D2417">
            <v>761483.52</v>
          </cell>
          <cell r="E2417">
            <v>-659956.52</v>
          </cell>
          <cell r="F2417">
            <v>101527</v>
          </cell>
        </row>
        <row r="2418">
          <cell r="A2418">
            <v>94195</v>
          </cell>
          <cell r="B2418" t="str">
            <v>01.07.1930</v>
          </cell>
          <cell r="C2418" t="str">
            <v>OLD FARRHOME-KINGAROY HOSP</v>
          </cell>
          <cell r="D2418">
            <v>846092.80000000005</v>
          </cell>
          <cell r="E2418">
            <v>-817891.8</v>
          </cell>
          <cell r="F2418">
            <v>28201</v>
          </cell>
        </row>
        <row r="2419">
          <cell r="A2419">
            <v>94196</v>
          </cell>
          <cell r="B2419" t="str">
            <v>01.07.1985</v>
          </cell>
          <cell r="C2419" t="str">
            <v>LUNCH SHELTER-KINGAROY HOSP</v>
          </cell>
          <cell r="D2419">
            <v>6600</v>
          </cell>
          <cell r="E2419">
            <v>-3135</v>
          </cell>
          <cell r="F2419">
            <v>3465</v>
          </cell>
        </row>
        <row r="2420">
          <cell r="A2420">
            <v>94197</v>
          </cell>
          <cell r="B2420" t="str">
            <v>01.07.1964</v>
          </cell>
          <cell r="C2420" t="str">
            <v>FARRHOME NCU-KINGAROY HOSP</v>
          </cell>
          <cell r="D2420">
            <v>2435496</v>
          </cell>
          <cell r="E2420">
            <v>-1236018</v>
          </cell>
          <cell r="F2420">
            <v>1199478</v>
          </cell>
        </row>
        <row r="2421">
          <cell r="A2421">
            <v>94198</v>
          </cell>
          <cell r="B2421" t="str">
            <v>01.07.1938</v>
          </cell>
          <cell r="C2421" t="str">
            <v>ADMINISTRATION-KINGAROY HOSP</v>
          </cell>
          <cell r="D2421">
            <v>2066288</v>
          </cell>
          <cell r="E2421">
            <v>-1236840</v>
          </cell>
          <cell r="F2421">
            <v>829448</v>
          </cell>
        </row>
        <row r="2422">
          <cell r="A2422">
            <v>94199</v>
          </cell>
          <cell r="B2422" t="str">
            <v>01.07.1960</v>
          </cell>
          <cell r="C2422" t="str">
            <v>CARPORT-KINGAROY HOSP</v>
          </cell>
          <cell r="D2422">
            <v>7480</v>
          </cell>
          <cell r="E2422">
            <v>-6584</v>
          </cell>
          <cell r="F2422">
            <v>896</v>
          </cell>
        </row>
        <row r="2423">
          <cell r="A2423">
            <v>94200</v>
          </cell>
          <cell r="B2423" t="str">
            <v>01.07.1938</v>
          </cell>
          <cell r="C2423" t="str">
            <v>KINGAROY HOSPITAL</v>
          </cell>
          <cell r="D2423">
            <v>10990056</v>
          </cell>
          <cell r="E2423">
            <v>-5748292</v>
          </cell>
          <cell r="F2423">
            <v>5241764</v>
          </cell>
        </row>
        <row r="2424">
          <cell r="A2424">
            <v>94201</v>
          </cell>
          <cell r="B2424" t="str">
            <v>01.07.1990</v>
          </cell>
          <cell r="C2424" t="str">
            <v>WARDS BLOCK - KINGAROY HOSPITAL</v>
          </cell>
          <cell r="D2424">
            <v>2534448</v>
          </cell>
          <cell r="E2424">
            <v>-850234</v>
          </cell>
          <cell r="F2424">
            <v>1684214</v>
          </cell>
        </row>
        <row r="2425">
          <cell r="A2425">
            <v>94202</v>
          </cell>
          <cell r="B2425" t="str">
            <v>01.07.1986</v>
          </cell>
          <cell r="C2425" t="str">
            <v>GARAGE/WORKSHOP-MURGON HOSP</v>
          </cell>
          <cell r="D2425">
            <v>15950</v>
          </cell>
          <cell r="E2425">
            <v>-5742</v>
          </cell>
          <cell r="F2425">
            <v>10208</v>
          </cell>
        </row>
        <row r="2426">
          <cell r="A2426">
            <v>94203</v>
          </cell>
          <cell r="B2426" t="str">
            <v>01.07.1949</v>
          </cell>
          <cell r="C2426" t="str">
            <v>CONFERENCE ROOM - MURGON HOSPITAL</v>
          </cell>
          <cell r="D2426">
            <v>276033</v>
          </cell>
          <cell r="E2426">
            <v>-253032</v>
          </cell>
          <cell r="F2426">
            <v>23001</v>
          </cell>
        </row>
        <row r="2427">
          <cell r="A2427">
            <v>94204</v>
          </cell>
          <cell r="B2427" t="str">
            <v>01.07.1949</v>
          </cell>
          <cell r="C2427" t="str">
            <v>STAFF QTRS-MURGON HOSP</v>
          </cell>
          <cell r="D2427">
            <v>693140.37</v>
          </cell>
          <cell r="E2427">
            <v>-635380.37</v>
          </cell>
          <cell r="F2427">
            <v>57760</v>
          </cell>
        </row>
        <row r="2428">
          <cell r="A2428">
            <v>94205</v>
          </cell>
          <cell r="B2428" t="str">
            <v>01.07.1949</v>
          </cell>
          <cell r="C2428" t="str">
            <v>MAIN BUILDING - MURGON HOSP</v>
          </cell>
          <cell r="D2428">
            <v>2849392</v>
          </cell>
          <cell r="E2428">
            <v>-1728309</v>
          </cell>
          <cell r="F2428">
            <v>1121083</v>
          </cell>
        </row>
        <row r="2429">
          <cell r="A2429">
            <v>94206</v>
          </cell>
          <cell r="B2429" t="str">
            <v>01.07.1930</v>
          </cell>
          <cell r="C2429" t="str">
            <v>MALE WARD BLOCK - MURGON HOSP</v>
          </cell>
          <cell r="D2429">
            <v>304029</v>
          </cell>
          <cell r="E2429">
            <v>-281229</v>
          </cell>
          <cell r="F2429">
            <v>22800</v>
          </cell>
        </row>
        <row r="2430">
          <cell r="A2430">
            <v>94207</v>
          </cell>
          <cell r="B2430" t="str">
            <v>01.07.1990</v>
          </cell>
          <cell r="C2430" t="str">
            <v>43 CHESTER ST - RESIDENCE-NGO</v>
          </cell>
          <cell r="D2430">
            <v>149500</v>
          </cell>
          <cell r="E2430">
            <v>-89702</v>
          </cell>
          <cell r="F2430">
            <v>59798</v>
          </cell>
        </row>
        <row r="2431">
          <cell r="A2431">
            <v>94208</v>
          </cell>
          <cell r="B2431" t="str">
            <v>01.07.1990</v>
          </cell>
          <cell r="C2431" t="str">
            <v>9 CARROL ST RESIDENCE-KROY</v>
          </cell>
          <cell r="D2431">
            <v>84600</v>
          </cell>
          <cell r="E2431">
            <v>-29610</v>
          </cell>
          <cell r="F2431">
            <v>54990</v>
          </cell>
        </row>
        <row r="2432">
          <cell r="A2432">
            <v>94209</v>
          </cell>
          <cell r="B2432" t="str">
            <v>01.07.1950</v>
          </cell>
          <cell r="C2432" t="str">
            <v>AMENITIES-CHERBOURG HOSP</v>
          </cell>
          <cell r="D2432">
            <v>10521</v>
          </cell>
          <cell r="E2432">
            <v>-9471</v>
          </cell>
          <cell r="F2432">
            <v>1050</v>
          </cell>
        </row>
        <row r="2433">
          <cell r="A2433">
            <v>94210</v>
          </cell>
          <cell r="B2433" t="str">
            <v>01.07.1950</v>
          </cell>
          <cell r="C2433" t="str">
            <v>COVERED LINKS-CHERBOURG HOSP</v>
          </cell>
          <cell r="D2433">
            <v>23986</v>
          </cell>
          <cell r="E2433">
            <v>-18505</v>
          </cell>
          <cell r="F2433">
            <v>5481</v>
          </cell>
        </row>
        <row r="2434">
          <cell r="A2434">
            <v>94211</v>
          </cell>
          <cell r="B2434" t="str">
            <v>01.07.1950</v>
          </cell>
          <cell r="C2434" t="str">
            <v>FORMER LAUNDRY-CHERBOURG HOSP</v>
          </cell>
          <cell r="D2434">
            <v>47300</v>
          </cell>
          <cell r="E2434">
            <v>-42572</v>
          </cell>
          <cell r="F2434">
            <v>4728</v>
          </cell>
        </row>
        <row r="2435">
          <cell r="A2435">
            <v>94212</v>
          </cell>
          <cell r="B2435" t="str">
            <v>01.07.1950</v>
          </cell>
          <cell r="C2435" t="str">
            <v>MORGUE-CHERBOURG HOSP</v>
          </cell>
          <cell r="D2435">
            <v>63294</v>
          </cell>
          <cell r="E2435">
            <v>-56965</v>
          </cell>
          <cell r="F2435">
            <v>6329</v>
          </cell>
        </row>
        <row r="2436">
          <cell r="A2436">
            <v>94213</v>
          </cell>
          <cell r="B2436" t="str">
            <v>01.07.1950</v>
          </cell>
          <cell r="C2436" t="str">
            <v>MENTAL HEALTH-CHERBOURG HOSP</v>
          </cell>
          <cell r="D2436">
            <v>73150</v>
          </cell>
          <cell r="E2436">
            <v>-56430</v>
          </cell>
          <cell r="F2436">
            <v>16720</v>
          </cell>
        </row>
        <row r="2437">
          <cell r="A2437">
            <v>94214</v>
          </cell>
          <cell r="B2437" t="str">
            <v>01.07.1950</v>
          </cell>
          <cell r="C2437" t="str">
            <v>RESIDENCE-CHERBOURG HOSP</v>
          </cell>
          <cell r="D2437">
            <v>111350</v>
          </cell>
          <cell r="E2437">
            <v>-85900</v>
          </cell>
          <cell r="F2437">
            <v>25450</v>
          </cell>
        </row>
        <row r="2438">
          <cell r="A2438">
            <v>94215</v>
          </cell>
          <cell r="B2438" t="str">
            <v>01.07.1950</v>
          </cell>
          <cell r="C2438" t="str">
            <v>KITCHEN-CHERBOURG HOSP</v>
          </cell>
          <cell r="D2438">
            <v>435600</v>
          </cell>
          <cell r="E2438">
            <v>-336116</v>
          </cell>
          <cell r="F2438">
            <v>99484</v>
          </cell>
        </row>
        <row r="2439">
          <cell r="A2439">
            <v>94216</v>
          </cell>
          <cell r="B2439" t="str">
            <v>01.07.1989</v>
          </cell>
          <cell r="C2439" t="str">
            <v>NURSES QTRS/MATRON FLAT-CHERBOURG HOSP</v>
          </cell>
          <cell r="D2439">
            <v>898360.18</v>
          </cell>
          <cell r="E2439">
            <v>-385019.18</v>
          </cell>
          <cell r="F2439">
            <v>513341</v>
          </cell>
        </row>
        <row r="2440">
          <cell r="A2440">
            <v>94217</v>
          </cell>
          <cell r="B2440" t="str">
            <v>01.07.1950</v>
          </cell>
          <cell r="C2440" t="str">
            <v>MAIN HOSPITAL B'LDING-CHERBOURG HOSP</v>
          </cell>
          <cell r="D2440">
            <v>3960208</v>
          </cell>
          <cell r="E2440">
            <v>-2182047</v>
          </cell>
          <cell r="F2440">
            <v>1778161</v>
          </cell>
        </row>
        <row r="2441">
          <cell r="A2441">
            <v>94218</v>
          </cell>
          <cell r="B2441" t="str">
            <v>01.07.1950</v>
          </cell>
          <cell r="C2441" t="str">
            <v>STAFF/STORAGE &amp; OFFICES-CHERBOURG HOSP</v>
          </cell>
          <cell r="D2441">
            <v>255530</v>
          </cell>
          <cell r="E2441">
            <v>-197126</v>
          </cell>
          <cell r="F2441">
            <v>58404</v>
          </cell>
        </row>
        <row r="2442">
          <cell r="A2442">
            <v>94219</v>
          </cell>
          <cell r="B2442" t="str">
            <v>01.07.1950</v>
          </cell>
          <cell r="C2442" t="str">
            <v>PLANT ROOM-CHERBOURG HOSP</v>
          </cell>
          <cell r="D2442">
            <v>23408</v>
          </cell>
          <cell r="E2442">
            <v>-18061</v>
          </cell>
          <cell r="F2442">
            <v>5347</v>
          </cell>
        </row>
        <row r="2443">
          <cell r="A2443">
            <v>94220</v>
          </cell>
          <cell r="B2443" t="str">
            <v>01.07.1990</v>
          </cell>
          <cell r="C2443" t="str">
            <v>9 WILLOWGLEN ST - RESIDENCE-KROY</v>
          </cell>
          <cell r="D2443">
            <v>73150</v>
          </cell>
          <cell r="E2443">
            <v>-25604</v>
          </cell>
          <cell r="F2443">
            <v>47546</v>
          </cell>
        </row>
        <row r="2444">
          <cell r="A2444">
            <v>94221</v>
          </cell>
          <cell r="B2444" t="str">
            <v>01.07.1975</v>
          </cell>
          <cell r="C2444" t="str">
            <v>GLENDON ST-COMM HLTH CENTRE-KROY</v>
          </cell>
          <cell r="D2444">
            <v>571858.26</v>
          </cell>
          <cell r="E2444">
            <v>-414602.26</v>
          </cell>
          <cell r="F2444">
            <v>157256</v>
          </cell>
        </row>
        <row r="2445">
          <cell r="A2445">
            <v>94222</v>
          </cell>
          <cell r="B2445" t="str">
            <v>01.07.1960</v>
          </cell>
          <cell r="C2445" t="str">
            <v>DR'S SURGERY-COMM/HLTH/CTRE - MURGON</v>
          </cell>
          <cell r="D2445">
            <v>149930</v>
          </cell>
          <cell r="E2445">
            <v>-131940</v>
          </cell>
          <cell r="F2445">
            <v>17990</v>
          </cell>
        </row>
        <row r="2446">
          <cell r="A2446">
            <v>94223</v>
          </cell>
          <cell r="B2446" t="str">
            <v>01.07.1960</v>
          </cell>
          <cell r="C2446" t="str">
            <v>CHILD HLTH-COMM/HLTH/CTRE - MURGON</v>
          </cell>
          <cell r="D2446">
            <v>146740</v>
          </cell>
          <cell r="E2446">
            <v>-129132</v>
          </cell>
          <cell r="F2446">
            <v>17608</v>
          </cell>
        </row>
        <row r="2447">
          <cell r="A2447">
            <v>94224</v>
          </cell>
          <cell r="B2447" t="str">
            <v>01.07.1950</v>
          </cell>
          <cell r="C2447" t="str">
            <v>MORGUE-NANANGO HOSP</v>
          </cell>
          <cell r="D2447">
            <v>75350</v>
          </cell>
          <cell r="E2447">
            <v>-58130</v>
          </cell>
          <cell r="F2447">
            <v>17220</v>
          </cell>
        </row>
        <row r="2448">
          <cell r="A2448">
            <v>94225</v>
          </cell>
          <cell r="B2448" t="str">
            <v>01.07.1927</v>
          </cell>
          <cell r="C2448" t="str">
            <v>FORMER ADMIN/OUTPATIENTS-NANANGO HOSP</v>
          </cell>
          <cell r="D2448">
            <v>76230</v>
          </cell>
          <cell r="E2448">
            <v>-73372</v>
          </cell>
          <cell r="F2448">
            <v>2858</v>
          </cell>
        </row>
        <row r="2449">
          <cell r="A2449">
            <v>94226</v>
          </cell>
          <cell r="B2449" t="str">
            <v>01.07.1927</v>
          </cell>
          <cell r="C2449" t="str">
            <v>COMM HLTH B'LDING-NANANGO HOSP</v>
          </cell>
          <cell r="D2449">
            <v>422675</v>
          </cell>
          <cell r="E2449">
            <v>-361625</v>
          </cell>
          <cell r="F2449">
            <v>61050</v>
          </cell>
        </row>
        <row r="2450">
          <cell r="A2450">
            <v>94227</v>
          </cell>
          <cell r="B2450" t="str">
            <v>01.07.1950</v>
          </cell>
          <cell r="C2450" t="str">
            <v>NURSES QTRS/DR'S FLAT-NANANGO HOSP</v>
          </cell>
          <cell r="D2450">
            <v>575871.91</v>
          </cell>
          <cell r="E2450">
            <v>-444246.91</v>
          </cell>
          <cell r="F2450">
            <v>131625</v>
          </cell>
        </row>
        <row r="2451">
          <cell r="A2451">
            <v>94228</v>
          </cell>
          <cell r="B2451" t="str">
            <v>01.07.1927</v>
          </cell>
          <cell r="C2451" t="str">
            <v>MAIN HOSPITAL-NANANGO HOSP</v>
          </cell>
          <cell r="D2451">
            <v>3302656</v>
          </cell>
          <cell r="E2451">
            <v>-2184298</v>
          </cell>
          <cell r="F2451">
            <v>1118358</v>
          </cell>
        </row>
        <row r="2452">
          <cell r="A2452">
            <v>94229</v>
          </cell>
          <cell r="B2452" t="str">
            <v>01.07.1950</v>
          </cell>
          <cell r="C2452" t="str">
            <v>ADMINISTRATION/OUTPATIENTS BUILDING - NANANGO</v>
          </cell>
          <cell r="D2452">
            <v>686951.2</v>
          </cell>
          <cell r="E2452">
            <v>-529936.19999999995</v>
          </cell>
          <cell r="F2452">
            <v>157015</v>
          </cell>
        </row>
        <row r="2453">
          <cell r="A2453">
            <v>94230</v>
          </cell>
          <cell r="B2453" t="str">
            <v>01.07.1927</v>
          </cell>
          <cell r="C2453" t="str">
            <v>COMM HLTH/CONFERENCE ROOM - NANANGO</v>
          </cell>
          <cell r="D2453">
            <v>78496</v>
          </cell>
          <cell r="E2453">
            <v>-67160</v>
          </cell>
          <cell r="F2453">
            <v>11336</v>
          </cell>
        </row>
        <row r="2454">
          <cell r="A2454">
            <v>94231</v>
          </cell>
          <cell r="B2454" t="str">
            <v>01.07.1927</v>
          </cell>
          <cell r="C2454" t="str">
            <v>FORMER L'DRY/WORK SHED-NANANGO HOSP</v>
          </cell>
          <cell r="D2454">
            <v>28050</v>
          </cell>
          <cell r="E2454">
            <v>-24000</v>
          </cell>
          <cell r="F2454">
            <v>4050</v>
          </cell>
        </row>
        <row r="2455">
          <cell r="A2455">
            <v>94232</v>
          </cell>
          <cell r="B2455" t="str">
            <v>01.07.1950</v>
          </cell>
          <cell r="C2455" t="str">
            <v>COVERED WALKWAYS-NANANGO HOSP</v>
          </cell>
          <cell r="D2455">
            <v>9129</v>
          </cell>
          <cell r="E2455">
            <v>-7045</v>
          </cell>
          <cell r="F2455">
            <v>2084</v>
          </cell>
        </row>
        <row r="2456">
          <cell r="A2456">
            <v>94233</v>
          </cell>
          <cell r="B2456" t="str">
            <v>01.07.1990</v>
          </cell>
          <cell r="C2456" t="str">
            <v>6 ANGEL AVE (RESIDENCE)-MURGON</v>
          </cell>
          <cell r="D2456">
            <v>140875</v>
          </cell>
          <cell r="E2456">
            <v>-49307</v>
          </cell>
          <cell r="F2456">
            <v>91568</v>
          </cell>
        </row>
        <row r="2457">
          <cell r="A2457">
            <v>94234</v>
          </cell>
          <cell r="B2457" t="str">
            <v>01.06.1997</v>
          </cell>
          <cell r="C2457" t="str">
            <v>CHERBOURG COMMUNITY HEALTH CENTRE</v>
          </cell>
          <cell r="D2457">
            <v>250000</v>
          </cell>
          <cell r="E2457">
            <v>-43833</v>
          </cell>
          <cell r="F2457">
            <v>206167</v>
          </cell>
        </row>
        <row r="2458">
          <cell r="A2458">
            <v>94235</v>
          </cell>
          <cell r="B2458" t="str">
            <v>01.06.1998</v>
          </cell>
          <cell r="C2458" t="str">
            <v>ORAL HLTH UPGRADE-KINGAROY HOSPITAL</v>
          </cell>
          <cell r="D2458">
            <v>235000</v>
          </cell>
          <cell r="E2458">
            <v>-35739</v>
          </cell>
          <cell r="F2458">
            <v>199261</v>
          </cell>
        </row>
        <row r="2459">
          <cell r="A2459">
            <v>94236</v>
          </cell>
          <cell r="B2459" t="str">
            <v>01.06.1998</v>
          </cell>
          <cell r="C2459" t="str">
            <v>PRIVATE MEDICAL CENTRE-NANAGO HOSPITAL</v>
          </cell>
          <cell r="D2459">
            <v>128900</v>
          </cell>
          <cell r="E2459">
            <v>-19606</v>
          </cell>
          <cell r="F2459">
            <v>109294</v>
          </cell>
        </row>
        <row r="2460">
          <cell r="A2460">
            <v>94960</v>
          </cell>
          <cell r="B2460" t="str">
            <v>28.02.1999</v>
          </cell>
          <cell r="C2460" t="str">
            <v>DOOMADGEE - DOCTORS HOUSE</v>
          </cell>
          <cell r="D2460">
            <v>273295.59999999998</v>
          </cell>
          <cell r="E2460">
            <v>-37573.599999999999</v>
          </cell>
          <cell r="F2460">
            <v>235722</v>
          </cell>
        </row>
        <row r="2461">
          <cell r="A2461">
            <v>94979</v>
          </cell>
          <cell r="B2461" t="str">
            <v>01.08.1997</v>
          </cell>
          <cell r="C2461" t="str">
            <v>3 ASHBY LANE</v>
          </cell>
          <cell r="D2461">
            <v>72500</v>
          </cell>
          <cell r="E2461">
            <v>-12642</v>
          </cell>
          <cell r="F2461">
            <v>59858</v>
          </cell>
        </row>
        <row r="2462">
          <cell r="A2462">
            <v>94980</v>
          </cell>
          <cell r="B2462" t="str">
            <v>01.07.1990</v>
          </cell>
          <cell r="C2462" t="str">
            <v>LAND - 3 ASHBY LANE CHILDERS</v>
          </cell>
          <cell r="D2462">
            <v>22500</v>
          </cell>
          <cell r="E2462">
            <v>0</v>
          </cell>
          <cell r="F2462">
            <v>22500</v>
          </cell>
        </row>
        <row r="2463">
          <cell r="A2463">
            <v>95162</v>
          </cell>
          <cell r="B2463" t="str">
            <v>23.06.1999</v>
          </cell>
          <cell r="C2463" t="str">
            <v>LAND IMPROVEMENT ON THE SITE</v>
          </cell>
          <cell r="D2463">
            <v>10900</v>
          </cell>
          <cell r="E2463">
            <v>-2333</v>
          </cell>
          <cell r="F2463">
            <v>8567</v>
          </cell>
        </row>
        <row r="2464">
          <cell r="A2464">
            <v>95642</v>
          </cell>
          <cell r="B2464" t="str">
            <v>30.06.1998</v>
          </cell>
          <cell r="C2464" t="str">
            <v>7 REGENT ST COEN</v>
          </cell>
          <cell r="D2464">
            <v>6000</v>
          </cell>
          <cell r="E2464">
            <v>0</v>
          </cell>
          <cell r="F2464">
            <v>6000</v>
          </cell>
        </row>
        <row r="2465">
          <cell r="A2465">
            <v>96311</v>
          </cell>
          <cell r="B2465" t="str">
            <v>01.03.1998</v>
          </cell>
          <cell r="C2465" t="str">
            <v>GARDEN MAINTENANCE SHED</v>
          </cell>
          <cell r="D2465">
            <v>0</v>
          </cell>
          <cell r="E2465">
            <v>0</v>
          </cell>
          <cell r="F2465">
            <v>0</v>
          </cell>
        </row>
        <row r="2466">
          <cell r="A2466">
            <v>96313</v>
          </cell>
          <cell r="B2466" t="str">
            <v>15.06.1999</v>
          </cell>
          <cell r="C2466" t="str">
            <v>TRANSPORTABLE OFFICE - ACCUTE MENTAL HLTH COMM.</v>
          </cell>
          <cell r="D2466">
            <v>23977</v>
          </cell>
          <cell r="E2466">
            <v>-5160</v>
          </cell>
          <cell r="F2466">
            <v>18817</v>
          </cell>
        </row>
        <row r="2467">
          <cell r="A2467">
            <v>96382</v>
          </cell>
          <cell r="B2467" t="str">
            <v>01.07.1998</v>
          </cell>
          <cell r="C2467" t="str">
            <v>TAFE BUILDINGS</v>
          </cell>
          <cell r="D2467">
            <v>13474975.07</v>
          </cell>
          <cell r="E2467">
            <v>-4379329.07</v>
          </cell>
          <cell r="F2467">
            <v>9095646</v>
          </cell>
        </row>
        <row r="2468">
          <cell r="A2468">
            <v>96383</v>
          </cell>
          <cell r="B2468" t="str">
            <v>19.10.1998</v>
          </cell>
          <cell r="C2468" t="str">
            <v>TAFE SITE</v>
          </cell>
          <cell r="D2468">
            <v>2600000</v>
          </cell>
          <cell r="E2468">
            <v>0</v>
          </cell>
          <cell r="F2468">
            <v>2600000</v>
          </cell>
        </row>
        <row r="2469">
          <cell r="A2469">
            <v>96675</v>
          </cell>
          <cell r="B2469" t="str">
            <v>01.07.1977</v>
          </cell>
          <cell r="C2469" t="str">
            <v>DC Princeton St Alexandra Hills</v>
          </cell>
          <cell r="D2469">
            <v>73000</v>
          </cell>
          <cell r="E2469">
            <v>-40226</v>
          </cell>
          <cell r="F2469">
            <v>32774</v>
          </cell>
        </row>
        <row r="2470">
          <cell r="A2470">
            <v>96676</v>
          </cell>
          <cell r="B2470" t="str">
            <v>01.07.1977</v>
          </cell>
          <cell r="C2470" t="str">
            <v>DC Agnes St Birkdale</v>
          </cell>
          <cell r="D2470">
            <v>73000</v>
          </cell>
          <cell r="E2470">
            <v>-40226</v>
          </cell>
          <cell r="F2470">
            <v>32774</v>
          </cell>
        </row>
        <row r="2471">
          <cell r="A2471">
            <v>96677</v>
          </cell>
          <cell r="B2471" t="str">
            <v>01.07.1977</v>
          </cell>
          <cell r="C2471" t="str">
            <v>DC Mt Cotton Rd Capalaba</v>
          </cell>
          <cell r="D2471">
            <v>131000</v>
          </cell>
          <cell r="E2471">
            <v>-72186</v>
          </cell>
          <cell r="F2471">
            <v>58814</v>
          </cell>
        </row>
        <row r="2472">
          <cell r="A2472">
            <v>96678</v>
          </cell>
          <cell r="B2472" t="str">
            <v>01.07.1977</v>
          </cell>
          <cell r="C2472" t="str">
            <v>DC Queen St Cleveland</v>
          </cell>
          <cell r="D2472">
            <v>73000</v>
          </cell>
          <cell r="E2472">
            <v>-40226</v>
          </cell>
          <cell r="F2472">
            <v>32774</v>
          </cell>
        </row>
        <row r="2473">
          <cell r="A2473">
            <v>96679</v>
          </cell>
          <cell r="B2473" t="str">
            <v>01.07.1977</v>
          </cell>
          <cell r="C2473" t="str">
            <v>DC Manly Rd Manly West</v>
          </cell>
          <cell r="D2473">
            <v>73000</v>
          </cell>
          <cell r="E2473">
            <v>-40226</v>
          </cell>
          <cell r="F2473">
            <v>32774</v>
          </cell>
        </row>
        <row r="2474">
          <cell r="A2474">
            <v>96680</v>
          </cell>
          <cell r="B2474" t="str">
            <v>01.07.1977</v>
          </cell>
          <cell r="C2474" t="str">
            <v>DC Uplands Tce Wynnum North</v>
          </cell>
          <cell r="D2474">
            <v>116000</v>
          </cell>
          <cell r="E2474">
            <v>-62640</v>
          </cell>
          <cell r="F2474">
            <v>53360</v>
          </cell>
        </row>
        <row r="2475">
          <cell r="A2475">
            <v>96681</v>
          </cell>
          <cell r="B2475" t="str">
            <v>01.07.1977</v>
          </cell>
          <cell r="C2475" t="str">
            <v>DC Wynnum Rd Wynnum West</v>
          </cell>
          <cell r="D2475">
            <v>56000</v>
          </cell>
          <cell r="E2475">
            <v>-30240</v>
          </cell>
          <cell r="F2475">
            <v>25760</v>
          </cell>
        </row>
        <row r="2476">
          <cell r="A2476">
            <v>96682</v>
          </cell>
          <cell r="B2476" t="str">
            <v>01.07.1997</v>
          </cell>
          <cell r="C2476" t="str">
            <v>DC 43 Ross Street Ayr</v>
          </cell>
          <cell r="D2476">
            <v>81000</v>
          </cell>
          <cell r="E2476">
            <v>-24226</v>
          </cell>
          <cell r="F2476">
            <v>56774</v>
          </cell>
        </row>
        <row r="2477">
          <cell r="A2477">
            <v>96684</v>
          </cell>
          <cell r="B2477" t="str">
            <v>01.07.1977</v>
          </cell>
          <cell r="C2477" t="str">
            <v>DC 29 Kennedy Tce Bowen</v>
          </cell>
          <cell r="D2477">
            <v>86000</v>
          </cell>
          <cell r="E2477">
            <v>-58050</v>
          </cell>
          <cell r="F2477">
            <v>27950</v>
          </cell>
        </row>
        <row r="2478">
          <cell r="A2478">
            <v>96685</v>
          </cell>
          <cell r="B2478" t="str">
            <v>01.07.1986</v>
          </cell>
          <cell r="C2478" t="str">
            <v>DC George Street Bundaberg</v>
          </cell>
          <cell r="D2478">
            <v>213192</v>
          </cell>
          <cell r="E2478">
            <v>-98399</v>
          </cell>
          <cell r="F2478">
            <v>114793</v>
          </cell>
        </row>
        <row r="2479">
          <cell r="A2479">
            <v>96686</v>
          </cell>
          <cell r="B2479" t="str">
            <v>01.07.1980</v>
          </cell>
          <cell r="C2479" t="str">
            <v>DC Dr Mays Road Bundaberg</v>
          </cell>
          <cell r="D2479">
            <v>172584</v>
          </cell>
          <cell r="E2479">
            <v>-106209</v>
          </cell>
          <cell r="F2479">
            <v>66375</v>
          </cell>
        </row>
        <row r="2480">
          <cell r="A2480">
            <v>96687</v>
          </cell>
          <cell r="B2480" t="str">
            <v>01.07.1986</v>
          </cell>
          <cell r="C2480" t="str">
            <v>DC Hurst Street Bundaberg</v>
          </cell>
          <cell r="D2480">
            <v>213192</v>
          </cell>
          <cell r="E2480">
            <v>-98399</v>
          </cell>
          <cell r="F2480">
            <v>114793</v>
          </cell>
        </row>
        <row r="2481">
          <cell r="A2481">
            <v>96688</v>
          </cell>
          <cell r="B2481" t="str">
            <v>01.07.1979</v>
          </cell>
          <cell r="C2481" t="str">
            <v>DC Hoare St Manoora</v>
          </cell>
          <cell r="D2481">
            <v>65000</v>
          </cell>
          <cell r="E2481">
            <v>-28512</v>
          </cell>
          <cell r="F2481">
            <v>36488</v>
          </cell>
        </row>
        <row r="2482">
          <cell r="A2482">
            <v>96689</v>
          </cell>
          <cell r="B2482" t="str">
            <v>01.07.1979</v>
          </cell>
          <cell r="C2482" t="str">
            <v>DC Russell St Edge Hill</v>
          </cell>
          <cell r="D2482">
            <v>152000</v>
          </cell>
          <cell r="E2482">
            <v>-73079</v>
          </cell>
          <cell r="F2482">
            <v>78921</v>
          </cell>
        </row>
        <row r="2483">
          <cell r="A2483">
            <v>96690</v>
          </cell>
          <cell r="B2483" t="str">
            <v>01.07.1979</v>
          </cell>
          <cell r="C2483" t="str">
            <v>DC Balfe St Paramatta Park</v>
          </cell>
          <cell r="D2483">
            <v>65000</v>
          </cell>
          <cell r="E2483">
            <v>-31250</v>
          </cell>
          <cell r="F2483">
            <v>33750</v>
          </cell>
        </row>
        <row r="2484">
          <cell r="A2484">
            <v>96691</v>
          </cell>
          <cell r="B2484" t="str">
            <v>01.07.1979</v>
          </cell>
          <cell r="C2484" t="str">
            <v>DC McCoombe St Westcourt</v>
          </cell>
          <cell r="D2484">
            <v>78000</v>
          </cell>
          <cell r="E2484">
            <v>-34213</v>
          </cell>
          <cell r="F2484">
            <v>43787</v>
          </cell>
        </row>
        <row r="2485">
          <cell r="A2485">
            <v>96692</v>
          </cell>
          <cell r="B2485" t="str">
            <v>01.07.1979</v>
          </cell>
          <cell r="C2485" t="str">
            <v>DC Cairns North</v>
          </cell>
          <cell r="D2485">
            <v>78000</v>
          </cell>
          <cell r="E2485">
            <v>-34213</v>
          </cell>
          <cell r="F2485">
            <v>43787</v>
          </cell>
        </row>
        <row r="2486">
          <cell r="A2486">
            <v>96693</v>
          </cell>
          <cell r="B2486" t="str">
            <v>01.07.1982</v>
          </cell>
          <cell r="C2486" t="str">
            <v>DC Aland St Charters Towers</v>
          </cell>
          <cell r="D2486">
            <v>87360</v>
          </cell>
          <cell r="E2486">
            <v>-39224</v>
          </cell>
          <cell r="F2486">
            <v>48136</v>
          </cell>
        </row>
        <row r="2487">
          <cell r="A2487">
            <v>96694</v>
          </cell>
          <cell r="B2487" t="str">
            <v>01.07.1981</v>
          </cell>
          <cell r="C2487" t="str">
            <v>DC Toolooa St Gladstone</v>
          </cell>
          <cell r="D2487">
            <v>90000</v>
          </cell>
          <cell r="E2487">
            <v>-70692</v>
          </cell>
          <cell r="F2487">
            <v>19308</v>
          </cell>
        </row>
        <row r="2488">
          <cell r="A2488">
            <v>96695</v>
          </cell>
          <cell r="B2488" t="str">
            <v>01.07.1981</v>
          </cell>
          <cell r="C2488" t="str">
            <v>DC Breslin St Gladstone</v>
          </cell>
          <cell r="D2488">
            <v>133500</v>
          </cell>
          <cell r="E2488">
            <v>-104858</v>
          </cell>
          <cell r="F2488">
            <v>28642</v>
          </cell>
        </row>
        <row r="2489">
          <cell r="A2489">
            <v>96696</v>
          </cell>
          <cell r="B2489" t="str">
            <v>01.07.1980</v>
          </cell>
          <cell r="C2489" t="str">
            <v>DC Alice St &amp; Beach Rd Pialba</v>
          </cell>
          <cell r="D2489">
            <v>135685</v>
          </cell>
          <cell r="E2489">
            <v>-83500</v>
          </cell>
          <cell r="F2489">
            <v>52185</v>
          </cell>
        </row>
        <row r="2490">
          <cell r="A2490">
            <v>96697</v>
          </cell>
          <cell r="B2490" t="str">
            <v>01.07.1980</v>
          </cell>
          <cell r="C2490" t="str">
            <v>DC North &amp; Ariadne St Maryborough</v>
          </cell>
          <cell r="D2490">
            <v>133218</v>
          </cell>
          <cell r="E2490">
            <v>-81981</v>
          </cell>
          <cell r="F2490">
            <v>51237</v>
          </cell>
        </row>
        <row r="2491">
          <cell r="A2491">
            <v>96698</v>
          </cell>
          <cell r="B2491" t="str">
            <v>01.07.1980</v>
          </cell>
          <cell r="C2491" t="str">
            <v>DC Harvey St North Mackay</v>
          </cell>
          <cell r="D2491">
            <v>187200</v>
          </cell>
          <cell r="E2491">
            <v>-91693</v>
          </cell>
          <cell r="F2491">
            <v>95507</v>
          </cell>
        </row>
        <row r="2492">
          <cell r="A2492">
            <v>96700</v>
          </cell>
          <cell r="B2492" t="str">
            <v>01.07.1980</v>
          </cell>
          <cell r="C2492" t="str">
            <v>DC Goldsmith St Mackay</v>
          </cell>
          <cell r="D2492">
            <v>187200</v>
          </cell>
          <cell r="E2492">
            <v>-91693</v>
          </cell>
          <cell r="F2492">
            <v>95507</v>
          </cell>
        </row>
        <row r="2493">
          <cell r="A2493">
            <v>96701</v>
          </cell>
          <cell r="B2493" t="str">
            <v>01.07.1980</v>
          </cell>
          <cell r="C2493" t="str">
            <v>DC Sterry St Proserpine</v>
          </cell>
          <cell r="D2493">
            <v>91800</v>
          </cell>
          <cell r="E2493">
            <v>-44966</v>
          </cell>
          <cell r="F2493">
            <v>46834</v>
          </cell>
        </row>
        <row r="2494">
          <cell r="A2494">
            <v>96702</v>
          </cell>
          <cell r="B2494" t="str">
            <v>01.07.1982</v>
          </cell>
          <cell r="C2494" t="str">
            <v>DC Brilliant St Mt Isa</v>
          </cell>
          <cell r="D2494">
            <v>102400</v>
          </cell>
          <cell r="E2494">
            <v>-45977</v>
          </cell>
          <cell r="F2494">
            <v>56423</v>
          </cell>
        </row>
        <row r="2495">
          <cell r="A2495">
            <v>96703</v>
          </cell>
          <cell r="B2495" t="str">
            <v>01.07.1987</v>
          </cell>
          <cell r="C2495" t="str">
            <v>DC Abel Smith Parade Mt Isa</v>
          </cell>
          <cell r="D2495">
            <v>156000</v>
          </cell>
          <cell r="E2495">
            <v>-54124</v>
          </cell>
          <cell r="F2495">
            <v>101876</v>
          </cell>
        </row>
        <row r="2496">
          <cell r="A2496">
            <v>96704</v>
          </cell>
          <cell r="B2496" t="str">
            <v>01.07.1987</v>
          </cell>
          <cell r="C2496" t="str">
            <v>DC Clarke St Mt Isa</v>
          </cell>
          <cell r="D2496">
            <v>156000</v>
          </cell>
          <cell r="E2496">
            <v>-54124</v>
          </cell>
          <cell r="F2496">
            <v>101876</v>
          </cell>
        </row>
        <row r="2497">
          <cell r="A2497">
            <v>96705</v>
          </cell>
          <cell r="B2497" t="str">
            <v>01.07.1982</v>
          </cell>
          <cell r="C2497" t="str">
            <v>DC Bougainville St Mt Isa</v>
          </cell>
          <cell r="D2497">
            <v>102400</v>
          </cell>
          <cell r="E2497">
            <v>-45977</v>
          </cell>
          <cell r="F2497">
            <v>56423</v>
          </cell>
        </row>
        <row r="2498">
          <cell r="A2498">
            <v>96706</v>
          </cell>
          <cell r="B2498" t="str">
            <v>01.07.1978</v>
          </cell>
          <cell r="C2498" t="str">
            <v>DC Bunya St Dalby</v>
          </cell>
          <cell r="D2498">
            <v>118984</v>
          </cell>
          <cell r="E2498">
            <v>-63138</v>
          </cell>
          <cell r="F2498">
            <v>55846</v>
          </cell>
        </row>
        <row r="2499">
          <cell r="A2499">
            <v>96707</v>
          </cell>
          <cell r="B2499" t="str">
            <v>01.07.1982</v>
          </cell>
          <cell r="C2499" t="str">
            <v>DC Elizabeth Ave Kippa Ring</v>
          </cell>
          <cell r="D2499">
            <v>109674</v>
          </cell>
          <cell r="E2499">
            <v>-49245</v>
          </cell>
          <cell r="F2499">
            <v>60429</v>
          </cell>
        </row>
        <row r="2500">
          <cell r="A2500">
            <v>96709</v>
          </cell>
          <cell r="B2500" t="str">
            <v>01.07.1982</v>
          </cell>
          <cell r="C2500" t="str">
            <v>DC Davis &amp; Garsden St Redcliffe</v>
          </cell>
          <cell r="D2500">
            <v>109674</v>
          </cell>
          <cell r="E2500">
            <v>-49245</v>
          </cell>
          <cell r="F2500">
            <v>60429</v>
          </cell>
        </row>
        <row r="2501">
          <cell r="A2501">
            <v>96710</v>
          </cell>
          <cell r="B2501" t="str">
            <v>01.07.1982</v>
          </cell>
          <cell r="C2501" t="str">
            <v>DC Elizabeth Ave Clontarf</v>
          </cell>
          <cell r="D2501">
            <v>109674</v>
          </cell>
          <cell r="E2501">
            <v>-49245</v>
          </cell>
          <cell r="F2501">
            <v>60429</v>
          </cell>
        </row>
        <row r="2502">
          <cell r="A2502">
            <v>96711</v>
          </cell>
          <cell r="B2502" t="str">
            <v>01.07.1982</v>
          </cell>
          <cell r="C2502" t="str">
            <v>DC Ernest St Margate</v>
          </cell>
          <cell r="D2502">
            <v>109674</v>
          </cell>
          <cell r="E2502">
            <v>-49245</v>
          </cell>
          <cell r="F2502">
            <v>60429</v>
          </cell>
        </row>
        <row r="2503">
          <cell r="A2503">
            <v>96712</v>
          </cell>
          <cell r="B2503" t="str">
            <v>01.07.1990</v>
          </cell>
          <cell r="C2503" t="str">
            <v>DC Upper Dawson Rd Allenstown</v>
          </cell>
          <cell r="D2503">
            <v>138000</v>
          </cell>
          <cell r="E2503">
            <v>-66095</v>
          </cell>
          <cell r="F2503">
            <v>71905</v>
          </cell>
        </row>
        <row r="2504">
          <cell r="A2504">
            <v>96713</v>
          </cell>
          <cell r="B2504" t="str">
            <v>01.07.1985</v>
          </cell>
          <cell r="C2504" t="str">
            <v>DC Berserker St Nth Rockhampton</v>
          </cell>
          <cell r="D2504">
            <v>138000</v>
          </cell>
          <cell r="E2504">
            <v>-89684</v>
          </cell>
          <cell r="F2504">
            <v>48316</v>
          </cell>
        </row>
        <row r="2505">
          <cell r="A2505">
            <v>96714</v>
          </cell>
          <cell r="B2505" t="str">
            <v>01.07.1985</v>
          </cell>
          <cell r="C2505" t="str">
            <v>DC Frenchville Rd Rockhampton</v>
          </cell>
          <cell r="D2505">
            <v>138000</v>
          </cell>
          <cell r="E2505">
            <v>-89684</v>
          </cell>
          <cell r="F2505">
            <v>48316</v>
          </cell>
        </row>
        <row r="2506">
          <cell r="A2506">
            <v>96715</v>
          </cell>
          <cell r="B2506" t="str">
            <v>01.07.1981</v>
          </cell>
          <cell r="C2506" t="str">
            <v>DC Main &amp; Farrell Sts Rockhampton</v>
          </cell>
          <cell r="D2506">
            <v>89250</v>
          </cell>
          <cell r="E2506">
            <v>-62207</v>
          </cell>
          <cell r="F2506">
            <v>27043</v>
          </cell>
        </row>
        <row r="2507">
          <cell r="A2507">
            <v>96716</v>
          </cell>
          <cell r="B2507" t="str">
            <v>01.07.1986</v>
          </cell>
          <cell r="C2507" t="str">
            <v>DC Tucker St Yeppoon</v>
          </cell>
          <cell r="D2507">
            <v>70000</v>
          </cell>
          <cell r="E2507">
            <v>-43105</v>
          </cell>
          <cell r="F2507">
            <v>26895</v>
          </cell>
        </row>
        <row r="2508">
          <cell r="A2508">
            <v>96717</v>
          </cell>
          <cell r="B2508" t="str">
            <v>01.07.1978</v>
          </cell>
          <cell r="C2508" t="str">
            <v>DC Wyndham St Roma</v>
          </cell>
          <cell r="D2508">
            <v>74155</v>
          </cell>
          <cell r="E2508">
            <v>-39351</v>
          </cell>
          <cell r="F2508">
            <v>34804</v>
          </cell>
        </row>
        <row r="2509">
          <cell r="A2509">
            <v>96718</v>
          </cell>
          <cell r="B2509" t="str">
            <v>01.07.1976</v>
          </cell>
          <cell r="C2509" t="str">
            <v>DC Primary School Court Maroochydore</v>
          </cell>
          <cell r="D2509">
            <v>108055</v>
          </cell>
          <cell r="E2509">
            <v>-61750</v>
          </cell>
          <cell r="F2509">
            <v>46305</v>
          </cell>
        </row>
        <row r="2510">
          <cell r="A2510">
            <v>96719</v>
          </cell>
          <cell r="B2510" t="str">
            <v>01.07.1978</v>
          </cell>
          <cell r="C2510" t="str">
            <v>DC Coronation Ave Nambour</v>
          </cell>
          <cell r="D2510">
            <v>108342</v>
          </cell>
          <cell r="E2510">
            <v>-58688</v>
          </cell>
          <cell r="F2510">
            <v>49654</v>
          </cell>
        </row>
        <row r="2511">
          <cell r="A2511">
            <v>96720</v>
          </cell>
          <cell r="B2511" t="str">
            <v>01.07.1974</v>
          </cell>
          <cell r="C2511" t="str">
            <v>DC George St Caloundra</v>
          </cell>
          <cell r="D2511">
            <v>116419</v>
          </cell>
          <cell r="E2511">
            <v>-71277</v>
          </cell>
          <cell r="F2511">
            <v>45142</v>
          </cell>
        </row>
        <row r="2512">
          <cell r="A2512">
            <v>96721</v>
          </cell>
          <cell r="B2512" t="str">
            <v>01.07.1982</v>
          </cell>
          <cell r="C2512" t="str">
            <v>DC Constance St Mareeba</v>
          </cell>
          <cell r="D2512">
            <v>150000</v>
          </cell>
          <cell r="E2512">
            <v>-67351</v>
          </cell>
          <cell r="F2512">
            <v>82649</v>
          </cell>
        </row>
        <row r="2513">
          <cell r="A2513">
            <v>96722</v>
          </cell>
          <cell r="B2513" t="str">
            <v>01.07.1976</v>
          </cell>
          <cell r="C2513" t="str">
            <v>DC 119 Mary St Toowoomba</v>
          </cell>
          <cell r="D2513">
            <v>111297</v>
          </cell>
          <cell r="E2513">
            <v>-63601</v>
          </cell>
          <cell r="F2513">
            <v>47696</v>
          </cell>
        </row>
        <row r="2514">
          <cell r="A2514">
            <v>96723</v>
          </cell>
          <cell r="B2514" t="str">
            <v>01.07.1976</v>
          </cell>
          <cell r="C2514" t="str">
            <v>DC Gilbert St Toowoomba</v>
          </cell>
          <cell r="D2514">
            <v>111297</v>
          </cell>
          <cell r="E2514">
            <v>-63601</v>
          </cell>
          <cell r="F2514">
            <v>47696</v>
          </cell>
        </row>
        <row r="2515">
          <cell r="A2515">
            <v>96724</v>
          </cell>
          <cell r="B2515" t="str">
            <v>01.07.1976</v>
          </cell>
          <cell r="C2515" t="str">
            <v>DC South St Toowoomba</v>
          </cell>
          <cell r="D2515">
            <v>111297</v>
          </cell>
          <cell r="E2515">
            <v>-63601</v>
          </cell>
          <cell r="F2515">
            <v>47696</v>
          </cell>
        </row>
        <row r="2516">
          <cell r="A2516">
            <v>96725</v>
          </cell>
          <cell r="B2516" t="str">
            <v>01.07.1976</v>
          </cell>
          <cell r="C2516" t="str">
            <v>DC Lemnos St Toowoomba</v>
          </cell>
          <cell r="D2516">
            <v>82576</v>
          </cell>
          <cell r="E2516">
            <v>-47190</v>
          </cell>
          <cell r="F2516">
            <v>35386</v>
          </cell>
        </row>
        <row r="2517">
          <cell r="A2517">
            <v>96726</v>
          </cell>
          <cell r="B2517" t="str">
            <v>01.07.1984</v>
          </cell>
          <cell r="C2517" t="str">
            <v>DC Warburton St North Ward</v>
          </cell>
          <cell r="D2517">
            <v>153450</v>
          </cell>
          <cell r="E2517">
            <v>-65298</v>
          </cell>
          <cell r="F2517">
            <v>88152</v>
          </cell>
        </row>
        <row r="2518">
          <cell r="A2518">
            <v>96727</v>
          </cell>
          <cell r="B2518" t="str">
            <v>01.07.1984</v>
          </cell>
          <cell r="C2518" t="str">
            <v>DC Sussex St Hermit Park</v>
          </cell>
          <cell r="D2518">
            <v>81600</v>
          </cell>
          <cell r="E2518">
            <v>-34728</v>
          </cell>
          <cell r="F2518">
            <v>46872</v>
          </cell>
        </row>
        <row r="2519">
          <cell r="A2519">
            <v>96728</v>
          </cell>
          <cell r="B2519" t="str">
            <v>01.07.1984</v>
          </cell>
          <cell r="C2519" t="str">
            <v>DC 28 McIllwraith St Ingham</v>
          </cell>
          <cell r="D2519">
            <v>81000</v>
          </cell>
          <cell r="E2519">
            <v>-34471</v>
          </cell>
          <cell r="F2519">
            <v>46529</v>
          </cell>
        </row>
        <row r="2520">
          <cell r="A2520">
            <v>96729</v>
          </cell>
          <cell r="B2520" t="str">
            <v>01.07.1984</v>
          </cell>
          <cell r="C2520" t="str">
            <v>DC Edison St Wulguru</v>
          </cell>
          <cell r="D2520">
            <v>128650</v>
          </cell>
          <cell r="E2520">
            <v>-54749</v>
          </cell>
          <cell r="F2520">
            <v>73901</v>
          </cell>
        </row>
        <row r="2521">
          <cell r="A2521">
            <v>96730</v>
          </cell>
          <cell r="B2521" t="str">
            <v>01.07.1976</v>
          </cell>
          <cell r="C2521" t="str">
            <v>DC Ipswich Rd &amp; Albert St Goodna</v>
          </cell>
          <cell r="D2521">
            <v>131000</v>
          </cell>
          <cell r="E2521">
            <v>-65504</v>
          </cell>
          <cell r="F2521">
            <v>65496</v>
          </cell>
        </row>
        <row r="2522">
          <cell r="A2522">
            <v>96732</v>
          </cell>
          <cell r="B2522" t="str">
            <v>01.07.1977</v>
          </cell>
          <cell r="C2522" t="str">
            <v>DC Fitzgibbon St North Ipswich</v>
          </cell>
          <cell r="D2522">
            <v>73000</v>
          </cell>
          <cell r="E2522">
            <v>-40226</v>
          </cell>
          <cell r="F2522">
            <v>32774</v>
          </cell>
        </row>
        <row r="2523">
          <cell r="A2523">
            <v>96733</v>
          </cell>
          <cell r="B2523" t="str">
            <v>01.07.1975</v>
          </cell>
          <cell r="C2523" t="str">
            <v>DC Samford Rd Leichardt</v>
          </cell>
          <cell r="D2523">
            <v>131000</v>
          </cell>
          <cell r="E2523">
            <v>-66653</v>
          </cell>
          <cell r="F2523">
            <v>64347</v>
          </cell>
        </row>
        <row r="2524">
          <cell r="A2524">
            <v>96734</v>
          </cell>
          <cell r="B2524" t="str">
            <v>01.07.1976</v>
          </cell>
          <cell r="C2524" t="str">
            <v>DC Wildey St Raceview</v>
          </cell>
          <cell r="D2524">
            <v>73000</v>
          </cell>
          <cell r="E2524">
            <v>-45426</v>
          </cell>
          <cell r="F2524">
            <v>27574</v>
          </cell>
        </row>
        <row r="2525">
          <cell r="A2525">
            <v>96735</v>
          </cell>
          <cell r="B2525" t="str">
            <v>01.07.1975</v>
          </cell>
          <cell r="C2525" t="str">
            <v>DC Molloy St Silkstone</v>
          </cell>
          <cell r="D2525">
            <v>131000</v>
          </cell>
          <cell r="E2525">
            <v>-74492</v>
          </cell>
          <cell r="F2525">
            <v>56508</v>
          </cell>
        </row>
        <row r="2526">
          <cell r="A2526">
            <v>96736</v>
          </cell>
          <cell r="B2526" t="str">
            <v>01.07.1974</v>
          </cell>
          <cell r="C2526" t="str">
            <v>DC Elizabeth St Ipswich</v>
          </cell>
          <cell r="D2526">
            <v>131000</v>
          </cell>
          <cell r="E2526">
            <v>-75581</v>
          </cell>
          <cell r="F2526">
            <v>55419</v>
          </cell>
        </row>
        <row r="2527">
          <cell r="A2527">
            <v>96737</v>
          </cell>
          <cell r="B2527" t="str">
            <v>01.07.1974</v>
          </cell>
          <cell r="C2527" t="str">
            <v>DC Cothill Rd Booval</v>
          </cell>
          <cell r="D2527">
            <v>73000</v>
          </cell>
          <cell r="E2527">
            <v>-42116</v>
          </cell>
          <cell r="F2527">
            <v>30884</v>
          </cell>
        </row>
        <row r="2528">
          <cell r="A2528">
            <v>96738</v>
          </cell>
          <cell r="B2528" t="str">
            <v>01.07.1974</v>
          </cell>
          <cell r="C2528" t="str">
            <v>DC Hunter St Brassall</v>
          </cell>
          <cell r="D2528">
            <v>73000</v>
          </cell>
          <cell r="E2528">
            <v>-42116</v>
          </cell>
          <cell r="F2528">
            <v>30884</v>
          </cell>
        </row>
        <row r="2529">
          <cell r="A2529">
            <v>96739</v>
          </cell>
          <cell r="B2529" t="str">
            <v>01.07.1977</v>
          </cell>
          <cell r="C2529" t="str">
            <v>DC Brisbane Rd Bundamba</v>
          </cell>
          <cell r="D2529">
            <v>131000</v>
          </cell>
          <cell r="E2529">
            <v>-72186</v>
          </cell>
          <cell r="F2529">
            <v>58814</v>
          </cell>
        </row>
        <row r="2530">
          <cell r="A2530">
            <v>96740</v>
          </cell>
          <cell r="B2530" t="str">
            <v>01.07.1976</v>
          </cell>
          <cell r="C2530" t="str">
            <v>DC Jacaranda St East Ipswich</v>
          </cell>
          <cell r="D2530">
            <v>65000</v>
          </cell>
          <cell r="E2530">
            <v>-32501</v>
          </cell>
          <cell r="F2530">
            <v>32499</v>
          </cell>
        </row>
        <row r="2531">
          <cell r="A2531">
            <v>96757</v>
          </cell>
          <cell r="B2531" t="str">
            <v>30.07.1997</v>
          </cell>
          <cell r="C2531" t="str">
            <v>CASUARINA LODGE DEMOUNTABLE</v>
          </cell>
          <cell r="D2531">
            <v>38173</v>
          </cell>
          <cell r="E2531">
            <v>-6476</v>
          </cell>
          <cell r="F2531">
            <v>31697</v>
          </cell>
        </row>
        <row r="2532">
          <cell r="A2532">
            <v>96813</v>
          </cell>
          <cell r="B2532" t="str">
            <v>01.07.1960</v>
          </cell>
          <cell r="C2532" t="str">
            <v>MAIN HOSPITAL-WARD 11 - NERANG ST - SOUTHPORT</v>
          </cell>
          <cell r="D2532">
            <v>1427781.6</v>
          </cell>
          <cell r="E2532">
            <v>-1285009.6000000001</v>
          </cell>
          <cell r="F2532">
            <v>142772</v>
          </cell>
        </row>
        <row r="2533">
          <cell r="A2533">
            <v>96814</v>
          </cell>
          <cell r="B2533" t="str">
            <v>01.07.1960</v>
          </cell>
          <cell r="C2533" t="str">
            <v>MAIN HSOPITAL - WARD 12 - SOUTHPORT</v>
          </cell>
          <cell r="D2533">
            <v>1639304.8</v>
          </cell>
          <cell r="E2533">
            <v>-1475381.8</v>
          </cell>
          <cell r="F2533">
            <v>163923</v>
          </cell>
        </row>
        <row r="2534">
          <cell r="A2534">
            <v>96816</v>
          </cell>
          <cell r="B2534" t="str">
            <v>01.07.1922</v>
          </cell>
          <cell r="C2534" t="str">
            <v>BOSTOCKHOUSE-MEDL&amp;HLTH-WACOL</v>
          </cell>
          <cell r="D2534">
            <v>1301652</v>
          </cell>
          <cell r="E2534">
            <v>-1301652</v>
          </cell>
          <cell r="F2534">
            <v>0</v>
          </cell>
        </row>
        <row r="2535">
          <cell r="A2535">
            <v>97658</v>
          </cell>
          <cell r="B2535" t="str">
            <v>01.07.1998</v>
          </cell>
          <cell r="C2535" t="str">
            <v>HOSPITAL GENERAL - EMMA WEBB</v>
          </cell>
          <cell r="D2535">
            <v>37799058.93</v>
          </cell>
          <cell r="E2535">
            <v>-7446921.9299999997</v>
          </cell>
          <cell r="F2535">
            <v>30352137</v>
          </cell>
        </row>
        <row r="2536">
          <cell r="A2536">
            <v>97659</v>
          </cell>
          <cell r="B2536" t="str">
            <v>01.08.1998</v>
          </cell>
          <cell r="C2536" t="str">
            <v>COMMUNITY HEALTH GENERAL - TOOWOOMBA HOSPITAL</v>
          </cell>
          <cell r="D2536">
            <v>7935281.2199999997</v>
          </cell>
          <cell r="E2536">
            <v>-1650500.22</v>
          </cell>
          <cell r="F2536">
            <v>6284781</v>
          </cell>
        </row>
        <row r="2537">
          <cell r="A2537">
            <v>97667</v>
          </cell>
          <cell r="B2537" t="str">
            <v>01.11.1999</v>
          </cell>
          <cell r="C2537" t="str">
            <v>TUBERCULOSIS CLINIC - PATHOLOGY BUILDING</v>
          </cell>
          <cell r="D2537">
            <v>412155.14</v>
          </cell>
          <cell r="E2537">
            <v>-80504.14</v>
          </cell>
          <cell r="F2537">
            <v>331651</v>
          </cell>
        </row>
        <row r="2538">
          <cell r="A2538">
            <v>97675</v>
          </cell>
          <cell r="B2538" t="str">
            <v>01.11.1998</v>
          </cell>
          <cell r="C2538" t="str">
            <v>BUILDING - PROSERPINE HOSPITAL</v>
          </cell>
          <cell r="D2538">
            <v>10550295.42</v>
          </cell>
          <cell r="E2538">
            <v>-1942426.42</v>
          </cell>
          <cell r="F2538">
            <v>8607869</v>
          </cell>
        </row>
        <row r="2539">
          <cell r="A2539">
            <v>97676</v>
          </cell>
          <cell r="B2539" t="str">
            <v>01.04.1999</v>
          </cell>
          <cell r="C2539" t="str">
            <v>BEAUDESERT HOSPITAL</v>
          </cell>
          <cell r="D2539">
            <v>11398632</v>
          </cell>
          <cell r="E2539">
            <v>-2144680</v>
          </cell>
          <cell r="F2539">
            <v>9253952</v>
          </cell>
        </row>
        <row r="2540">
          <cell r="A2540">
            <v>97706</v>
          </cell>
          <cell r="B2540" t="str">
            <v>01.03.1999</v>
          </cell>
          <cell r="C2540" t="str">
            <v>MORNINGTON ISLAND HOSPITAL</v>
          </cell>
          <cell r="D2540">
            <v>8446949.4399999995</v>
          </cell>
          <cell r="E2540">
            <v>-1507805.44</v>
          </cell>
          <cell r="F2540">
            <v>6939144</v>
          </cell>
        </row>
        <row r="2541">
          <cell r="A2541">
            <v>97707</v>
          </cell>
          <cell r="B2541" t="str">
            <v>01.12.1998</v>
          </cell>
          <cell r="C2541" t="str">
            <v>STAFF ACCOMODATION DOROTHY ST MT ISA</v>
          </cell>
          <cell r="D2541">
            <v>874517.72</v>
          </cell>
          <cell r="E2541">
            <v>-210926.72</v>
          </cell>
          <cell r="F2541">
            <v>663591</v>
          </cell>
        </row>
        <row r="2542">
          <cell r="A2542">
            <v>98931</v>
          </cell>
          <cell r="B2542" t="str">
            <v>01.07.1999</v>
          </cell>
          <cell r="C2542" t="str">
            <v>COMMUNITY PRIMARY HEALTH CARE CENTRE-CUNNAMULLA</v>
          </cell>
          <cell r="D2542">
            <v>942539.03</v>
          </cell>
          <cell r="E2542">
            <v>-200479.03</v>
          </cell>
          <cell r="F2542">
            <v>742060</v>
          </cell>
        </row>
        <row r="2543">
          <cell r="A2543">
            <v>98953</v>
          </cell>
          <cell r="B2543" t="str">
            <v>01.07.1999</v>
          </cell>
          <cell r="C2543" t="str">
            <v>MEDICAL SUPERINTENDENT'S RESIDENCE-CUNNAMULLA</v>
          </cell>
          <cell r="D2543">
            <v>223801</v>
          </cell>
          <cell r="E2543">
            <v>-47663</v>
          </cell>
          <cell r="F2543">
            <v>176138</v>
          </cell>
        </row>
        <row r="2544">
          <cell r="A2544">
            <v>99128</v>
          </cell>
          <cell r="B2544" t="str">
            <v>01.07.1999</v>
          </cell>
          <cell r="C2544" t="str">
            <v>Primary Health Care Centre - Clermont</v>
          </cell>
          <cell r="D2544">
            <v>8281481.5899999999</v>
          </cell>
          <cell r="E2544">
            <v>-1379306.59</v>
          </cell>
          <cell r="F2544">
            <v>6902175</v>
          </cell>
        </row>
        <row r="2545">
          <cell r="A2545">
            <v>99161</v>
          </cell>
          <cell r="B2545" t="str">
            <v>18.08.1999</v>
          </cell>
          <cell r="C2545" t="str">
            <v>MILTON HOUSE AGED CARE UNIT</v>
          </cell>
          <cell r="D2545">
            <v>1586424</v>
          </cell>
          <cell r="E2545">
            <v>-264075</v>
          </cell>
          <cell r="F2545">
            <v>1322349</v>
          </cell>
        </row>
        <row r="2546">
          <cell r="A2546">
            <v>99204</v>
          </cell>
          <cell r="B2546" t="str">
            <v>11.10.1996</v>
          </cell>
          <cell r="C2546" t="str">
            <v>STAFF DEVELOPMENT/TRAINING BUILDING</v>
          </cell>
          <cell r="D2546">
            <v>108868.45</v>
          </cell>
          <cell r="E2546">
            <v>-51655.45</v>
          </cell>
          <cell r="F2546">
            <v>57213</v>
          </cell>
        </row>
        <row r="2547">
          <cell r="A2547">
            <v>99897</v>
          </cell>
          <cell r="B2547" t="str">
            <v>17.11.1999</v>
          </cell>
          <cell r="C2547" t="str">
            <v>STEEL GARAGE</v>
          </cell>
          <cell r="D2547">
            <v>13413</v>
          </cell>
          <cell r="E2547">
            <v>-2610</v>
          </cell>
          <cell r="F2547">
            <v>10803</v>
          </cell>
        </row>
        <row r="2548">
          <cell r="A2548">
            <v>100079</v>
          </cell>
          <cell r="B2548" t="str">
            <v>01.07.1998</v>
          </cell>
          <cell r="C2548" t="str">
            <v>PRE ADMISSION CENTRE</v>
          </cell>
          <cell r="D2548">
            <v>413000</v>
          </cell>
          <cell r="E2548">
            <v>-108016</v>
          </cell>
          <cell r="F2548">
            <v>304984</v>
          </cell>
        </row>
        <row r="2549">
          <cell r="A2549">
            <v>100081</v>
          </cell>
          <cell r="B2549" t="str">
            <v>01.07.1998</v>
          </cell>
          <cell r="C2549" t="str">
            <v>BREAST SCREEN CLINIC CHERMSIDE</v>
          </cell>
          <cell r="D2549">
            <v>1625792</v>
          </cell>
          <cell r="E2549">
            <v>-364956</v>
          </cell>
          <cell r="F2549">
            <v>1260836</v>
          </cell>
        </row>
        <row r="2550">
          <cell r="A2550">
            <v>100240</v>
          </cell>
          <cell r="B2550" t="str">
            <v>19.10.1999</v>
          </cell>
          <cell r="C2550" t="str">
            <v>SHED STORAGE</v>
          </cell>
          <cell r="D2550">
            <v>19780</v>
          </cell>
          <cell r="E2550">
            <v>-3926</v>
          </cell>
          <cell r="F2550">
            <v>15854</v>
          </cell>
        </row>
        <row r="2551">
          <cell r="A2551">
            <v>100441</v>
          </cell>
          <cell r="B2551" t="str">
            <v>01.07.1999</v>
          </cell>
          <cell r="C2551" t="str">
            <v>MENTAL HEALTH BUILDING(REFURBISHED REDLAND</v>
          </cell>
          <cell r="D2551">
            <v>5501092.3399999999</v>
          </cell>
          <cell r="E2551">
            <v>-1283389.3400000001</v>
          </cell>
          <cell r="F2551">
            <v>4217703</v>
          </cell>
        </row>
        <row r="2552">
          <cell r="A2552">
            <v>100443</v>
          </cell>
          <cell r="B2552" t="str">
            <v>01.07.1999</v>
          </cell>
          <cell r="C2552" t="str">
            <v>REDLAND HOSPITAL REDEVELOPMENT</v>
          </cell>
          <cell r="D2552">
            <v>40344033.509999998</v>
          </cell>
          <cell r="E2552">
            <v>-7717997.5099999998</v>
          </cell>
          <cell r="F2552">
            <v>32626036</v>
          </cell>
        </row>
        <row r="2553">
          <cell r="A2553">
            <v>101223</v>
          </cell>
          <cell r="B2553" t="str">
            <v>01.10.1999</v>
          </cell>
          <cell r="C2553" t="str">
            <v>IPSWICH HOSPITAL WARDS BLOCK</v>
          </cell>
          <cell r="D2553">
            <v>40227653.32</v>
          </cell>
          <cell r="E2553">
            <v>-6801581.3200000003</v>
          </cell>
          <cell r="F2553">
            <v>33426072</v>
          </cell>
        </row>
        <row r="2554">
          <cell r="A2554">
            <v>101419</v>
          </cell>
          <cell r="B2554" t="str">
            <v>01.10.1999</v>
          </cell>
          <cell r="C2554" t="str">
            <v>REHABILITATION BUILDING REDCLIFFE HOSPITAL</v>
          </cell>
          <cell r="D2554">
            <v>2147083.19</v>
          </cell>
          <cell r="E2554">
            <v>-367544.19</v>
          </cell>
          <cell r="F2554">
            <v>1779539</v>
          </cell>
        </row>
        <row r="2555">
          <cell r="A2555">
            <v>101420</v>
          </cell>
          <cell r="B2555" t="str">
            <v>01.10.1999</v>
          </cell>
          <cell r="C2555" t="str">
            <v>PALLIATIVE CARE BUILDING REDCLIFFE HOSPITAL</v>
          </cell>
          <cell r="D2555">
            <v>1935344.21</v>
          </cell>
          <cell r="E2555">
            <v>-331301.21000000002</v>
          </cell>
          <cell r="F2555">
            <v>1604043</v>
          </cell>
        </row>
        <row r="2556">
          <cell r="A2556">
            <v>101866</v>
          </cell>
          <cell r="B2556" t="str">
            <v>01.11.1999</v>
          </cell>
          <cell r="C2556" t="str">
            <v>Doctors Surgery Winton</v>
          </cell>
          <cell r="D2556">
            <v>277109.90000000002</v>
          </cell>
          <cell r="E2556">
            <v>-54487.9</v>
          </cell>
          <cell r="F2556">
            <v>222622</v>
          </cell>
        </row>
        <row r="2557">
          <cell r="A2557">
            <v>101955</v>
          </cell>
          <cell r="B2557" t="str">
            <v>12.11.1999</v>
          </cell>
          <cell r="C2557" t="str">
            <v>CONCRETE SLAB BAMAGA HOSPITAL</v>
          </cell>
          <cell r="D2557">
            <v>21000</v>
          </cell>
          <cell r="E2557">
            <v>-4102</v>
          </cell>
          <cell r="F2557">
            <v>16898</v>
          </cell>
        </row>
        <row r="2558">
          <cell r="A2558">
            <v>102307</v>
          </cell>
          <cell r="B2558" t="str">
            <v>01.12.1999</v>
          </cell>
          <cell r="C2558" t="str">
            <v>JULIA CREEK STAFF ACCOMMODATION 1999</v>
          </cell>
          <cell r="D2558">
            <v>498709.57</v>
          </cell>
          <cell r="E2558">
            <v>-94893.57</v>
          </cell>
          <cell r="F2558">
            <v>403816</v>
          </cell>
        </row>
        <row r="2559">
          <cell r="A2559">
            <v>102358</v>
          </cell>
          <cell r="B2559" t="str">
            <v>01.12.1999</v>
          </cell>
          <cell r="C2559" t="str">
            <v>MENTAL HEALTH INPATIENT UNIT</v>
          </cell>
          <cell r="D2559">
            <v>2898724.53</v>
          </cell>
          <cell r="E2559">
            <v>-481403.53</v>
          </cell>
          <cell r="F2559">
            <v>2417321</v>
          </cell>
        </row>
        <row r="2560">
          <cell r="A2560">
            <v>102957</v>
          </cell>
          <cell r="B2560" t="str">
            <v>01.02.2000</v>
          </cell>
          <cell r="C2560" t="str">
            <v>*TWO CONCRETE DRIVEWAYS FOR STEPHEN STREET</v>
          </cell>
          <cell r="D2560">
            <v>5076</v>
          </cell>
          <cell r="E2560">
            <v>-937</v>
          </cell>
          <cell r="F2560">
            <v>4139</v>
          </cell>
        </row>
        <row r="2561">
          <cell r="A2561">
            <v>102958</v>
          </cell>
          <cell r="B2561" t="str">
            <v>03.03.2000</v>
          </cell>
          <cell r="C2561" t="str">
            <v>*CONCRETE PAD (2M) AND RETAINING WALL EXTENSION TO</v>
          </cell>
          <cell r="D2561">
            <v>7011</v>
          </cell>
          <cell r="E2561">
            <v>-762</v>
          </cell>
          <cell r="F2561">
            <v>6249</v>
          </cell>
        </row>
        <row r="2562">
          <cell r="A2562">
            <v>103849</v>
          </cell>
          <cell r="B2562" t="str">
            <v>01.07.1999</v>
          </cell>
          <cell r="C2562" t="str">
            <v>LAND BUNDABERG HOSPITAL INCLUDES OLD MORGUE</v>
          </cell>
          <cell r="D2562">
            <v>1200000</v>
          </cell>
          <cell r="E2562">
            <v>0</v>
          </cell>
          <cell r="F2562">
            <v>1200000</v>
          </cell>
        </row>
        <row r="2563">
          <cell r="A2563">
            <v>103850</v>
          </cell>
          <cell r="B2563" t="str">
            <v>31.08.1999</v>
          </cell>
          <cell r="C2563" t="str">
            <v>PCH MAIN ACUTE BLOCK</v>
          </cell>
          <cell r="D2563">
            <v>76012680.25</v>
          </cell>
          <cell r="E2563">
            <v>-15148539.25</v>
          </cell>
          <cell r="F2563">
            <v>60864141</v>
          </cell>
        </row>
        <row r="2564">
          <cell r="A2564">
            <v>103939</v>
          </cell>
          <cell r="B2564" t="str">
            <v>27.01.2000</v>
          </cell>
          <cell r="C2564" t="str">
            <v>8 REGENT ST COEN</v>
          </cell>
          <cell r="D2564">
            <v>6000</v>
          </cell>
          <cell r="E2564">
            <v>0</v>
          </cell>
          <cell r="F2564">
            <v>6000</v>
          </cell>
        </row>
        <row r="2565">
          <cell r="A2565">
            <v>104261</v>
          </cell>
          <cell r="B2565" t="str">
            <v>01.07.1950</v>
          </cell>
          <cell r="C2565" t="str">
            <v>HOSPITAL SITE-D.O.N. RESIDENCE</v>
          </cell>
          <cell r="D2565">
            <v>125000</v>
          </cell>
          <cell r="E2565">
            <v>-125000</v>
          </cell>
          <cell r="F2565">
            <v>0</v>
          </cell>
        </row>
        <row r="2566">
          <cell r="A2566">
            <v>104262</v>
          </cell>
          <cell r="B2566" t="str">
            <v>01.07.1965</v>
          </cell>
          <cell r="C2566" t="str">
            <v>HOSPITAL SITE-NURSES QUARTERS</v>
          </cell>
          <cell r="D2566">
            <v>1797947.2</v>
          </cell>
          <cell r="E2566">
            <v>-1498298.2</v>
          </cell>
          <cell r="F2566">
            <v>299649</v>
          </cell>
        </row>
        <row r="2567">
          <cell r="A2567">
            <v>104460</v>
          </cell>
          <cell r="B2567" t="str">
            <v>30.06.1998</v>
          </cell>
          <cell r="C2567" t="str">
            <v>O'CONNELL TCE CARPARK</v>
          </cell>
          <cell r="D2567">
            <v>736000</v>
          </cell>
          <cell r="E2567">
            <v>0</v>
          </cell>
          <cell r="F2567">
            <v>736000</v>
          </cell>
        </row>
        <row r="2568">
          <cell r="A2568">
            <v>104730</v>
          </cell>
          <cell r="B2568" t="str">
            <v>01.07.1998</v>
          </cell>
          <cell r="C2568" t="str">
            <v>STAFF CARPARK - GLADSTONE HOSPITAL</v>
          </cell>
          <cell r="D2568">
            <v>14800</v>
          </cell>
          <cell r="E2568">
            <v>-1900</v>
          </cell>
          <cell r="F2568">
            <v>12900</v>
          </cell>
        </row>
        <row r="2569">
          <cell r="A2569">
            <v>104737</v>
          </cell>
          <cell r="B2569" t="str">
            <v>06.05.1997</v>
          </cell>
          <cell r="C2569" t="str">
            <v>SITE DEMOUNTABLE</v>
          </cell>
          <cell r="D2569">
            <v>79117</v>
          </cell>
          <cell r="E2569">
            <v>-19698</v>
          </cell>
          <cell r="F2569">
            <v>59419</v>
          </cell>
        </row>
        <row r="2570">
          <cell r="A2570">
            <v>104893</v>
          </cell>
          <cell r="B2570" t="str">
            <v>01.07.1997</v>
          </cell>
          <cell r="C2570" t="str">
            <v>SHED ESK HOSPITAL</v>
          </cell>
          <cell r="D2570">
            <v>13650</v>
          </cell>
          <cell r="E2570">
            <v>-4234</v>
          </cell>
          <cell r="F2570">
            <v>9416</v>
          </cell>
        </row>
        <row r="2571">
          <cell r="A2571">
            <v>104894</v>
          </cell>
          <cell r="B2571" t="str">
            <v>01.07.1997</v>
          </cell>
          <cell r="C2571" t="str">
            <v>SHED LAIDLEY HOSPITAL</v>
          </cell>
          <cell r="D2571">
            <v>13650</v>
          </cell>
          <cell r="E2571">
            <v>-4234</v>
          </cell>
          <cell r="F2571">
            <v>9416</v>
          </cell>
        </row>
        <row r="2572">
          <cell r="A2572">
            <v>104895</v>
          </cell>
          <cell r="B2572" t="str">
            <v>16.02.1996</v>
          </cell>
          <cell r="C2572" t="str">
            <v>36 AMBROSE ST LAIDLEY</v>
          </cell>
          <cell r="D2572">
            <v>140424</v>
          </cell>
          <cell r="E2572">
            <v>-52841</v>
          </cell>
          <cell r="F2572">
            <v>87583</v>
          </cell>
        </row>
        <row r="2573">
          <cell r="A2573">
            <v>104975</v>
          </cell>
          <cell r="B2573" t="str">
            <v>01.07.1999</v>
          </cell>
          <cell r="C2573" t="str">
            <v>MENTAL HEALTH UNIT - MARYBOROUGH</v>
          </cell>
          <cell r="D2573">
            <v>2519228.63</v>
          </cell>
          <cell r="E2573">
            <v>-462661.63</v>
          </cell>
          <cell r="F2573">
            <v>2056567</v>
          </cell>
        </row>
        <row r="2574">
          <cell r="A2574">
            <v>104976</v>
          </cell>
          <cell r="B2574" t="str">
            <v>01.07.1999</v>
          </cell>
          <cell r="C2574" t="str">
            <v>SITE IMPROVEMENTS - MARYBOROUGH HOSPITAL</v>
          </cell>
          <cell r="D2574">
            <v>801082.73</v>
          </cell>
          <cell r="E2574">
            <v>-100140.73</v>
          </cell>
          <cell r="F2574">
            <v>700942</v>
          </cell>
        </row>
        <row r="2575">
          <cell r="A2575">
            <v>105021</v>
          </cell>
          <cell r="B2575" t="str">
            <v>04.02.2000</v>
          </cell>
          <cell r="C2575" t="str">
            <v>RESIDENCE 3 BEDROOM HOUSE ATODS M808982</v>
          </cell>
          <cell r="D2575">
            <v>82105.2</v>
          </cell>
          <cell r="E2575">
            <v>-15109.2</v>
          </cell>
          <cell r="F2575">
            <v>66996</v>
          </cell>
        </row>
        <row r="2576">
          <cell r="A2576">
            <v>105022</v>
          </cell>
          <cell r="B2576" t="str">
            <v>23.03.2000</v>
          </cell>
          <cell r="C2576" t="str">
            <v>RESIDENCE 2 BEDROOM UNIT ATODS M808982</v>
          </cell>
          <cell r="D2576">
            <v>63127.8</v>
          </cell>
          <cell r="E2576">
            <v>-11213.8</v>
          </cell>
          <cell r="F2576">
            <v>51914</v>
          </cell>
        </row>
        <row r="2577">
          <cell r="A2577">
            <v>105023</v>
          </cell>
          <cell r="B2577" t="str">
            <v>21.02.2000</v>
          </cell>
          <cell r="C2577" t="str">
            <v>OFFICE FIT OUT ESTIMATE-MANTENANCEOFFICE (976120)</v>
          </cell>
          <cell r="D2577">
            <v>6463</v>
          </cell>
          <cell r="E2577">
            <v>-1126</v>
          </cell>
          <cell r="F2577">
            <v>5337</v>
          </cell>
        </row>
        <row r="2578">
          <cell r="A2578">
            <v>105640</v>
          </cell>
          <cell r="B2578" t="str">
            <v>01.07.1990</v>
          </cell>
          <cell r="C2578" t="str">
            <v>CNR SCOTT &amp; SOUTH STREETS WONDAI (DR'S RES)</v>
          </cell>
          <cell r="D2578">
            <v>165083</v>
          </cell>
          <cell r="E2578">
            <v>-106389</v>
          </cell>
          <cell r="F2578">
            <v>58694</v>
          </cell>
        </row>
        <row r="2579">
          <cell r="A2579">
            <v>105816</v>
          </cell>
          <cell r="B2579" t="str">
            <v>01.01.2000</v>
          </cell>
          <cell r="C2579" t="str">
            <v>BAMAGA PHC GENERAL</v>
          </cell>
          <cell r="D2579">
            <v>2950443.94</v>
          </cell>
          <cell r="E2579">
            <v>-669788.93999999994</v>
          </cell>
          <cell r="F2579">
            <v>2280655</v>
          </cell>
        </row>
        <row r="2580">
          <cell r="A2580">
            <v>108127</v>
          </cell>
          <cell r="B2580" t="str">
            <v>31.03.2001</v>
          </cell>
          <cell r="C2580" t="str">
            <v>KARUMBA HEALTH CENTRE 2000</v>
          </cell>
          <cell r="D2580">
            <v>377035.2</v>
          </cell>
          <cell r="E2580">
            <v>-40814.199999999997</v>
          </cell>
          <cell r="F2580">
            <v>336221</v>
          </cell>
        </row>
        <row r="2581">
          <cell r="A2581">
            <v>108319</v>
          </cell>
          <cell r="B2581" t="str">
            <v>19.06.2000</v>
          </cell>
          <cell r="C2581" t="str">
            <v>GARAGE-COLOURBOND,DOUBLE ROLLER DOORS, PERSONAL</v>
          </cell>
          <cell r="D2581">
            <v>11925</v>
          </cell>
          <cell r="E2581">
            <v>-1980</v>
          </cell>
          <cell r="F2581">
            <v>9945</v>
          </cell>
        </row>
        <row r="2582">
          <cell r="A2582">
            <v>108659</v>
          </cell>
          <cell r="B2582" t="str">
            <v>31.05.2000</v>
          </cell>
          <cell r="C2582" t="str">
            <v>HC011483 - RCH - FOUNDATION BUILDING (C4)</v>
          </cell>
          <cell r="D2582">
            <v>18564859.68</v>
          </cell>
          <cell r="E2582">
            <v>-2428906.6800000002</v>
          </cell>
          <cell r="F2582">
            <v>16135953</v>
          </cell>
        </row>
        <row r="2583">
          <cell r="A2583">
            <v>109854</v>
          </cell>
          <cell r="B2583" t="str">
            <v>31.05.2000</v>
          </cell>
          <cell r="C2583" t="str">
            <v>ALLIED HEALTH BUILDING</v>
          </cell>
          <cell r="D2583">
            <v>2432516.7999999998</v>
          </cell>
          <cell r="E2583">
            <v>-330220.79999999999</v>
          </cell>
          <cell r="F2583">
            <v>2102296</v>
          </cell>
        </row>
        <row r="2584">
          <cell r="A2584">
            <v>109945</v>
          </cell>
          <cell r="B2584" t="str">
            <v>31.05.2000</v>
          </cell>
          <cell r="C2584" t="str">
            <v>AGED CARE HEALTH UNIT</v>
          </cell>
          <cell r="D2584">
            <v>1601237.54</v>
          </cell>
          <cell r="E2584">
            <v>-203235.54</v>
          </cell>
          <cell r="F2584">
            <v>1398002</v>
          </cell>
        </row>
        <row r="2585">
          <cell r="A2585">
            <v>110177</v>
          </cell>
          <cell r="B2585" t="str">
            <v>31.05.2000</v>
          </cell>
          <cell r="C2585" t="str">
            <v>PINE RIVERS COMM CARE UNIT-MENTAL HLTH 586A GYMPIE</v>
          </cell>
          <cell r="D2585">
            <v>2447200</v>
          </cell>
          <cell r="E2585">
            <v>-365457</v>
          </cell>
          <cell r="F2585">
            <v>2081743</v>
          </cell>
        </row>
        <row r="2586">
          <cell r="A2586">
            <v>110421</v>
          </cell>
          <cell r="B2586" t="str">
            <v>29.05.2000</v>
          </cell>
          <cell r="C2586" t="str">
            <v>JUMBUN MEDICAL CLINIC</v>
          </cell>
          <cell r="D2586">
            <v>252328.47</v>
          </cell>
          <cell r="E2586">
            <v>-42565.47</v>
          </cell>
          <cell r="F2586">
            <v>209763</v>
          </cell>
        </row>
        <row r="2587">
          <cell r="A2587">
            <v>110531</v>
          </cell>
          <cell r="B2587" t="str">
            <v>29.06.2000</v>
          </cell>
          <cell r="C2587" t="str">
            <v>DISTRICT OFFICE DEMOUNTABLE NO.3</v>
          </cell>
          <cell r="D2587">
            <v>25680.32</v>
          </cell>
          <cell r="E2587">
            <v>-4165.32</v>
          </cell>
          <cell r="F2587">
            <v>21515</v>
          </cell>
        </row>
        <row r="2588">
          <cell r="A2588">
            <v>110838</v>
          </cell>
          <cell r="B2588" t="str">
            <v>31.05.2000</v>
          </cell>
          <cell r="C2588" t="str">
            <v>PALM ISLAND STAGE 1 RESIDENTIAL A</v>
          </cell>
          <cell r="D2588">
            <v>1374900.8</v>
          </cell>
          <cell r="E2588">
            <v>-186646.8</v>
          </cell>
          <cell r="F2588">
            <v>1188254</v>
          </cell>
        </row>
        <row r="2589">
          <cell r="A2589">
            <v>110840</v>
          </cell>
          <cell r="B2589" t="str">
            <v>31.05.2000</v>
          </cell>
          <cell r="C2589" t="str">
            <v>PALM ISLAND STAGE 1 RESIDENTIAL B</v>
          </cell>
          <cell r="D2589">
            <v>439510</v>
          </cell>
          <cell r="E2589">
            <v>-74022</v>
          </cell>
          <cell r="F2589">
            <v>365488</v>
          </cell>
        </row>
        <row r="2590">
          <cell r="A2590">
            <v>110841</v>
          </cell>
          <cell r="B2590" t="str">
            <v>31.05.2000</v>
          </cell>
          <cell r="C2590" t="str">
            <v>PALM ISLAND STAGE 2 GENERATOR SHED</v>
          </cell>
          <cell r="D2590">
            <v>289197.28000000003</v>
          </cell>
          <cell r="E2590">
            <v>-48706.28</v>
          </cell>
          <cell r="F2590">
            <v>240491</v>
          </cell>
        </row>
        <row r="2591">
          <cell r="A2591">
            <v>110843</v>
          </cell>
          <cell r="B2591" t="str">
            <v>31.05.2000</v>
          </cell>
          <cell r="C2591" t="str">
            <v>PALM ISLAND STAGE 2 RESIDENTIAL D</v>
          </cell>
          <cell r="D2591">
            <v>309256.52</v>
          </cell>
          <cell r="E2591">
            <v>-52084.52</v>
          </cell>
          <cell r="F2591">
            <v>257172</v>
          </cell>
        </row>
        <row r="2592">
          <cell r="A2592">
            <v>110845</v>
          </cell>
          <cell r="B2592" t="str">
            <v>31.05.2000</v>
          </cell>
          <cell r="C2592" t="str">
            <v>PALM ISLAND - MAIN HOSPITAL BUILDING</v>
          </cell>
          <cell r="D2592">
            <v>6708039.6900000004</v>
          </cell>
          <cell r="E2592">
            <v>-877762.69</v>
          </cell>
          <cell r="F2592">
            <v>5830277</v>
          </cell>
        </row>
        <row r="2593">
          <cell r="A2593">
            <v>111034</v>
          </cell>
          <cell r="B2593" t="str">
            <v>12.09.2000</v>
          </cell>
          <cell r="C2593" t="str">
            <v>TPCH SHED-PATHOLOGICAL WASTE STORAGE-BLDG 32</v>
          </cell>
          <cell r="D2593">
            <v>19965.45</v>
          </cell>
          <cell r="E2593">
            <v>-2530.4499999999998</v>
          </cell>
          <cell r="F2593">
            <v>17435</v>
          </cell>
        </row>
        <row r="2594">
          <cell r="A2594">
            <v>111860</v>
          </cell>
          <cell r="B2594" t="str">
            <v>31.10.2000</v>
          </cell>
          <cell r="C2594" t="str">
            <v>ANNEXE CHINCHILLA HEALTH SERVICE (COMM HEALTH)</v>
          </cell>
          <cell r="D2594">
            <v>12452</v>
          </cell>
          <cell r="E2594">
            <v>-1524</v>
          </cell>
          <cell r="F2594">
            <v>10928</v>
          </cell>
        </row>
        <row r="2595">
          <cell r="A2595">
            <v>112290</v>
          </cell>
          <cell r="B2595" t="str">
            <v>01.06.2000</v>
          </cell>
          <cell r="C2595" t="str">
            <v>INFANT MANAGEMENT PARENTING SKILLS CENTRE (IMPS)</v>
          </cell>
          <cell r="D2595">
            <v>483649.01</v>
          </cell>
          <cell r="E2595">
            <v>-63133.01</v>
          </cell>
          <cell r="F2595">
            <v>420516</v>
          </cell>
        </row>
        <row r="2596">
          <cell r="A2596">
            <v>112357</v>
          </cell>
          <cell r="B2596" t="str">
            <v>30.06.2000</v>
          </cell>
          <cell r="C2596" t="str">
            <v>ADMINISTRATION BUILDING</v>
          </cell>
          <cell r="D2596">
            <v>1163377.6000000001</v>
          </cell>
          <cell r="E2596">
            <v>-155138.6</v>
          </cell>
          <cell r="F2596">
            <v>1008239</v>
          </cell>
        </row>
        <row r="2597">
          <cell r="A2597">
            <v>112358</v>
          </cell>
          <cell r="B2597" t="str">
            <v>30.06.2000</v>
          </cell>
          <cell r="C2597" t="str">
            <v>HIGH VOLTAGE SWITCH SYSTEM</v>
          </cell>
          <cell r="D2597">
            <v>358972.09</v>
          </cell>
          <cell r="E2597">
            <v>-59024.09</v>
          </cell>
          <cell r="F2597">
            <v>299948</v>
          </cell>
        </row>
        <row r="2598">
          <cell r="A2598">
            <v>112800</v>
          </cell>
          <cell r="B2598" t="str">
            <v>30.06.2000</v>
          </cell>
          <cell r="C2598" t="str">
            <v>MENTAL HEALTH ACQUIRED BRAIN INJURY UNIT</v>
          </cell>
          <cell r="D2598">
            <v>3173123.67</v>
          </cell>
          <cell r="E2598">
            <v>-423132.67</v>
          </cell>
          <cell r="F2598">
            <v>2749991</v>
          </cell>
        </row>
        <row r="2599">
          <cell r="A2599">
            <v>112826</v>
          </cell>
          <cell r="B2599" t="str">
            <v>01.07.1996</v>
          </cell>
          <cell r="C2599" t="str">
            <v>BEENLEIGH COMMUNITY HEALTH - DEMOUNTABLE</v>
          </cell>
          <cell r="D2599">
            <v>95000</v>
          </cell>
          <cell r="E2599">
            <v>-34042</v>
          </cell>
          <cell r="F2599">
            <v>60958</v>
          </cell>
        </row>
        <row r="2600">
          <cell r="A2600">
            <v>112978</v>
          </cell>
          <cell r="B2600" t="str">
            <v>30.06.1957</v>
          </cell>
          <cell r="C2600" t="str">
            <v>ALCOHOL AND DRUG SERVICES BUILDING</v>
          </cell>
          <cell r="D2600">
            <v>124500</v>
          </cell>
          <cell r="E2600">
            <v>-110481</v>
          </cell>
          <cell r="F2600">
            <v>14019</v>
          </cell>
        </row>
        <row r="2601">
          <cell r="A2601">
            <v>112987</v>
          </cell>
          <cell r="B2601" t="str">
            <v>30.06.1956</v>
          </cell>
          <cell r="C2601" t="str">
            <v>RESIDENCE - 18 QUARRY STREET ROCKHAMPTON</v>
          </cell>
          <cell r="D2601">
            <v>140000</v>
          </cell>
          <cell r="E2601">
            <v>-140000</v>
          </cell>
          <cell r="F2601">
            <v>0</v>
          </cell>
        </row>
        <row r="2602">
          <cell r="A2602">
            <v>112988</v>
          </cell>
          <cell r="B2602" t="str">
            <v>30.06.1956</v>
          </cell>
          <cell r="C2602" t="str">
            <v>187 PHILLIPS STREET / OFFICE-ROCKHAMPTON COMM HLTH</v>
          </cell>
          <cell r="D2602">
            <v>194400</v>
          </cell>
          <cell r="E2602">
            <v>-172688</v>
          </cell>
          <cell r="F2602">
            <v>21712</v>
          </cell>
        </row>
        <row r="2603">
          <cell r="A2603">
            <v>112989</v>
          </cell>
          <cell r="B2603" t="str">
            <v>31.07.1992</v>
          </cell>
          <cell r="C2603" t="str">
            <v>GARAGE-DENTAL CLINIC - GLADSTONE</v>
          </cell>
          <cell r="D2603">
            <v>9000</v>
          </cell>
          <cell r="E2603">
            <v>-8139</v>
          </cell>
          <cell r="F2603">
            <v>861</v>
          </cell>
        </row>
        <row r="2604">
          <cell r="A2604">
            <v>112991</v>
          </cell>
          <cell r="B2604" t="str">
            <v>31.07.1992</v>
          </cell>
          <cell r="C2604" t="str">
            <v>MENTAL HEALTH SERVICES-HOSPITAL.- GLADSTONE</v>
          </cell>
          <cell r="D2604">
            <v>108000</v>
          </cell>
          <cell r="E2604">
            <v>-71709</v>
          </cell>
          <cell r="F2604">
            <v>36291</v>
          </cell>
        </row>
        <row r="2605">
          <cell r="A2605">
            <v>112992</v>
          </cell>
          <cell r="B2605" t="str">
            <v>30.06.1966</v>
          </cell>
          <cell r="C2605" t="str">
            <v>MULTI UNITS - 20 ATHELSTANE ST ROCKHAMPTON</v>
          </cell>
          <cell r="D2605">
            <v>355000</v>
          </cell>
          <cell r="E2605">
            <v>-334776</v>
          </cell>
          <cell r="F2605">
            <v>20224</v>
          </cell>
        </row>
        <row r="2606">
          <cell r="A2606">
            <v>113024</v>
          </cell>
          <cell r="B2606" t="str">
            <v>09.01.2001</v>
          </cell>
          <cell r="C2606" t="str">
            <v>BUILDING STAFF QRTS\LOCUM UNIT TAROOM</v>
          </cell>
          <cell r="D2606">
            <v>199228</v>
          </cell>
          <cell r="E2606">
            <v>-23071</v>
          </cell>
          <cell r="F2606">
            <v>176157</v>
          </cell>
        </row>
        <row r="2607">
          <cell r="A2607">
            <v>113090</v>
          </cell>
          <cell r="B2607" t="str">
            <v>01.09.1992</v>
          </cell>
          <cell r="C2607" t="str">
            <v>DON Residence, 11 Hill St Gatton</v>
          </cell>
          <cell r="D2607">
            <v>49500</v>
          </cell>
          <cell r="E2607">
            <v>-12270</v>
          </cell>
          <cell r="F2607">
            <v>37230</v>
          </cell>
        </row>
        <row r="2608">
          <cell r="A2608">
            <v>113204</v>
          </cell>
          <cell r="B2608" t="str">
            <v>30.06.2000</v>
          </cell>
          <cell r="C2608" t="str">
            <v>PATHOLOGY BUILDING - ROCKHAMPTON HOSPITAL</v>
          </cell>
          <cell r="D2608">
            <v>1057616</v>
          </cell>
          <cell r="E2608">
            <v>-141034</v>
          </cell>
          <cell r="F2608">
            <v>916582</v>
          </cell>
        </row>
        <row r="2609">
          <cell r="A2609">
            <v>113288</v>
          </cell>
          <cell r="B2609" t="str">
            <v>30.06.2000</v>
          </cell>
          <cell r="C2609" t="str">
            <v>BUILDING REDEVELOPMENT CAL HOSP</v>
          </cell>
          <cell r="D2609">
            <v>14072299.73</v>
          </cell>
          <cell r="E2609">
            <v>-1628195.73</v>
          </cell>
          <cell r="F2609">
            <v>12444104</v>
          </cell>
        </row>
        <row r="2610">
          <cell r="A2610">
            <v>113289</v>
          </cell>
          <cell r="B2610" t="str">
            <v>30.06.2000</v>
          </cell>
          <cell r="C2610" t="str">
            <v>BUILDING REDEVELOPMENT NAMBOUR HOSPITAL</v>
          </cell>
          <cell r="D2610">
            <v>21071393.280000001</v>
          </cell>
          <cell r="E2610">
            <v>-1608775.28</v>
          </cell>
          <cell r="F2610">
            <v>19462618</v>
          </cell>
        </row>
        <row r="2611">
          <cell r="A2611">
            <v>113293</v>
          </cell>
          <cell r="B2611" t="str">
            <v>30.06.2000</v>
          </cell>
          <cell r="C2611" t="str">
            <v>TPCH BREEZE CAFE &amp; LINK</v>
          </cell>
          <cell r="D2611">
            <v>1631112</v>
          </cell>
          <cell r="E2611">
            <v>-252307</v>
          </cell>
          <cell r="F2611">
            <v>1378805</v>
          </cell>
        </row>
        <row r="2612">
          <cell r="A2612">
            <v>113365</v>
          </cell>
          <cell r="B2612" t="str">
            <v>19.06.2000</v>
          </cell>
          <cell r="C2612" t="str">
            <v>4X2 BEDROOM DUPLEXS - HICKS STREET</v>
          </cell>
          <cell r="D2612">
            <v>460000</v>
          </cell>
          <cell r="E2612">
            <v>-46172</v>
          </cell>
          <cell r="F2612">
            <v>413828</v>
          </cell>
        </row>
        <row r="2613">
          <cell r="A2613">
            <v>113366</v>
          </cell>
          <cell r="B2613" t="str">
            <v>19.06.2000</v>
          </cell>
          <cell r="C2613" t="str">
            <v>1X4 BEDROOM HOUSE - 51A HICKS STREET EVENTIDE</v>
          </cell>
          <cell r="D2613">
            <v>141322.46</v>
          </cell>
          <cell r="E2613">
            <v>-23456.46</v>
          </cell>
          <cell r="F2613">
            <v>117866</v>
          </cell>
        </row>
        <row r="2614">
          <cell r="A2614">
            <v>113367</v>
          </cell>
          <cell r="B2614" t="str">
            <v>19.06.2000</v>
          </cell>
          <cell r="C2614" t="str">
            <v>51B HICKS STREET HOUSE -EVENTIDE</v>
          </cell>
          <cell r="D2614">
            <v>141322.45000000001</v>
          </cell>
          <cell r="E2614">
            <v>-23456.45</v>
          </cell>
          <cell r="F2614">
            <v>117866</v>
          </cell>
        </row>
        <row r="2615">
          <cell r="A2615">
            <v>113411</v>
          </cell>
          <cell r="B2615" t="str">
            <v>01.06.1991</v>
          </cell>
          <cell r="C2615" t="str">
            <v>RESIDENT 100 ST GEORGE MUNGINDI</v>
          </cell>
          <cell r="D2615">
            <v>15843.35</v>
          </cell>
          <cell r="E2615">
            <v>0</v>
          </cell>
          <cell r="F2615">
            <v>15843.35</v>
          </cell>
        </row>
        <row r="2616">
          <cell r="A2616">
            <v>113438</v>
          </cell>
          <cell r="B2616" t="str">
            <v>01.07.2001</v>
          </cell>
          <cell r="C2616" t="str">
            <v>NUNDAH ADULT MENTAL HEALTH</v>
          </cell>
          <cell r="D2616">
            <v>6560.83</v>
          </cell>
          <cell r="E2616">
            <v>-758.83</v>
          </cell>
          <cell r="F2616">
            <v>5802</v>
          </cell>
        </row>
        <row r="2617">
          <cell r="A2617">
            <v>113710</v>
          </cell>
          <cell r="B2617" t="str">
            <v>01.08.2000</v>
          </cell>
          <cell r="C2617" t="str">
            <v>REDCLIFFE HEALTH CAMPUS</v>
          </cell>
          <cell r="D2617">
            <v>3152632</v>
          </cell>
          <cell r="E2617">
            <v>-463164</v>
          </cell>
          <cell r="F2617">
            <v>2689468</v>
          </cell>
        </row>
        <row r="2618">
          <cell r="A2618">
            <v>113832</v>
          </cell>
          <cell r="B2618" t="str">
            <v>21.11.2000</v>
          </cell>
          <cell r="C2618" t="str">
            <v>TPCH PUSH BIKE SHED</v>
          </cell>
          <cell r="D2618">
            <v>6591</v>
          </cell>
          <cell r="E2618">
            <v>-794</v>
          </cell>
          <cell r="F2618">
            <v>5797</v>
          </cell>
        </row>
        <row r="2619">
          <cell r="A2619">
            <v>114391</v>
          </cell>
          <cell r="B2619" t="str">
            <v>01.08.2000</v>
          </cell>
          <cell r="C2619" t="str">
            <v>NED HANLON BUILDING</v>
          </cell>
          <cell r="D2619">
            <v>214602404.16</v>
          </cell>
          <cell r="E2619">
            <v>-28786902.16</v>
          </cell>
          <cell r="F2619">
            <v>185815502</v>
          </cell>
        </row>
        <row r="2620">
          <cell r="A2620">
            <v>115007</v>
          </cell>
          <cell r="B2620" t="str">
            <v>31.08.2000</v>
          </cell>
          <cell r="C2620" t="str">
            <v>RESIDENT - 7 REGENT ST, COEN</v>
          </cell>
          <cell r="D2620">
            <v>232906.78</v>
          </cell>
          <cell r="E2620">
            <v>-28819.78</v>
          </cell>
          <cell r="F2620">
            <v>204087</v>
          </cell>
        </row>
        <row r="2621">
          <cell r="A2621">
            <v>116070</v>
          </cell>
          <cell r="B2621" t="str">
            <v>17.11.2000</v>
          </cell>
          <cell r="C2621" t="str">
            <v>RESIDENCE - 16 DIANA STREET</v>
          </cell>
          <cell r="D2621">
            <v>18000</v>
          </cell>
          <cell r="E2621">
            <v>0</v>
          </cell>
          <cell r="F2621">
            <v>18000</v>
          </cell>
        </row>
        <row r="2622">
          <cell r="A2622">
            <v>116446</v>
          </cell>
          <cell r="B2622" t="str">
            <v>26.02.2001</v>
          </cell>
          <cell r="C2622" t="str">
            <v>Storage Shed Staff Quarters Longreach</v>
          </cell>
          <cell r="D2622">
            <v>8894</v>
          </cell>
          <cell r="E2622">
            <v>-993</v>
          </cell>
          <cell r="F2622">
            <v>7901</v>
          </cell>
        </row>
        <row r="2623">
          <cell r="A2623">
            <v>116703</v>
          </cell>
          <cell r="B2623" t="str">
            <v>28.04.2001</v>
          </cell>
          <cell r="C2623" t="str">
            <v>Entertainment Area - Staff Quarters</v>
          </cell>
          <cell r="D2623">
            <v>11349</v>
          </cell>
          <cell r="E2623">
            <v>-1204</v>
          </cell>
          <cell r="F2623">
            <v>10145</v>
          </cell>
        </row>
        <row r="2624">
          <cell r="A2624">
            <v>117800</v>
          </cell>
          <cell r="B2624" t="str">
            <v>23.09.2000</v>
          </cell>
          <cell r="C2624" t="str">
            <v>BUS SHELTER - EIDSVOLD</v>
          </cell>
          <cell r="D2624">
            <v>9904</v>
          </cell>
          <cell r="E2624">
            <v>-1248</v>
          </cell>
          <cell r="F2624">
            <v>8656</v>
          </cell>
        </row>
        <row r="2625">
          <cell r="A2625">
            <v>117946</v>
          </cell>
          <cell r="B2625" t="str">
            <v>04.12.2000</v>
          </cell>
          <cell r="C2625" t="str">
            <v>DOCTORS'S SURGERY-AUGATHELLA</v>
          </cell>
          <cell r="D2625">
            <v>137648.41</v>
          </cell>
          <cell r="E2625">
            <v>-16396.41</v>
          </cell>
          <cell r="F2625">
            <v>121252</v>
          </cell>
        </row>
        <row r="2626">
          <cell r="A2626">
            <v>118435</v>
          </cell>
          <cell r="B2626" t="str">
            <v>01.07.2000</v>
          </cell>
          <cell r="C2626" t="str">
            <v>MORGUE - GLADSTONE HOSPITAL</v>
          </cell>
          <cell r="D2626">
            <v>418374</v>
          </cell>
          <cell r="E2626">
            <v>-40842</v>
          </cell>
          <cell r="F2626">
            <v>377532</v>
          </cell>
        </row>
        <row r="2627">
          <cell r="A2627">
            <v>119174</v>
          </cell>
          <cell r="B2627" t="str">
            <v>11.01.2001</v>
          </cell>
          <cell r="C2627" t="str">
            <v>1 QUALITY STEEL FRAMED STRUCTURE</v>
          </cell>
          <cell r="D2627">
            <v>7997</v>
          </cell>
          <cell r="E2627">
            <v>-926</v>
          </cell>
          <cell r="F2627">
            <v>7071</v>
          </cell>
        </row>
        <row r="2628">
          <cell r="A2628">
            <v>119301</v>
          </cell>
          <cell r="B2628" t="str">
            <v>19.01.2001</v>
          </cell>
          <cell r="C2628" t="str">
            <v>MAREEBA DENTAL CLINIC</v>
          </cell>
          <cell r="D2628">
            <v>349747</v>
          </cell>
          <cell r="E2628">
            <v>-40185</v>
          </cell>
          <cell r="F2628">
            <v>309562</v>
          </cell>
        </row>
        <row r="2629">
          <cell r="A2629">
            <v>119492</v>
          </cell>
          <cell r="B2629" t="str">
            <v>30.01.2001</v>
          </cell>
          <cell r="C2629" t="str">
            <v>PRIMARY HEALTH CARE CENTRE TARA</v>
          </cell>
          <cell r="D2629">
            <v>327877</v>
          </cell>
          <cell r="E2629">
            <v>-37343</v>
          </cell>
          <cell r="F2629">
            <v>290534</v>
          </cell>
        </row>
        <row r="2630">
          <cell r="A2630">
            <v>119644</v>
          </cell>
          <cell r="B2630" t="str">
            <v>17.11.2000</v>
          </cell>
          <cell r="C2630" t="str">
            <v>RESIDENCE - 16 DIANA ST</v>
          </cell>
          <cell r="D2630">
            <v>138991.39000000001</v>
          </cell>
          <cell r="E2630">
            <v>-16707.39</v>
          </cell>
          <cell r="F2630">
            <v>122284</v>
          </cell>
        </row>
        <row r="2631">
          <cell r="A2631">
            <v>119976</v>
          </cell>
          <cell r="B2631" t="str">
            <v>31.01.2001</v>
          </cell>
          <cell r="C2631" t="str">
            <v>Building 1 Staff Quarters Longreach Hospital</v>
          </cell>
          <cell r="D2631">
            <v>157001.76999999999</v>
          </cell>
          <cell r="E2631">
            <v>-17406.77</v>
          </cell>
          <cell r="F2631">
            <v>139595</v>
          </cell>
        </row>
        <row r="2632">
          <cell r="A2632">
            <v>119977</v>
          </cell>
          <cell r="B2632" t="str">
            <v>31.01.2001</v>
          </cell>
          <cell r="C2632" t="str">
            <v>Building 2 Staff Quarters Longreach Hospital</v>
          </cell>
          <cell r="D2632">
            <v>131753.94</v>
          </cell>
          <cell r="E2632">
            <v>-14533.94</v>
          </cell>
          <cell r="F2632">
            <v>117220</v>
          </cell>
        </row>
        <row r="2633">
          <cell r="A2633">
            <v>119978</v>
          </cell>
          <cell r="B2633" t="str">
            <v>31.01.2001</v>
          </cell>
          <cell r="C2633" t="str">
            <v>Building 3 Staff Quarters Longreach Hospital</v>
          </cell>
          <cell r="D2633">
            <v>131761.29</v>
          </cell>
          <cell r="E2633">
            <v>-14534.29</v>
          </cell>
          <cell r="F2633">
            <v>117227</v>
          </cell>
        </row>
        <row r="2634">
          <cell r="A2634">
            <v>119979</v>
          </cell>
          <cell r="B2634" t="str">
            <v>31.01.2001</v>
          </cell>
          <cell r="C2634" t="str">
            <v>Building 4 Staff Quarters Longreach Hospital</v>
          </cell>
          <cell r="D2634">
            <v>131750.26</v>
          </cell>
          <cell r="E2634">
            <v>-14532.26</v>
          </cell>
          <cell r="F2634">
            <v>117218</v>
          </cell>
        </row>
        <row r="2635">
          <cell r="A2635">
            <v>119980</v>
          </cell>
          <cell r="B2635" t="str">
            <v>31.01.2001</v>
          </cell>
          <cell r="C2635" t="str">
            <v>Building 5 Staff Quarters Longreach Hospital</v>
          </cell>
          <cell r="D2635">
            <v>131750.23000000001</v>
          </cell>
          <cell r="E2635">
            <v>-14532.23</v>
          </cell>
          <cell r="F2635">
            <v>117218</v>
          </cell>
        </row>
        <row r="2636">
          <cell r="A2636">
            <v>120148</v>
          </cell>
          <cell r="B2636" t="str">
            <v>01.03.1958</v>
          </cell>
          <cell r="C2636" t="str">
            <v>FIRE PROTECTION AND SECURITY SERVICES BUILDING</v>
          </cell>
          <cell r="D2636">
            <v>634569.6</v>
          </cell>
          <cell r="E2636">
            <v>-588048.6</v>
          </cell>
          <cell r="F2636">
            <v>46521</v>
          </cell>
        </row>
        <row r="2637">
          <cell r="A2637">
            <v>120742</v>
          </cell>
          <cell r="B2637" t="str">
            <v>01.07.1972</v>
          </cell>
          <cell r="C2637" t="str">
            <v>242 WALKER STREET - ALCOHOL &amp; DRUGS/SEXUAL HEALTH</v>
          </cell>
          <cell r="D2637">
            <v>861957.04</v>
          </cell>
          <cell r="E2637">
            <v>-612953.04</v>
          </cell>
          <cell r="F2637">
            <v>249004</v>
          </cell>
        </row>
        <row r="2638">
          <cell r="A2638">
            <v>120884</v>
          </cell>
          <cell r="B2638" t="str">
            <v>08.11.2001</v>
          </cell>
          <cell r="C2638" t="str">
            <v>IMPROVEMENT TO BULK OXYGEN TANK ARE NGH</v>
          </cell>
          <cell r="D2638">
            <v>831.3</v>
          </cell>
          <cell r="E2638">
            <v>-56.3</v>
          </cell>
          <cell r="F2638">
            <v>775</v>
          </cell>
        </row>
        <row r="2639">
          <cell r="A2639">
            <v>120885</v>
          </cell>
          <cell r="B2639" t="str">
            <v>03.09.2001</v>
          </cell>
          <cell r="C2639" t="str">
            <v>BOILER ROOM</v>
          </cell>
          <cell r="D2639">
            <v>46696.88</v>
          </cell>
          <cell r="E2639">
            <v>-4683.88</v>
          </cell>
          <cell r="F2639">
            <v>42013</v>
          </cell>
        </row>
        <row r="2640">
          <cell r="A2640">
            <v>121331</v>
          </cell>
          <cell r="B2640" t="str">
            <v>01.07.1967</v>
          </cell>
          <cell r="C2640" t="str">
            <v>15 Heron Street Lot 9 Plan L35737 Reserve BLD6</v>
          </cell>
          <cell r="D2640">
            <v>6500</v>
          </cell>
          <cell r="E2640">
            <v>-5950</v>
          </cell>
          <cell r="F2640">
            <v>550</v>
          </cell>
        </row>
        <row r="2641">
          <cell r="A2641">
            <v>122156</v>
          </cell>
          <cell r="B2641" t="str">
            <v>31.01.2001</v>
          </cell>
          <cell r="C2641" t="str">
            <v>STAFF ACCOMMODATION GLENDALE 1 B/R UNIT</v>
          </cell>
          <cell r="D2641">
            <v>57859.5</v>
          </cell>
          <cell r="E2641">
            <v>-6556.5</v>
          </cell>
          <cell r="F2641">
            <v>51303</v>
          </cell>
        </row>
        <row r="2642">
          <cell r="A2642">
            <v>122157</v>
          </cell>
          <cell r="B2642" t="str">
            <v>31.01.2001</v>
          </cell>
          <cell r="C2642" t="str">
            <v>STAFF ACCOMMODATION GLENDALE 1 B/R UNIT</v>
          </cell>
          <cell r="D2642">
            <v>57859.5</v>
          </cell>
          <cell r="E2642">
            <v>-6556.5</v>
          </cell>
          <cell r="F2642">
            <v>51303</v>
          </cell>
        </row>
        <row r="2643">
          <cell r="A2643">
            <v>122193</v>
          </cell>
          <cell r="B2643" t="str">
            <v>01.07.1994</v>
          </cell>
          <cell r="C2643" t="str">
            <v>LAND AT 14 TORINA PLACE MEADOWBROOK</v>
          </cell>
          <cell r="D2643">
            <v>48000</v>
          </cell>
          <cell r="E2643">
            <v>0</v>
          </cell>
          <cell r="F2643">
            <v>48000</v>
          </cell>
        </row>
        <row r="2644">
          <cell r="A2644">
            <v>122378</v>
          </cell>
          <cell r="B2644" t="str">
            <v>01.06.2001</v>
          </cell>
          <cell r="C2644" t="str">
            <v>CARPORT - 3 CAR</v>
          </cell>
          <cell r="D2644">
            <v>18551</v>
          </cell>
          <cell r="E2644">
            <v>-1909</v>
          </cell>
          <cell r="F2644">
            <v>16642</v>
          </cell>
        </row>
        <row r="2645">
          <cell r="A2645">
            <v>122379</v>
          </cell>
          <cell r="B2645" t="str">
            <v>01.06.2001</v>
          </cell>
          <cell r="C2645" t="str">
            <v>SHED - MEDICAL RECORDS</v>
          </cell>
          <cell r="D2645">
            <v>11109.4</v>
          </cell>
          <cell r="E2645">
            <v>-1144.4000000000001</v>
          </cell>
          <cell r="F2645">
            <v>9965</v>
          </cell>
        </row>
        <row r="2646">
          <cell r="A2646">
            <v>123267</v>
          </cell>
          <cell r="B2646" t="str">
            <v>30.06.2001</v>
          </cell>
          <cell r="C2646" t="str">
            <v>COMMUNITY CARE UNIT MENTAL HEALTH</v>
          </cell>
          <cell r="D2646">
            <v>336861.58</v>
          </cell>
          <cell r="E2646">
            <v>-33430.58</v>
          </cell>
          <cell r="F2646">
            <v>303431</v>
          </cell>
        </row>
        <row r="2647">
          <cell r="A2647">
            <v>123268</v>
          </cell>
          <cell r="B2647" t="str">
            <v>30.06.2001</v>
          </cell>
          <cell r="C2647" t="str">
            <v>COMMUNITY CARE UNIT MENTAL HEALTH</v>
          </cell>
          <cell r="D2647">
            <v>336867.26</v>
          </cell>
          <cell r="E2647">
            <v>-33431.26</v>
          </cell>
          <cell r="F2647">
            <v>303436</v>
          </cell>
        </row>
        <row r="2648">
          <cell r="A2648">
            <v>123269</v>
          </cell>
          <cell r="B2648" t="str">
            <v>30.06.2001</v>
          </cell>
          <cell r="C2648" t="str">
            <v>COMMUNITY CARE UNIT MENTAL HEALTH</v>
          </cell>
          <cell r="D2648">
            <v>339981.09</v>
          </cell>
          <cell r="E2648">
            <v>-33743.089999999997</v>
          </cell>
          <cell r="F2648">
            <v>306238</v>
          </cell>
        </row>
        <row r="2649">
          <cell r="A2649">
            <v>123270</v>
          </cell>
          <cell r="B2649" t="str">
            <v>30.06.2001</v>
          </cell>
          <cell r="C2649" t="str">
            <v>COMMUNITY CARE UNIT MENTAL HEALTH</v>
          </cell>
          <cell r="D2649">
            <v>336871.99</v>
          </cell>
          <cell r="E2649">
            <v>-33432.99</v>
          </cell>
          <cell r="F2649">
            <v>303439</v>
          </cell>
        </row>
        <row r="2650">
          <cell r="A2650">
            <v>123271</v>
          </cell>
          <cell r="B2650" t="str">
            <v>30.06.2001</v>
          </cell>
          <cell r="C2650" t="str">
            <v>COMMUNITY CARE UNIT MENTAL HEALTH</v>
          </cell>
          <cell r="D2650">
            <v>336874.32</v>
          </cell>
          <cell r="E2650">
            <v>-33432.32</v>
          </cell>
          <cell r="F2650">
            <v>303442</v>
          </cell>
        </row>
        <row r="2651">
          <cell r="A2651">
            <v>123323</v>
          </cell>
          <cell r="B2651" t="str">
            <v>01.07.2000</v>
          </cell>
          <cell r="C2651" t="str">
            <v>MAIN ADMIN BUILDING LADY MUSGRAVE</v>
          </cell>
          <cell r="D2651">
            <v>1338510.31</v>
          </cell>
          <cell r="E2651">
            <v>-151246.31</v>
          </cell>
          <cell r="F2651">
            <v>1187264</v>
          </cell>
        </row>
        <row r="2652">
          <cell r="A2652">
            <v>123504</v>
          </cell>
          <cell r="B2652" t="str">
            <v>30.04.2001</v>
          </cell>
          <cell r="C2652" t="str">
            <v>COLD ROOM - PROSERPINE</v>
          </cell>
          <cell r="D2652">
            <v>10140</v>
          </cell>
          <cell r="E2652">
            <v>-1072</v>
          </cell>
          <cell r="F2652">
            <v>9068</v>
          </cell>
        </row>
        <row r="2653">
          <cell r="A2653">
            <v>124184</v>
          </cell>
          <cell r="B2653" t="str">
            <v>31.05.2001</v>
          </cell>
          <cell r="C2653" t="str">
            <v>MAIN HOSPITAL</v>
          </cell>
          <cell r="D2653">
            <v>264743842.94999999</v>
          </cell>
          <cell r="E2653">
            <v>-27838577.949999999</v>
          </cell>
          <cell r="F2653">
            <v>236905265</v>
          </cell>
        </row>
        <row r="2654">
          <cell r="A2654">
            <v>124185</v>
          </cell>
          <cell r="B2654" t="str">
            <v>31.05.2001</v>
          </cell>
          <cell r="C2654" t="str">
            <v>MLS LAUNDRY</v>
          </cell>
          <cell r="D2654">
            <v>8438509.5500000007</v>
          </cell>
          <cell r="E2654">
            <v>-861858.55</v>
          </cell>
          <cell r="F2654">
            <v>7576651</v>
          </cell>
        </row>
        <row r="2655">
          <cell r="A2655">
            <v>124186</v>
          </cell>
          <cell r="B2655" t="str">
            <v>31.05.2001</v>
          </cell>
          <cell r="C2655" t="str">
            <v>MLS LAUNDRY</v>
          </cell>
          <cell r="D2655">
            <v>8774067.2400000002</v>
          </cell>
          <cell r="E2655">
            <v>-899278.24</v>
          </cell>
          <cell r="F2655">
            <v>7874789</v>
          </cell>
        </row>
        <row r="2656">
          <cell r="A2656">
            <v>124827</v>
          </cell>
          <cell r="B2656" t="str">
            <v>15.05.2001</v>
          </cell>
          <cell r="C2656" t="str">
            <v>SMOKERS SHELTER</v>
          </cell>
          <cell r="D2656">
            <v>5856.82</v>
          </cell>
          <cell r="E2656">
            <v>-616.82000000000005</v>
          </cell>
          <cell r="F2656">
            <v>5240</v>
          </cell>
        </row>
        <row r="2657">
          <cell r="A2657">
            <v>124925</v>
          </cell>
          <cell r="B2657" t="str">
            <v>12.06.2001</v>
          </cell>
          <cell r="C2657" t="str">
            <v>RESIDENCE - TWO BEDROOM SELF CONTAINED DWELLING</v>
          </cell>
          <cell r="D2657">
            <v>72108.27</v>
          </cell>
          <cell r="E2657">
            <v>-7242.27</v>
          </cell>
          <cell r="F2657">
            <v>64866</v>
          </cell>
        </row>
        <row r="2658">
          <cell r="A2658">
            <v>124926</v>
          </cell>
          <cell r="B2658" t="str">
            <v>12.06.2001</v>
          </cell>
          <cell r="C2658" t="str">
            <v>RESIDENCE - TWO BEDROOM SELF CONTAINED DWELLING</v>
          </cell>
          <cell r="D2658">
            <v>72108.27</v>
          </cell>
          <cell r="E2658">
            <v>-7191.27</v>
          </cell>
          <cell r="F2658">
            <v>64917</v>
          </cell>
        </row>
        <row r="2659">
          <cell r="A2659">
            <v>125499</v>
          </cell>
          <cell r="B2659" t="str">
            <v>20.07.2001</v>
          </cell>
          <cell r="C2659" t="str">
            <v>BATHROOM UPGRADE TAROOM HOSPITAL</v>
          </cell>
          <cell r="D2659">
            <v>9097</v>
          </cell>
          <cell r="E2659">
            <v>-1030</v>
          </cell>
          <cell r="F2659">
            <v>8067</v>
          </cell>
        </row>
        <row r="2660">
          <cell r="A2660">
            <v>125572</v>
          </cell>
          <cell r="B2660" t="str">
            <v>01.07.1980</v>
          </cell>
          <cell r="C2660" t="str">
            <v>DOCTORS RECREATION HUT</v>
          </cell>
          <cell r="D2660">
            <v>48000</v>
          </cell>
          <cell r="E2660">
            <v>-48000</v>
          </cell>
          <cell r="F2660">
            <v>0</v>
          </cell>
        </row>
        <row r="2661">
          <cell r="A2661">
            <v>126043</v>
          </cell>
          <cell r="B2661" t="str">
            <v>30.06.2001</v>
          </cell>
          <cell r="C2661" t="str">
            <v>GOODNA COMMUNITY HEALTH CENTRE,81 QUEEN ST, GOODNA</v>
          </cell>
          <cell r="D2661">
            <v>3268025.29</v>
          </cell>
          <cell r="E2661">
            <v>-322818.28999999998</v>
          </cell>
          <cell r="F2661">
            <v>2945207</v>
          </cell>
        </row>
        <row r="2662">
          <cell r="A2662">
            <v>126661</v>
          </cell>
          <cell r="B2662" t="str">
            <v>26.02.1999</v>
          </cell>
          <cell r="C2662" t="str">
            <v>NEW BAMAGA HOPITAL</v>
          </cell>
          <cell r="D2662">
            <v>6385911.6399999997</v>
          </cell>
          <cell r="E2662">
            <v>-1255563.6399999999</v>
          </cell>
          <cell r="F2662">
            <v>5130348</v>
          </cell>
        </row>
        <row r="2663">
          <cell r="A2663">
            <v>126703</v>
          </cell>
          <cell r="B2663" t="str">
            <v>01.07.1993</v>
          </cell>
          <cell r="C2663" t="str">
            <v>SITE IMP MENTS-ATHERTON HOSPITAL</v>
          </cell>
          <cell r="D2663">
            <v>300000</v>
          </cell>
          <cell r="E2663">
            <v>-113260</v>
          </cell>
          <cell r="F2663">
            <v>186740</v>
          </cell>
        </row>
        <row r="2664">
          <cell r="A2664">
            <v>126704</v>
          </cell>
          <cell r="B2664" t="str">
            <v>01.07.1985</v>
          </cell>
          <cell r="C2664" t="str">
            <v>SITE IMP MENTS-GEORGETOWN HOSPITAL</v>
          </cell>
          <cell r="D2664">
            <v>45000</v>
          </cell>
          <cell r="E2664">
            <v>-42640</v>
          </cell>
          <cell r="F2664">
            <v>2360</v>
          </cell>
        </row>
        <row r="2665">
          <cell r="A2665">
            <v>126705</v>
          </cell>
          <cell r="B2665" t="str">
            <v>01.07.1984</v>
          </cell>
          <cell r="C2665" t="str">
            <v>SITE IMP MENTS-HERBERTON HOSPITAL</v>
          </cell>
          <cell r="D2665">
            <v>50000</v>
          </cell>
          <cell r="E2665">
            <v>-24208</v>
          </cell>
          <cell r="F2665">
            <v>25792</v>
          </cell>
        </row>
        <row r="2666">
          <cell r="A2666">
            <v>126706</v>
          </cell>
          <cell r="B2666" t="str">
            <v>01.07.1930</v>
          </cell>
          <cell r="C2666" t="str">
            <v>SITE IMP MENTS-CHILLAGOE HOSP</v>
          </cell>
          <cell r="D2666">
            <v>6300</v>
          </cell>
          <cell r="E2666">
            <v>-6300</v>
          </cell>
          <cell r="F2666">
            <v>0</v>
          </cell>
        </row>
        <row r="2667">
          <cell r="A2667">
            <v>126707</v>
          </cell>
          <cell r="B2667" t="str">
            <v>01.07.1980</v>
          </cell>
          <cell r="C2667" t="str">
            <v>SITE IMP MENTS-CROYDON</v>
          </cell>
          <cell r="D2667">
            <v>16000</v>
          </cell>
          <cell r="E2667">
            <v>-8768</v>
          </cell>
          <cell r="F2667">
            <v>7232</v>
          </cell>
        </row>
        <row r="2668">
          <cell r="A2668">
            <v>126826</v>
          </cell>
          <cell r="B2668" t="str">
            <v>01.05.1996</v>
          </cell>
          <cell r="C2668" t="str">
            <v>SITE IMPROVEMENTS - 63 ROBERT ST - ROMA</v>
          </cell>
          <cell r="D2668">
            <v>25464</v>
          </cell>
          <cell r="E2668">
            <v>-5187</v>
          </cell>
          <cell r="F2668">
            <v>20277</v>
          </cell>
        </row>
        <row r="2669">
          <cell r="A2669">
            <v>126827</v>
          </cell>
          <cell r="B2669" t="str">
            <v>01.07.1990</v>
          </cell>
          <cell r="C2669" t="str">
            <v>SITE IMPROVEMENTS WALLUMBILLA HOSPITAL</v>
          </cell>
          <cell r="D2669">
            <v>10000</v>
          </cell>
          <cell r="E2669">
            <v>-4226</v>
          </cell>
          <cell r="F2669">
            <v>5774</v>
          </cell>
        </row>
        <row r="2670">
          <cell r="A2670">
            <v>126871</v>
          </cell>
          <cell r="B2670" t="str">
            <v>01.07.1987</v>
          </cell>
          <cell r="C2670" t="str">
            <v>SITE IMPROVEMENTS - ROMA HOSPITAL</v>
          </cell>
          <cell r="D2670">
            <v>150000</v>
          </cell>
          <cell r="E2670">
            <v>-55447</v>
          </cell>
          <cell r="F2670">
            <v>94553</v>
          </cell>
        </row>
        <row r="2671">
          <cell r="A2671">
            <v>126872</v>
          </cell>
          <cell r="B2671" t="str">
            <v>01.07.1985</v>
          </cell>
          <cell r="C2671" t="str">
            <v>SITE IMPROVEMENTS - MITCHELL HOSPITAL</v>
          </cell>
          <cell r="D2671">
            <v>45000</v>
          </cell>
          <cell r="E2671">
            <v>-18540</v>
          </cell>
          <cell r="F2671">
            <v>26460</v>
          </cell>
        </row>
        <row r="2672">
          <cell r="A2672">
            <v>126873</v>
          </cell>
          <cell r="B2672" t="str">
            <v>01.07.1985</v>
          </cell>
          <cell r="C2672" t="str">
            <v>SITE IMPROVEMENTS - DIRRANBANDI HOSPITAL</v>
          </cell>
          <cell r="D2672">
            <v>25000</v>
          </cell>
          <cell r="E2672">
            <v>-10300</v>
          </cell>
          <cell r="F2672">
            <v>14700</v>
          </cell>
        </row>
        <row r="2673">
          <cell r="A2673">
            <v>126874</v>
          </cell>
          <cell r="B2673" t="str">
            <v>01.07.1984</v>
          </cell>
          <cell r="C2673" t="str">
            <v>SITE IMPROVEMENTS - MUNGINDI HOSPITAL</v>
          </cell>
          <cell r="D2673">
            <v>80000</v>
          </cell>
          <cell r="E2673">
            <v>-34668</v>
          </cell>
          <cell r="F2673">
            <v>45332</v>
          </cell>
        </row>
        <row r="2674">
          <cell r="A2674">
            <v>126875</v>
          </cell>
          <cell r="B2674" t="str">
            <v>01.07.1971</v>
          </cell>
          <cell r="C2674" t="str">
            <v>SITE IMPROVEMENTS - ROMA MATERNAL &amp; CHILD WELFARE</v>
          </cell>
          <cell r="D2674">
            <v>10000</v>
          </cell>
          <cell r="E2674">
            <v>-7256</v>
          </cell>
          <cell r="F2674">
            <v>2744</v>
          </cell>
        </row>
        <row r="2675">
          <cell r="A2675">
            <v>126876</v>
          </cell>
          <cell r="B2675" t="str">
            <v>01.07.1962</v>
          </cell>
          <cell r="C2675" t="str">
            <v>SITE IMPROVEMENTS - INJUNE DISTRICT HOSPITAL</v>
          </cell>
          <cell r="D2675">
            <v>60000</v>
          </cell>
          <cell r="E2675">
            <v>-60000</v>
          </cell>
          <cell r="F2675">
            <v>0</v>
          </cell>
        </row>
        <row r="2676">
          <cell r="A2676">
            <v>126877</v>
          </cell>
          <cell r="B2676" t="str">
            <v>01.07.1961</v>
          </cell>
          <cell r="C2676" t="str">
            <v>SITE IMPROVEMENTS SURAT HOSPITAL</v>
          </cell>
          <cell r="D2676">
            <v>100000</v>
          </cell>
          <cell r="E2676">
            <v>-100000</v>
          </cell>
          <cell r="F2676">
            <v>0</v>
          </cell>
        </row>
        <row r="2677">
          <cell r="A2677">
            <v>126878</v>
          </cell>
          <cell r="B2677" t="str">
            <v>01.07.1955</v>
          </cell>
          <cell r="C2677" t="str">
            <v>SITE IMPROVEMENTS - ST GEORGE DENTAL CLINIC</v>
          </cell>
          <cell r="D2677">
            <v>7015</v>
          </cell>
          <cell r="E2677">
            <v>-7015</v>
          </cell>
          <cell r="F2677">
            <v>0</v>
          </cell>
        </row>
        <row r="2678">
          <cell r="A2678">
            <v>126882</v>
          </cell>
          <cell r="B2678" t="str">
            <v>01.01.1993</v>
          </cell>
          <cell r="C2678" t="str">
            <v>SITE IMP'MENTS-GYMPIE HOSP.CAR PAR &amp; TENNIS COURT</v>
          </cell>
          <cell r="D2678">
            <v>51000</v>
          </cell>
          <cell r="E2678">
            <v>-14663</v>
          </cell>
          <cell r="F2678">
            <v>36337</v>
          </cell>
        </row>
        <row r="2679">
          <cell r="A2679">
            <v>126897</v>
          </cell>
          <cell r="B2679" t="str">
            <v>01.07.1972</v>
          </cell>
          <cell r="C2679" t="str">
            <v>SITE IMPROVEMENTS - FLATS 2 X 2 BEDROOM</v>
          </cell>
          <cell r="D2679">
            <v>14600</v>
          </cell>
          <cell r="E2679">
            <v>-11680</v>
          </cell>
          <cell r="F2679">
            <v>2920</v>
          </cell>
        </row>
        <row r="2680">
          <cell r="A2680">
            <v>126898</v>
          </cell>
          <cell r="B2680" t="str">
            <v>01.07.1982</v>
          </cell>
          <cell r="C2680" t="str">
            <v>SITE IMPROVEMENTS - DUPLEX DOOMADGEE - SHARPE ST</v>
          </cell>
          <cell r="D2680">
            <v>9000</v>
          </cell>
          <cell r="E2680">
            <v>-5796</v>
          </cell>
          <cell r="F2680">
            <v>3204</v>
          </cell>
        </row>
        <row r="2681">
          <cell r="A2681">
            <v>126899</v>
          </cell>
          <cell r="B2681" t="str">
            <v>01.07.1972</v>
          </cell>
          <cell r="C2681" t="str">
            <v>SITE IMPROVEMENTS - RES - MOUNT ISA - 60 GEORGE ST</v>
          </cell>
          <cell r="D2681">
            <v>11500</v>
          </cell>
          <cell r="E2681">
            <v>-9531</v>
          </cell>
          <cell r="F2681">
            <v>1969</v>
          </cell>
        </row>
        <row r="2682">
          <cell r="A2682">
            <v>126900</v>
          </cell>
          <cell r="B2682" t="str">
            <v>01.07.1972</v>
          </cell>
          <cell r="C2682" t="str">
            <v>SITE IMPROVEMENTS - RES - 3 BEDROOM</v>
          </cell>
          <cell r="D2682">
            <v>8000</v>
          </cell>
          <cell r="E2682">
            <v>-6328</v>
          </cell>
          <cell r="F2682">
            <v>1672</v>
          </cell>
        </row>
        <row r="2683">
          <cell r="A2683">
            <v>126901</v>
          </cell>
          <cell r="B2683" t="str">
            <v>01.07.1971</v>
          </cell>
          <cell r="C2683" t="str">
            <v>SITE IMPROVEMENTS - UNIT - WEBB &amp; ALFRED STS</v>
          </cell>
          <cell r="D2683">
            <v>0</v>
          </cell>
          <cell r="E2683">
            <v>0</v>
          </cell>
          <cell r="F2683">
            <v>0</v>
          </cell>
        </row>
        <row r="2684">
          <cell r="A2684">
            <v>126902</v>
          </cell>
          <cell r="B2684" t="str">
            <v>01.07.1970</v>
          </cell>
          <cell r="C2684" t="str">
            <v>SITE IMPROVEMENTS - 20 PATTERSON CRESCENT</v>
          </cell>
          <cell r="D2684">
            <v>15800</v>
          </cell>
          <cell r="E2684">
            <v>-13431</v>
          </cell>
          <cell r="F2684">
            <v>2369</v>
          </cell>
        </row>
        <row r="2685">
          <cell r="A2685">
            <v>126903</v>
          </cell>
          <cell r="B2685" t="str">
            <v>01.07.1970</v>
          </cell>
          <cell r="C2685" t="str">
            <v>SITE IMPROVEMENTS - UNIT - MOUNT ISA - 43 NOAKES A</v>
          </cell>
          <cell r="D2685">
            <v>1442</v>
          </cell>
          <cell r="E2685">
            <v>0</v>
          </cell>
          <cell r="F2685">
            <v>1442</v>
          </cell>
        </row>
        <row r="2686">
          <cell r="A2686">
            <v>126904</v>
          </cell>
          <cell r="B2686" t="str">
            <v>01.07.1970</v>
          </cell>
          <cell r="C2686" t="str">
            <v>SITE IMPROVMENTS - RESIDENCE - NORMANTON</v>
          </cell>
          <cell r="D2686">
            <v>5500</v>
          </cell>
          <cell r="E2686">
            <v>-4677</v>
          </cell>
          <cell r="F2686">
            <v>823</v>
          </cell>
        </row>
        <row r="2687">
          <cell r="A2687">
            <v>126905</v>
          </cell>
          <cell r="B2687" t="str">
            <v>01.07.1969</v>
          </cell>
          <cell r="C2687" t="str">
            <v>SITE IMPROVEMENTS</v>
          </cell>
          <cell r="D2687">
            <v>5000</v>
          </cell>
          <cell r="E2687">
            <v>-3880</v>
          </cell>
          <cell r="F2687">
            <v>1120</v>
          </cell>
        </row>
        <row r="2688">
          <cell r="A2688">
            <v>126906</v>
          </cell>
          <cell r="B2688" t="str">
            <v>01.07.1965</v>
          </cell>
          <cell r="C2688" t="str">
            <v>SITE IMPROVEMENTS - LOWSET RESIDENCE - LAUNDRY AND</v>
          </cell>
          <cell r="D2688">
            <v>15500</v>
          </cell>
          <cell r="E2688">
            <v>-14725</v>
          </cell>
          <cell r="F2688">
            <v>775</v>
          </cell>
        </row>
        <row r="2689">
          <cell r="A2689">
            <v>126909</v>
          </cell>
          <cell r="B2689" t="str">
            <v>01.07.1965</v>
          </cell>
          <cell r="C2689" t="str">
            <v>SITE IMPROVEMENTS - MARIAN &amp; GRAY STREETS</v>
          </cell>
          <cell r="D2689">
            <v>6800</v>
          </cell>
          <cell r="E2689">
            <v>-6582</v>
          </cell>
          <cell r="F2689">
            <v>218</v>
          </cell>
        </row>
        <row r="2690">
          <cell r="A2690">
            <v>126910</v>
          </cell>
          <cell r="B2690" t="str">
            <v>01.07.1984</v>
          </cell>
          <cell r="C2690" t="str">
            <v>SITE IMPROVEMENTS - DUPLEX - CNR FRI &amp; KNOTT STS</v>
          </cell>
          <cell r="D2690">
            <v>10500</v>
          </cell>
          <cell r="E2690">
            <v>-6664</v>
          </cell>
          <cell r="F2690">
            <v>3836</v>
          </cell>
        </row>
        <row r="2691">
          <cell r="A2691">
            <v>126952</v>
          </cell>
          <cell r="B2691" t="str">
            <v>01.07.1989</v>
          </cell>
          <cell r="C2691" t="str">
            <v>SITE IMPROVEMENTS - MORVEN  CLINIC</v>
          </cell>
          <cell r="D2691">
            <v>5000</v>
          </cell>
          <cell r="E2691">
            <v>-2450</v>
          </cell>
          <cell r="F2691">
            <v>2550</v>
          </cell>
        </row>
        <row r="2692">
          <cell r="A2692">
            <v>126953</v>
          </cell>
          <cell r="B2692" t="str">
            <v>01.07.1989</v>
          </cell>
          <cell r="C2692" t="str">
            <v>SITE IMPROVEMENTS - THARGOMINDAH HOSPITAL</v>
          </cell>
          <cell r="D2692">
            <v>5000</v>
          </cell>
          <cell r="E2692">
            <v>-1975</v>
          </cell>
          <cell r="F2692">
            <v>3025</v>
          </cell>
        </row>
        <row r="2693">
          <cell r="A2693">
            <v>126954</v>
          </cell>
          <cell r="B2693" t="str">
            <v>01.07.1989</v>
          </cell>
          <cell r="C2693" t="str">
            <v>SITE IMPROVEMENTS - QUILPIE HOSPITAL</v>
          </cell>
          <cell r="D2693">
            <v>45000</v>
          </cell>
          <cell r="E2693">
            <v>-15079</v>
          </cell>
          <cell r="F2693">
            <v>29921</v>
          </cell>
        </row>
        <row r="2694">
          <cell r="A2694">
            <v>126955</v>
          </cell>
          <cell r="B2694" t="str">
            <v>01.07.1989</v>
          </cell>
          <cell r="C2694" t="str">
            <v>SITE IMPROVEMENTS - CUNNAMULLA HOSPITAL</v>
          </cell>
          <cell r="D2694">
            <v>45000</v>
          </cell>
          <cell r="E2694">
            <v>-31310</v>
          </cell>
          <cell r="F2694">
            <v>13690</v>
          </cell>
        </row>
        <row r="2695">
          <cell r="A2695">
            <v>126956</v>
          </cell>
          <cell r="B2695" t="str">
            <v>01.07.1989</v>
          </cell>
          <cell r="C2695" t="str">
            <v>SITE IMPROVEMENTS - AUGATHELLA HOSPITAL</v>
          </cell>
          <cell r="D2695">
            <v>50000</v>
          </cell>
          <cell r="E2695">
            <v>-24459</v>
          </cell>
          <cell r="F2695">
            <v>25541</v>
          </cell>
        </row>
        <row r="2696">
          <cell r="A2696">
            <v>126957</v>
          </cell>
          <cell r="B2696" t="str">
            <v>01.07.1989</v>
          </cell>
          <cell r="C2696" t="str">
            <v>SITE IMPROVEMENTS - CHARLEVILLE HOSPITAL</v>
          </cell>
          <cell r="D2696">
            <v>100000</v>
          </cell>
          <cell r="E2696">
            <v>-100000</v>
          </cell>
          <cell r="F2696">
            <v>0</v>
          </cell>
        </row>
        <row r="2697">
          <cell r="A2697">
            <v>126958</v>
          </cell>
          <cell r="B2697" t="str">
            <v>01.07.1992</v>
          </cell>
          <cell r="C2697" t="str">
            <v>SITE IMPROVEMENTS - COMMUNITY HEALTH CHARLEVILLE</v>
          </cell>
          <cell r="D2697">
            <v>5000</v>
          </cell>
          <cell r="E2697">
            <v>-2087</v>
          </cell>
          <cell r="F2697">
            <v>2913</v>
          </cell>
        </row>
        <row r="2698">
          <cell r="A2698">
            <v>127121</v>
          </cell>
          <cell r="B2698" t="str">
            <v>01.07.1987</v>
          </cell>
          <cell r="C2698" t="str">
            <v>KIRWAN CAMPUS - SITE IMPROVEMENTS</v>
          </cell>
          <cell r="D2698">
            <v>156735</v>
          </cell>
          <cell r="E2698">
            <v>-63033</v>
          </cell>
          <cell r="F2698">
            <v>93702</v>
          </cell>
        </row>
        <row r="2699">
          <cell r="A2699">
            <v>127135</v>
          </cell>
          <cell r="B2699" t="str">
            <v>01.07.1992</v>
          </cell>
          <cell r="C2699" t="str">
            <v>INGHAM HOSPITAL</v>
          </cell>
          <cell r="D2699">
            <v>75000</v>
          </cell>
          <cell r="E2699">
            <v>-28823</v>
          </cell>
          <cell r="F2699">
            <v>46177</v>
          </cell>
        </row>
        <row r="2700">
          <cell r="A2700">
            <v>127560</v>
          </cell>
          <cell r="B2700" t="str">
            <v>01.07.1993</v>
          </cell>
          <cell r="C2700" t="str">
            <v>SITE IMPROVEMENTS</v>
          </cell>
          <cell r="D2700">
            <v>60000</v>
          </cell>
          <cell r="E2700">
            <v>-45500</v>
          </cell>
          <cell r="F2700">
            <v>14500</v>
          </cell>
        </row>
        <row r="2701">
          <cell r="A2701">
            <v>127568</v>
          </cell>
          <cell r="B2701" t="str">
            <v>01.07.1971</v>
          </cell>
          <cell r="C2701" t="str">
            <v>SITE IMP'MENTS-WEIPA HOSP</v>
          </cell>
          <cell r="D2701">
            <v>296000</v>
          </cell>
          <cell r="E2701">
            <v>-195744</v>
          </cell>
          <cell r="F2701">
            <v>100256</v>
          </cell>
        </row>
        <row r="2702">
          <cell r="A2702">
            <v>127570</v>
          </cell>
          <cell r="B2702" t="str">
            <v>01.07.1982</v>
          </cell>
          <cell r="C2702" t="str">
            <v>MAGNETIC ISLAND CLINIC BOTTINGER STREET</v>
          </cell>
          <cell r="D2702">
            <v>15000</v>
          </cell>
          <cell r="E2702">
            <v>-10913</v>
          </cell>
          <cell r="F2702">
            <v>4087</v>
          </cell>
        </row>
        <row r="2703">
          <cell r="A2703">
            <v>127571</v>
          </cell>
          <cell r="B2703" t="str">
            <v>01.07.1958</v>
          </cell>
          <cell r="C2703" t="str">
            <v>28 - 32 GREGORY STREET</v>
          </cell>
          <cell r="D2703">
            <v>0</v>
          </cell>
          <cell r="E2703">
            <v>0</v>
          </cell>
          <cell r="F2703">
            <v>0</v>
          </cell>
        </row>
        <row r="2704">
          <cell r="A2704">
            <v>127580</v>
          </cell>
          <cell r="B2704" t="str">
            <v>01.07.1972</v>
          </cell>
          <cell r="C2704" t="str">
            <v>CNR GREGORY &amp; CLIFTON STREETS - RESIDENCE</v>
          </cell>
          <cell r="D2704">
            <v>0</v>
          </cell>
          <cell r="E2704">
            <v>0</v>
          </cell>
          <cell r="F2704">
            <v>0</v>
          </cell>
        </row>
        <row r="2705">
          <cell r="A2705">
            <v>127582</v>
          </cell>
          <cell r="B2705" t="str">
            <v>01.07.1970</v>
          </cell>
          <cell r="C2705" t="str">
            <v>CNR 2 HOWITT &amp; BUNDOCK STREETS</v>
          </cell>
          <cell r="D2705">
            <v>15000</v>
          </cell>
          <cell r="E2705">
            <v>-12750</v>
          </cell>
          <cell r="F2705">
            <v>2250</v>
          </cell>
        </row>
        <row r="2706">
          <cell r="A2706">
            <v>127586</v>
          </cell>
          <cell r="B2706" t="str">
            <v>01.07.1972</v>
          </cell>
          <cell r="C2706" t="str">
            <v>DENTAL CLINIC TOWNSVILLE</v>
          </cell>
          <cell r="D2706">
            <v>189900</v>
          </cell>
          <cell r="E2706">
            <v>-129852</v>
          </cell>
          <cell r="F2706">
            <v>60048</v>
          </cell>
        </row>
        <row r="2707">
          <cell r="A2707">
            <v>127587</v>
          </cell>
          <cell r="B2707" t="str">
            <v>01.07.1995</v>
          </cell>
          <cell r="C2707" t="str">
            <v>CHILD &amp; ADOLESCENT MENTAL HEALTH CENTRE</v>
          </cell>
          <cell r="D2707">
            <v>152517</v>
          </cell>
          <cell r="E2707">
            <v>-76319</v>
          </cell>
          <cell r="F2707">
            <v>76198</v>
          </cell>
        </row>
        <row r="2708">
          <cell r="A2708">
            <v>127595</v>
          </cell>
          <cell r="B2708" t="str">
            <v>01.11.1993</v>
          </cell>
          <cell r="C2708" t="str">
            <v>SITE IMP'MENTS-PRIM/HLTH CARE CENTRE - AURUKUN</v>
          </cell>
          <cell r="D2708">
            <v>19000</v>
          </cell>
          <cell r="E2708">
            <v>-5945</v>
          </cell>
          <cell r="F2708">
            <v>13055</v>
          </cell>
        </row>
        <row r="2709">
          <cell r="A2709">
            <v>127596</v>
          </cell>
          <cell r="B2709" t="str">
            <v>01.08.1995</v>
          </cell>
          <cell r="C2709" t="str">
            <v>SITE IMP'MENTS-PRIM/HLTH CARE CTRE - PORMPURAAW</v>
          </cell>
          <cell r="D2709">
            <v>35000</v>
          </cell>
          <cell r="E2709">
            <v>-7705</v>
          </cell>
          <cell r="F2709">
            <v>27295</v>
          </cell>
        </row>
        <row r="2710">
          <cell r="A2710">
            <v>127597</v>
          </cell>
          <cell r="B2710" t="str">
            <v>01.08.1995</v>
          </cell>
          <cell r="C2710" t="str">
            <v>KOWANYAMA PHC-IMPROVEMENTS</v>
          </cell>
          <cell r="D2710">
            <v>45000</v>
          </cell>
          <cell r="E2710">
            <v>-9765</v>
          </cell>
          <cell r="F2710">
            <v>35235</v>
          </cell>
        </row>
        <row r="2711">
          <cell r="A2711">
            <v>127598</v>
          </cell>
          <cell r="B2711" t="str">
            <v>01.09.1993</v>
          </cell>
          <cell r="C2711" t="str">
            <v>NAPRANUM-SITE IMPROVEMENT</v>
          </cell>
          <cell r="D2711">
            <v>37000</v>
          </cell>
          <cell r="E2711">
            <v>-8253</v>
          </cell>
          <cell r="F2711">
            <v>28747</v>
          </cell>
        </row>
        <row r="2712">
          <cell r="A2712">
            <v>127606</v>
          </cell>
          <cell r="B2712" t="str">
            <v>01.07.1994</v>
          </cell>
          <cell r="C2712" t="str">
            <v>MEDICAL OFFICERS RESIDENCE</v>
          </cell>
          <cell r="D2712">
            <v>100200</v>
          </cell>
          <cell r="E2712">
            <v>-33400</v>
          </cell>
          <cell r="F2712">
            <v>66800</v>
          </cell>
        </row>
        <row r="2713">
          <cell r="A2713">
            <v>127651</v>
          </cell>
          <cell r="B2713" t="str">
            <v>01.01.1955</v>
          </cell>
          <cell r="C2713" t="str">
            <v>SITE IMPROVEMENTS</v>
          </cell>
          <cell r="D2713">
            <v>0</v>
          </cell>
          <cell r="E2713">
            <v>0</v>
          </cell>
          <cell r="F2713">
            <v>0</v>
          </cell>
        </row>
        <row r="2714">
          <cell r="A2714">
            <v>127652</v>
          </cell>
          <cell r="B2714" t="str">
            <v>01.01.1958</v>
          </cell>
          <cell r="C2714" t="str">
            <v>SITE IMPROVEMENTS</v>
          </cell>
          <cell r="D2714">
            <v>240000</v>
          </cell>
          <cell r="E2714">
            <v>-240000</v>
          </cell>
          <cell r="F2714">
            <v>0</v>
          </cell>
        </row>
        <row r="2715">
          <cell r="A2715">
            <v>127653</v>
          </cell>
          <cell r="B2715" t="str">
            <v>01.01.1958</v>
          </cell>
          <cell r="C2715" t="str">
            <v>SITE IMPROVEMENTS</v>
          </cell>
          <cell r="D2715">
            <v>6557219.2000000002</v>
          </cell>
          <cell r="E2715">
            <v>-3059828.2</v>
          </cell>
          <cell r="F2715">
            <v>3497391</v>
          </cell>
        </row>
        <row r="2716">
          <cell r="A2716">
            <v>127655</v>
          </cell>
          <cell r="B2716" t="str">
            <v>01.01.1993</v>
          </cell>
          <cell r="C2716" t="str">
            <v>SITE IMPROVEMENTS</v>
          </cell>
          <cell r="D2716">
            <v>300000</v>
          </cell>
          <cell r="E2716">
            <v>-300000</v>
          </cell>
          <cell r="F2716">
            <v>0</v>
          </cell>
        </row>
        <row r="2717">
          <cell r="A2717">
            <v>127996</v>
          </cell>
          <cell r="B2717" t="str">
            <v>01.07.2000</v>
          </cell>
          <cell r="C2717" t="str">
            <v>LOGAN HOSPITAL - DEMOUNTABLE 3</v>
          </cell>
          <cell r="D2717">
            <v>47229</v>
          </cell>
          <cell r="E2717">
            <v>-17668</v>
          </cell>
          <cell r="F2717">
            <v>29561</v>
          </cell>
        </row>
        <row r="2718">
          <cell r="A2718">
            <v>128126</v>
          </cell>
          <cell r="B2718" t="str">
            <v>01.07.2001</v>
          </cell>
          <cell r="C2718" t="str">
            <v>TOWNSVILLE HOSPITAL - CENTRAL ENERGY FACILITY</v>
          </cell>
          <cell r="D2718">
            <v>10657420.26</v>
          </cell>
          <cell r="E2718">
            <v>-1063556.26</v>
          </cell>
          <cell r="F2718">
            <v>9593864</v>
          </cell>
        </row>
        <row r="2719">
          <cell r="A2719">
            <v>128128</v>
          </cell>
          <cell r="B2719" t="str">
            <v>30.06.2001</v>
          </cell>
          <cell r="C2719" t="str">
            <v>THEATRE BLOCK</v>
          </cell>
          <cell r="D2719">
            <v>3652972.01</v>
          </cell>
          <cell r="E2719">
            <v>-365458.01</v>
          </cell>
          <cell r="F2719">
            <v>3287514</v>
          </cell>
        </row>
        <row r="2720">
          <cell r="A2720">
            <v>128193</v>
          </cell>
          <cell r="B2720" t="str">
            <v>28.06.2001</v>
          </cell>
          <cell r="C2720" t="str">
            <v>MENTAL HEALTH BUILDING BAYSIDE ABI UNIT</v>
          </cell>
          <cell r="D2720">
            <v>4019484.43</v>
          </cell>
          <cell r="E2720">
            <v>-403070.43</v>
          </cell>
          <cell r="F2720">
            <v>3616414</v>
          </cell>
        </row>
        <row r="2721">
          <cell r="A2721">
            <v>128239</v>
          </cell>
          <cell r="B2721" t="str">
            <v>28.06.2001</v>
          </cell>
          <cell r="C2721" t="str">
            <v>TOWNSVILLE HOSPITAL - ACUTE BUILDING</v>
          </cell>
          <cell r="D2721">
            <v>142607898.81999999</v>
          </cell>
          <cell r="E2721">
            <v>-15740622.82</v>
          </cell>
          <cell r="F2721">
            <v>126867276</v>
          </cell>
        </row>
        <row r="2722">
          <cell r="A2722">
            <v>128243</v>
          </cell>
          <cell r="B2722" t="str">
            <v>28.06.2001</v>
          </cell>
          <cell r="C2722" t="str">
            <v>TOWNSVILLE HOSPITAL - ACUTE MENTAL HEALTH</v>
          </cell>
          <cell r="D2722">
            <v>6258560.0800000001</v>
          </cell>
          <cell r="E2722">
            <v>-738470.08</v>
          </cell>
          <cell r="F2722">
            <v>5520090</v>
          </cell>
        </row>
        <row r="2723">
          <cell r="A2723">
            <v>128251</v>
          </cell>
          <cell r="B2723" t="str">
            <v>01.07.1992</v>
          </cell>
          <cell r="C2723" t="str">
            <v>BUILD CAS.LODGE &amp; IMPROVEMENTS</v>
          </cell>
          <cell r="D2723">
            <v>260330.4</v>
          </cell>
          <cell r="E2723">
            <v>-109725.4</v>
          </cell>
          <cell r="F2723">
            <v>150605</v>
          </cell>
        </row>
        <row r="2724">
          <cell r="A2724">
            <v>128286</v>
          </cell>
          <cell r="B2724" t="str">
            <v>29.06.2001</v>
          </cell>
          <cell r="C2724" t="str">
            <v>CHARTERS TOWERS REHABILIATION UNIT - BLOCK D</v>
          </cell>
          <cell r="D2724">
            <v>834977.92</v>
          </cell>
          <cell r="E2724">
            <v>-83656.92</v>
          </cell>
          <cell r="F2724">
            <v>751321</v>
          </cell>
        </row>
        <row r="2725">
          <cell r="A2725">
            <v>128290</v>
          </cell>
          <cell r="B2725" t="str">
            <v>29.06.2001</v>
          </cell>
          <cell r="C2725" t="str">
            <v>CHARTERS TOWERS REHABILITATION UNIT - BLOCK C</v>
          </cell>
          <cell r="D2725">
            <v>834978.27</v>
          </cell>
          <cell r="E2725">
            <v>-83657.27</v>
          </cell>
          <cell r="F2725">
            <v>751321</v>
          </cell>
        </row>
        <row r="2726">
          <cell r="A2726">
            <v>128293</v>
          </cell>
          <cell r="B2726" t="str">
            <v>29.06.2001</v>
          </cell>
          <cell r="C2726" t="str">
            <v>CHARTERS TOWERS REHABILATION UNIT  BLOCK B CLARK</v>
          </cell>
          <cell r="D2726">
            <v>822515.71</v>
          </cell>
          <cell r="E2726">
            <v>-82408.710000000006</v>
          </cell>
          <cell r="F2726">
            <v>740107</v>
          </cell>
        </row>
        <row r="2727">
          <cell r="A2727">
            <v>128295</v>
          </cell>
          <cell r="B2727" t="str">
            <v>29.06.2001</v>
          </cell>
          <cell r="C2727" t="str">
            <v>CHARTERS TOWERS REHABILIATION UNIT - BLOCK A</v>
          </cell>
          <cell r="D2727">
            <v>1738298.2</v>
          </cell>
          <cell r="E2727">
            <v>-173196.2</v>
          </cell>
          <cell r="F2727">
            <v>1565102</v>
          </cell>
        </row>
        <row r="2728">
          <cell r="A2728">
            <v>128392</v>
          </cell>
          <cell r="B2728" t="str">
            <v>29.06.2001</v>
          </cell>
          <cell r="C2728" t="str">
            <v>LINK BUILDING CAIRNS BASE HOSPITAL</v>
          </cell>
          <cell r="D2728">
            <v>5210743.7300000004</v>
          </cell>
          <cell r="E2728">
            <v>-521984.73</v>
          </cell>
          <cell r="F2728">
            <v>4688759</v>
          </cell>
        </row>
        <row r="2729">
          <cell r="A2729">
            <v>128439</v>
          </cell>
          <cell r="B2729" t="str">
            <v>29.06.2001</v>
          </cell>
          <cell r="C2729" t="str">
            <v>THE TOWNSVILLE HOSPITAL</v>
          </cell>
          <cell r="D2729">
            <v>2260509.2999999998</v>
          </cell>
          <cell r="E2729">
            <v>0</v>
          </cell>
          <cell r="F2729">
            <v>2260509.2999999998</v>
          </cell>
        </row>
        <row r="2730">
          <cell r="A2730">
            <v>128440</v>
          </cell>
          <cell r="B2730" t="str">
            <v>01.07.1999</v>
          </cell>
          <cell r="C2730" t="str">
            <v>CENTRAL ENERGY PLANT-BLOCK S</v>
          </cell>
          <cell r="D2730">
            <v>0</v>
          </cell>
          <cell r="E2730">
            <v>0</v>
          </cell>
          <cell r="F2730">
            <v>0</v>
          </cell>
        </row>
        <row r="2731">
          <cell r="A2731">
            <v>128799</v>
          </cell>
          <cell r="B2731" t="str">
            <v>19.06.2001</v>
          </cell>
          <cell r="C2731" t="str">
            <v>SITEIMPMENTS-81 QUEEN STREET GOODNA</v>
          </cell>
          <cell r="D2731">
            <v>28673.37</v>
          </cell>
          <cell r="E2731">
            <v>-1991.37</v>
          </cell>
          <cell r="F2731">
            <v>26682</v>
          </cell>
        </row>
        <row r="2732">
          <cell r="A2732">
            <v>129133</v>
          </cell>
          <cell r="B2732" t="str">
            <v>01.07.1998</v>
          </cell>
          <cell r="C2732" t="str">
            <v>SITE IMPROVEMENTS</v>
          </cell>
          <cell r="D2732">
            <v>370838.37</v>
          </cell>
          <cell r="E2732">
            <v>-84247.37</v>
          </cell>
          <cell r="F2732">
            <v>286591</v>
          </cell>
        </row>
        <row r="2733">
          <cell r="A2733">
            <v>129139</v>
          </cell>
          <cell r="B2733" t="str">
            <v>01.07.1992</v>
          </cell>
          <cell r="C2733" t="str">
            <v>GCDHS Land</v>
          </cell>
          <cell r="D2733">
            <v>4597244.82</v>
          </cell>
          <cell r="E2733">
            <v>-2169170.8199999998</v>
          </cell>
          <cell r="F2733">
            <v>2428074</v>
          </cell>
        </row>
        <row r="2734">
          <cell r="A2734">
            <v>130226</v>
          </cell>
          <cell r="B2734" t="str">
            <v>14.11.2001</v>
          </cell>
          <cell r="C2734" t="str">
            <v>AWNING - BULLNOSE SKILLION ROOF DISTRICT OFFICE</v>
          </cell>
          <cell r="D2734">
            <v>23015</v>
          </cell>
          <cell r="E2734">
            <v>-2018</v>
          </cell>
          <cell r="F2734">
            <v>20997</v>
          </cell>
        </row>
        <row r="2735">
          <cell r="A2735">
            <v>130808</v>
          </cell>
          <cell r="B2735" t="str">
            <v>14.11.2001</v>
          </cell>
          <cell r="C2735" t="str">
            <v>INDUSTRIAL BUILDING - GARDENERS SHED</v>
          </cell>
          <cell r="D2735">
            <v>56982.41</v>
          </cell>
          <cell r="E2735">
            <v>-3922.41</v>
          </cell>
          <cell r="F2735">
            <v>53060</v>
          </cell>
        </row>
        <row r="2736">
          <cell r="A2736">
            <v>130809</v>
          </cell>
          <cell r="B2736" t="str">
            <v>30.10.2001</v>
          </cell>
          <cell r="C2736" t="str">
            <v>GARAGE</v>
          </cell>
          <cell r="D2736">
            <v>5672.73</v>
          </cell>
          <cell r="E2736">
            <v>-507.73</v>
          </cell>
          <cell r="F2736">
            <v>5165</v>
          </cell>
        </row>
        <row r="2737">
          <cell r="A2737">
            <v>130895</v>
          </cell>
          <cell r="B2737" t="str">
            <v>31.08.2001</v>
          </cell>
          <cell r="C2737" t="str">
            <v>MENTAL HEALTH UNIT-EXTENDED SECURE UNIT</v>
          </cell>
          <cell r="D2737">
            <v>4833777.93</v>
          </cell>
          <cell r="E2737">
            <v>-456477.93</v>
          </cell>
          <cell r="F2737">
            <v>4377300</v>
          </cell>
        </row>
        <row r="2738">
          <cell r="A2738">
            <v>130929</v>
          </cell>
          <cell r="B2738" t="str">
            <v>08.08.2001</v>
          </cell>
          <cell r="C2738" t="str">
            <v>15 Heron Street Residence</v>
          </cell>
          <cell r="D2738">
            <v>202082</v>
          </cell>
          <cell r="E2738">
            <v>-18103</v>
          </cell>
          <cell r="F2738">
            <v>183979</v>
          </cell>
        </row>
        <row r="2739">
          <cell r="A2739">
            <v>131803</v>
          </cell>
          <cell r="B2739" t="str">
            <v>31.07.2001</v>
          </cell>
          <cell r="C2739" t="str">
            <v>SITE IMPROVEMENTS - ATHERTON HOSPITAL</v>
          </cell>
          <cell r="D2739">
            <v>10545.46</v>
          </cell>
          <cell r="E2739">
            <v>-771.46</v>
          </cell>
          <cell r="F2739">
            <v>9774</v>
          </cell>
        </row>
        <row r="2740">
          <cell r="A2740">
            <v>133152</v>
          </cell>
          <cell r="B2740" t="str">
            <v>01.06.1960</v>
          </cell>
          <cell r="C2740" t="str">
            <v>DENTAL &amp; X RAY WORKSHOP SITE</v>
          </cell>
          <cell r="D2740">
            <v>656000</v>
          </cell>
          <cell r="E2740">
            <v>0</v>
          </cell>
          <cell r="F2740">
            <v>656000</v>
          </cell>
        </row>
        <row r="2741">
          <cell r="A2741">
            <v>133154</v>
          </cell>
          <cell r="B2741" t="str">
            <v>01.06.1960</v>
          </cell>
          <cell r="C2741" t="str">
            <v>STORAGE &amp; WORKSHOP SHEDS</v>
          </cell>
          <cell r="D2741">
            <v>44000</v>
          </cell>
          <cell r="E2741">
            <v>-40293</v>
          </cell>
          <cell r="F2741">
            <v>3707</v>
          </cell>
        </row>
        <row r="2742">
          <cell r="A2742">
            <v>133347</v>
          </cell>
          <cell r="B2742" t="str">
            <v>16.05.2002</v>
          </cell>
          <cell r="C2742" t="str">
            <v>COLORBOND GARAGE 3 DOOR FOR CORINDA</v>
          </cell>
          <cell r="D2742">
            <v>7897</v>
          </cell>
          <cell r="E2742">
            <v>-561</v>
          </cell>
          <cell r="F2742">
            <v>7336</v>
          </cell>
        </row>
        <row r="2743">
          <cell r="A2743">
            <v>134393</v>
          </cell>
          <cell r="B2743" t="str">
            <v>14.11.2001</v>
          </cell>
          <cell r="C2743" t="str">
            <v>WEST BLOCK HERSTON CAMPUS</v>
          </cell>
          <cell r="D2743">
            <v>42692411.090000004</v>
          </cell>
          <cell r="E2743">
            <v>-2460394.09</v>
          </cell>
          <cell r="F2743">
            <v>40232017</v>
          </cell>
        </row>
        <row r="2744">
          <cell r="A2744">
            <v>134399</v>
          </cell>
          <cell r="B2744" t="str">
            <v>14.11.2001</v>
          </cell>
          <cell r="C2744" t="str">
            <v>EAST BLOCK HERSTON COMPLEX</v>
          </cell>
          <cell r="D2744">
            <v>77044287.5</v>
          </cell>
          <cell r="E2744">
            <v>-4604098.5</v>
          </cell>
          <cell r="F2744">
            <v>72440189</v>
          </cell>
        </row>
        <row r="2745">
          <cell r="A2745">
            <v>134585</v>
          </cell>
          <cell r="B2745" t="str">
            <v>31.12.2001</v>
          </cell>
          <cell r="C2745" t="str">
            <v>HAEMODIALLYSIS UNIT</v>
          </cell>
          <cell r="D2745">
            <v>1350174.3</v>
          </cell>
          <cell r="E2745">
            <v>-111679.3</v>
          </cell>
          <cell r="F2745">
            <v>1238495</v>
          </cell>
        </row>
        <row r="2746">
          <cell r="A2746">
            <v>135040</v>
          </cell>
          <cell r="B2746" t="str">
            <v>29.11.2001</v>
          </cell>
          <cell r="C2746" t="str">
            <v>GARAGE 6 M X 9 METERS</v>
          </cell>
          <cell r="D2746">
            <v>5440.9</v>
          </cell>
          <cell r="E2746">
            <v>-470.9</v>
          </cell>
          <cell r="F2746">
            <v>4970</v>
          </cell>
        </row>
        <row r="2747">
          <cell r="A2747">
            <v>135051</v>
          </cell>
          <cell r="B2747" t="str">
            <v>30.11.2001</v>
          </cell>
          <cell r="C2747" t="str">
            <v>ACQUIRED BRAIN INJURY (ABI) UNIT</v>
          </cell>
          <cell r="D2747">
            <v>2195473.77</v>
          </cell>
          <cell r="E2747">
            <v>-188340.77</v>
          </cell>
          <cell r="F2747">
            <v>2007133</v>
          </cell>
        </row>
        <row r="2748">
          <cell r="A2748">
            <v>135082</v>
          </cell>
          <cell r="B2748" t="str">
            <v>12.12.2001</v>
          </cell>
          <cell r="C2748" t="str">
            <v>CONCRETE APRON/ENCLOSURE: FOR BINS</v>
          </cell>
          <cell r="D2748">
            <v>22400</v>
          </cell>
          <cell r="E2748">
            <v>-1906</v>
          </cell>
          <cell r="F2748">
            <v>20494</v>
          </cell>
        </row>
        <row r="2749">
          <cell r="A2749">
            <v>135223</v>
          </cell>
          <cell r="B2749" t="str">
            <v>19.02.2002</v>
          </cell>
          <cell r="C2749" t="str">
            <v>DEMOUNTABLE OFFICE - DONGA 5</v>
          </cell>
          <cell r="D2749">
            <v>31095</v>
          </cell>
          <cell r="E2749">
            <v>-2451</v>
          </cell>
          <cell r="F2749">
            <v>28644</v>
          </cell>
        </row>
        <row r="2750">
          <cell r="A2750">
            <v>135224</v>
          </cell>
          <cell r="B2750" t="str">
            <v>19.02.2002</v>
          </cell>
          <cell r="C2750" t="str">
            <v>DEMOUNTABLE OFFICE - DONGA 6</v>
          </cell>
          <cell r="D2750">
            <v>31263</v>
          </cell>
          <cell r="E2750">
            <v>-2464</v>
          </cell>
          <cell r="F2750">
            <v>28799</v>
          </cell>
        </row>
        <row r="2751">
          <cell r="A2751">
            <v>135412</v>
          </cell>
          <cell r="B2751" t="str">
            <v>07.12.2001</v>
          </cell>
          <cell r="C2751" t="str">
            <v>PLAY SYSTEM &amp; SHADE STRUCTURE</v>
          </cell>
          <cell r="D2751">
            <v>22155.15</v>
          </cell>
          <cell r="E2751">
            <v>-1895.15</v>
          </cell>
          <cell r="F2751">
            <v>20260</v>
          </cell>
        </row>
        <row r="2752">
          <cell r="A2752">
            <v>135422</v>
          </cell>
          <cell r="B2752" t="str">
            <v>20.12.2001</v>
          </cell>
          <cell r="C2752" t="str">
            <v>CARPARK - MACKAY HOSPITAL</v>
          </cell>
          <cell r="D2752">
            <v>55850.52</v>
          </cell>
          <cell r="E2752">
            <v>-3537.52</v>
          </cell>
          <cell r="F2752">
            <v>52313</v>
          </cell>
        </row>
        <row r="2753">
          <cell r="A2753">
            <v>137373</v>
          </cell>
          <cell r="B2753" t="str">
            <v>31.01.2002</v>
          </cell>
          <cell r="C2753" t="str">
            <v>RESIDENCE - 13 JUDITH STREET MOUNT ISA</v>
          </cell>
          <cell r="D2753">
            <v>83463.070000000007</v>
          </cell>
          <cell r="E2753">
            <v>-6717.07</v>
          </cell>
          <cell r="F2753">
            <v>76746</v>
          </cell>
        </row>
        <row r="2754">
          <cell r="A2754">
            <v>137384</v>
          </cell>
          <cell r="B2754" t="str">
            <v>31.01.2002</v>
          </cell>
          <cell r="C2754" t="str">
            <v>LAND - 13 JUDITH STREET</v>
          </cell>
          <cell r="D2754">
            <v>35000</v>
          </cell>
          <cell r="E2754">
            <v>0</v>
          </cell>
          <cell r="F2754">
            <v>35000</v>
          </cell>
        </row>
        <row r="2755">
          <cell r="A2755">
            <v>137386</v>
          </cell>
          <cell r="B2755" t="str">
            <v>31.01.2002</v>
          </cell>
          <cell r="C2755" t="str">
            <v>LAND - 4 JOAN STREET</v>
          </cell>
          <cell r="D2755">
            <v>35000</v>
          </cell>
          <cell r="E2755">
            <v>0</v>
          </cell>
          <cell r="F2755">
            <v>35000</v>
          </cell>
        </row>
        <row r="2756">
          <cell r="A2756">
            <v>137387</v>
          </cell>
          <cell r="B2756" t="str">
            <v>31.01.2002</v>
          </cell>
          <cell r="C2756" t="str">
            <v>LAND - 2 IAN STREET</v>
          </cell>
          <cell r="D2756">
            <v>35000</v>
          </cell>
          <cell r="E2756">
            <v>0</v>
          </cell>
          <cell r="F2756">
            <v>35000</v>
          </cell>
        </row>
        <row r="2757">
          <cell r="A2757">
            <v>137388</v>
          </cell>
          <cell r="B2757" t="str">
            <v>31.01.2002</v>
          </cell>
          <cell r="C2757" t="str">
            <v>RESIDENCE - 4 JOAN STREET</v>
          </cell>
          <cell r="D2757">
            <v>105516.12</v>
          </cell>
          <cell r="E2757">
            <v>-8491.1200000000008</v>
          </cell>
          <cell r="F2757">
            <v>97025</v>
          </cell>
        </row>
        <row r="2758">
          <cell r="A2758">
            <v>137389</v>
          </cell>
          <cell r="B2758" t="str">
            <v>31.01.2002</v>
          </cell>
          <cell r="C2758" t="str">
            <v>RESIDENCE - 2 IAN STREET</v>
          </cell>
          <cell r="D2758">
            <v>83637.36</v>
          </cell>
          <cell r="E2758">
            <v>-6729.36</v>
          </cell>
          <cell r="F2758">
            <v>76908</v>
          </cell>
        </row>
        <row r="2759">
          <cell r="A2759">
            <v>137560</v>
          </cell>
          <cell r="B2759" t="str">
            <v>31.01.2002</v>
          </cell>
          <cell r="C2759" t="str">
            <v>CORINDA CHC</v>
          </cell>
          <cell r="D2759">
            <v>459162.67</v>
          </cell>
          <cell r="E2759">
            <v>-36944.67</v>
          </cell>
          <cell r="F2759">
            <v>422218</v>
          </cell>
        </row>
        <row r="2760">
          <cell r="A2760">
            <v>137747</v>
          </cell>
          <cell r="B2760" t="str">
            <v>01.01.1978</v>
          </cell>
          <cell r="C2760" t="str">
            <v>DENTAL CLINIC JUERS RD KINGSTON</v>
          </cell>
          <cell r="D2760">
            <v>593348.79</v>
          </cell>
          <cell r="E2760">
            <v>-283999.78999999998</v>
          </cell>
          <cell r="F2760">
            <v>309349</v>
          </cell>
        </row>
        <row r="2761">
          <cell r="A2761">
            <v>137748</v>
          </cell>
          <cell r="B2761" t="str">
            <v>01.03.1997</v>
          </cell>
          <cell r="C2761" t="str">
            <v>DEMOUNTABLE</v>
          </cell>
          <cell r="D2761">
            <v>39753.99</v>
          </cell>
          <cell r="E2761">
            <v>-3538.99</v>
          </cell>
          <cell r="F2761">
            <v>36215</v>
          </cell>
        </row>
        <row r="2762">
          <cell r="A2762">
            <v>137749</v>
          </cell>
          <cell r="B2762" t="str">
            <v>01.05.1997</v>
          </cell>
          <cell r="C2762" t="str">
            <v>DEMOUNTABLE</v>
          </cell>
          <cell r="D2762">
            <v>98660.09</v>
          </cell>
          <cell r="E2762">
            <v>-15187.09</v>
          </cell>
          <cell r="F2762">
            <v>83473</v>
          </cell>
        </row>
        <row r="2763">
          <cell r="A2763">
            <v>137769</v>
          </cell>
          <cell r="B2763" t="str">
            <v>01.03.1997</v>
          </cell>
          <cell r="C2763" t="str">
            <v>DEMOUNTABLE</v>
          </cell>
          <cell r="D2763">
            <v>8283.76</v>
          </cell>
          <cell r="E2763">
            <v>-1711.76</v>
          </cell>
          <cell r="F2763">
            <v>6572</v>
          </cell>
        </row>
        <row r="2764">
          <cell r="A2764">
            <v>138762</v>
          </cell>
          <cell r="B2764" t="str">
            <v>27.06.2002</v>
          </cell>
          <cell r="C2764" t="str">
            <v>COLORBOND GARAGE &amp; CARPORT</v>
          </cell>
          <cell r="D2764">
            <v>60520</v>
          </cell>
          <cell r="E2764">
            <v>-4059</v>
          </cell>
          <cell r="F2764">
            <v>56461</v>
          </cell>
        </row>
        <row r="2765">
          <cell r="A2765">
            <v>138949</v>
          </cell>
          <cell r="B2765" t="str">
            <v>01.03.1997</v>
          </cell>
          <cell r="C2765" t="str">
            <v>DEMOUNTABLE</v>
          </cell>
          <cell r="D2765">
            <v>23667.85</v>
          </cell>
          <cell r="E2765">
            <v>-4900.8500000000004</v>
          </cell>
          <cell r="F2765">
            <v>18767</v>
          </cell>
        </row>
        <row r="2766">
          <cell r="A2766">
            <v>139006</v>
          </cell>
          <cell r="B2766" t="str">
            <v>31.03.2002</v>
          </cell>
          <cell r="C2766" t="str">
            <v>TOWNSVILLE HOSPITAL - SECURE MENTAL HEALTH</v>
          </cell>
          <cell r="D2766">
            <v>6648773.5700000003</v>
          </cell>
          <cell r="E2766">
            <v>-480988.57</v>
          </cell>
          <cell r="F2766">
            <v>6167785</v>
          </cell>
        </row>
        <row r="2767">
          <cell r="A2767">
            <v>139126</v>
          </cell>
          <cell r="B2767" t="str">
            <v>31.03.2002</v>
          </cell>
          <cell r="C2767" t="str">
            <v>MCKINLAY BUSH NURSING FACILITY</v>
          </cell>
          <cell r="D2767">
            <v>76245.5</v>
          </cell>
          <cell r="E2767">
            <v>-5725.5</v>
          </cell>
          <cell r="F2767">
            <v>70520</v>
          </cell>
        </row>
        <row r="2768">
          <cell r="A2768">
            <v>140082</v>
          </cell>
          <cell r="B2768" t="str">
            <v>03.09.2001</v>
          </cell>
          <cell r="C2768" t="str">
            <v>SOILED LINEN COLD ROOM</v>
          </cell>
          <cell r="D2768">
            <v>16320</v>
          </cell>
          <cell r="E2768">
            <v>-1537</v>
          </cell>
          <cell r="F2768">
            <v>14783</v>
          </cell>
        </row>
        <row r="2769">
          <cell r="A2769">
            <v>140660</v>
          </cell>
          <cell r="B2769" t="str">
            <v>30.04.2002</v>
          </cell>
          <cell r="C2769" t="str">
            <v>MENTAL HEALTH ACQUIRED BRAIN INJURY UNIT</v>
          </cell>
          <cell r="D2769">
            <v>2368970.9700000002</v>
          </cell>
          <cell r="E2769">
            <v>-171205.97</v>
          </cell>
          <cell r="F2769">
            <v>2197765</v>
          </cell>
        </row>
        <row r="2770">
          <cell r="A2770">
            <v>141159</v>
          </cell>
          <cell r="B2770" t="str">
            <v>05.04.2002</v>
          </cell>
          <cell r="C2770" t="str">
            <v>Site Improvement (Carport) Hill St Gatton</v>
          </cell>
          <cell r="D2770">
            <v>4500</v>
          </cell>
          <cell r="E2770">
            <v>-253</v>
          </cell>
          <cell r="F2770">
            <v>4247</v>
          </cell>
        </row>
        <row r="2771">
          <cell r="A2771">
            <v>141322</v>
          </cell>
          <cell r="B2771" t="str">
            <v>26.03.2002</v>
          </cell>
          <cell r="C2771" t="str">
            <v>DWELLING - 7 CHILLEI NHEE, WEIPA</v>
          </cell>
          <cell r="D2771">
            <v>85137.74</v>
          </cell>
          <cell r="E2771">
            <v>-6397.74</v>
          </cell>
          <cell r="F2771">
            <v>78740</v>
          </cell>
        </row>
        <row r="2772">
          <cell r="A2772">
            <v>141323</v>
          </cell>
          <cell r="B2772" t="str">
            <v>26.03.2002</v>
          </cell>
          <cell r="C2772" t="str">
            <v>DWELLING - 4 ANNANDI AVE WEIPA</v>
          </cell>
          <cell r="D2772">
            <v>83656.38</v>
          </cell>
          <cell r="E2772">
            <v>-6317.38</v>
          </cell>
          <cell r="F2772">
            <v>77339</v>
          </cell>
        </row>
        <row r="2773">
          <cell r="A2773">
            <v>141324</v>
          </cell>
          <cell r="B2773" t="str">
            <v>26.03.2002</v>
          </cell>
          <cell r="C2773" t="str">
            <v>DWELLING - 13 ANNANDI AVE WEIPA</v>
          </cell>
          <cell r="D2773">
            <v>83656.38</v>
          </cell>
          <cell r="E2773">
            <v>-6317.38</v>
          </cell>
          <cell r="F2773">
            <v>77339</v>
          </cell>
        </row>
        <row r="2774">
          <cell r="A2774">
            <v>141325</v>
          </cell>
          <cell r="B2774" t="str">
            <v>26.03.2002</v>
          </cell>
          <cell r="C2774" t="str">
            <v>DWELLING - 4 CUMRUMJA CL WEIPA</v>
          </cell>
          <cell r="D2774">
            <v>83661.78</v>
          </cell>
          <cell r="E2774">
            <v>-6317.78</v>
          </cell>
          <cell r="F2774">
            <v>77344</v>
          </cell>
        </row>
        <row r="2775">
          <cell r="A2775">
            <v>141403</v>
          </cell>
          <cell r="B2775" t="str">
            <v>28.02.2002</v>
          </cell>
          <cell r="C2775" t="str">
            <v>103 LOUISA STREET MITCHELL 4465</v>
          </cell>
          <cell r="D2775">
            <v>136609.03</v>
          </cell>
          <cell r="E2775">
            <v>-10643.03</v>
          </cell>
          <cell r="F2775">
            <v>125966</v>
          </cell>
        </row>
        <row r="2776">
          <cell r="A2776">
            <v>141404</v>
          </cell>
          <cell r="B2776" t="str">
            <v>28.02.2002</v>
          </cell>
          <cell r="C2776" t="str">
            <v>6 ROSEDALE CLOSE ROMA 4455</v>
          </cell>
          <cell r="D2776">
            <v>160273.32</v>
          </cell>
          <cell r="E2776">
            <v>-12487.32</v>
          </cell>
          <cell r="F2776">
            <v>147786</v>
          </cell>
        </row>
        <row r="2777">
          <cell r="A2777">
            <v>141972</v>
          </cell>
          <cell r="B2777" t="str">
            <v>09.07.2001</v>
          </cell>
          <cell r="C2777" t="str">
            <v>Rehabilitation Centre - Baillie Henderson</v>
          </cell>
          <cell r="D2777">
            <v>3052377.08</v>
          </cell>
          <cell r="E2777">
            <v>-302575.08</v>
          </cell>
          <cell r="F2777">
            <v>2749802</v>
          </cell>
        </row>
        <row r="2778">
          <cell r="A2778">
            <v>141974</v>
          </cell>
          <cell r="B2778" t="str">
            <v>13.08.2001</v>
          </cell>
          <cell r="C2778" t="str">
            <v>ABI/DD - Baillie Henderson</v>
          </cell>
          <cell r="D2778">
            <v>4978064.62</v>
          </cell>
          <cell r="E2778">
            <v>-478287.62</v>
          </cell>
          <cell r="F2778">
            <v>4499777</v>
          </cell>
        </row>
        <row r="2779">
          <cell r="A2779">
            <v>141975</v>
          </cell>
          <cell r="B2779" t="str">
            <v>13.08.2001</v>
          </cell>
          <cell r="C2779" t="str">
            <v>Independant Living Unit - Baillie Henderson</v>
          </cell>
          <cell r="D2779">
            <v>2824728.11</v>
          </cell>
          <cell r="E2779">
            <v>-270973.11</v>
          </cell>
          <cell r="F2779">
            <v>2553755</v>
          </cell>
        </row>
        <row r="2780">
          <cell r="A2780">
            <v>141991</v>
          </cell>
          <cell r="B2780" t="str">
            <v>29.04.2002</v>
          </cell>
          <cell r="C2780" t="str">
            <v>BUILDING - HOUSE 80 KING ST</v>
          </cell>
          <cell r="D2780">
            <v>130008.83</v>
          </cell>
          <cell r="E2780">
            <v>-9416.83</v>
          </cell>
          <cell r="F2780">
            <v>120592</v>
          </cell>
        </row>
        <row r="2781">
          <cell r="A2781">
            <v>141997</v>
          </cell>
          <cell r="B2781" t="str">
            <v>30.04.2002</v>
          </cell>
          <cell r="C2781" t="str">
            <v>THE TOWNSVILLE HOSPITAL - SITE IMPROVEMENTS</v>
          </cell>
          <cell r="D2781">
            <v>347638.5</v>
          </cell>
          <cell r="E2781">
            <v>-17624.5</v>
          </cell>
          <cell r="F2781">
            <v>330014</v>
          </cell>
        </row>
        <row r="2782">
          <cell r="A2782">
            <v>144971</v>
          </cell>
          <cell r="B2782" t="str">
            <v>31.05.2002</v>
          </cell>
          <cell r="C2782" t="str">
            <v>GOLD COAST HOSP REDEV NEW REHAB FACILITY</v>
          </cell>
          <cell r="D2782">
            <v>18666577.260000002</v>
          </cell>
          <cell r="E2782">
            <v>-1293793.26</v>
          </cell>
          <cell r="F2782">
            <v>17372784</v>
          </cell>
        </row>
        <row r="2783">
          <cell r="A2783">
            <v>146377</v>
          </cell>
          <cell r="B2783" t="str">
            <v>01.01.1977</v>
          </cell>
          <cell r="C2783" t="str">
            <v>DENTAL CLINIC BEENLEIGH</v>
          </cell>
          <cell r="D2783">
            <v>148390</v>
          </cell>
          <cell r="E2783">
            <v>-87413</v>
          </cell>
          <cell r="F2783">
            <v>60977</v>
          </cell>
        </row>
        <row r="2784">
          <cell r="A2784">
            <v>147298</v>
          </cell>
          <cell r="B2784" t="str">
            <v>17.06.2002</v>
          </cell>
          <cell r="C2784" t="str">
            <v>GAZEBO ESK HOSPITAL</v>
          </cell>
          <cell r="D2784">
            <v>6971.82</v>
          </cell>
          <cell r="E2784">
            <v>-475.82</v>
          </cell>
          <cell r="F2784">
            <v>6496</v>
          </cell>
        </row>
        <row r="2785">
          <cell r="A2785">
            <v>147599</v>
          </cell>
          <cell r="B2785" t="str">
            <v>06.06.2002</v>
          </cell>
          <cell r="C2785" t="str">
            <v>HOUSE AND LAND</v>
          </cell>
          <cell r="D2785">
            <v>135696.70000000001</v>
          </cell>
          <cell r="E2785">
            <v>-9358.7000000000007</v>
          </cell>
          <cell r="F2785">
            <v>126338</v>
          </cell>
        </row>
        <row r="2786">
          <cell r="A2786">
            <v>147800</v>
          </cell>
          <cell r="B2786" t="str">
            <v>26.06.2002</v>
          </cell>
          <cell r="C2786" t="str">
            <v>HOME, 10 ROMA CRESENT , ROMA</v>
          </cell>
          <cell r="D2786">
            <v>160500</v>
          </cell>
          <cell r="E2786">
            <v>-10774</v>
          </cell>
          <cell r="F2786">
            <v>149726</v>
          </cell>
        </row>
        <row r="2787">
          <cell r="A2787">
            <v>147803</v>
          </cell>
          <cell r="B2787" t="str">
            <v>26.06.2002</v>
          </cell>
          <cell r="C2787" t="str">
            <v>NEW DON'S RES,  4 BARWON STREET, MUNGINDI</v>
          </cell>
          <cell r="D2787">
            <v>177458.2</v>
          </cell>
          <cell r="E2787">
            <v>-11470.2</v>
          </cell>
          <cell r="F2787">
            <v>165988</v>
          </cell>
        </row>
        <row r="2788">
          <cell r="A2788">
            <v>147828</v>
          </cell>
          <cell r="B2788" t="str">
            <v>01.07.1996</v>
          </cell>
          <cell r="C2788" t="str">
            <v>DENTAL CLINIC GLENALA RD INALA CENTRAL</v>
          </cell>
          <cell r="D2788">
            <v>75255</v>
          </cell>
          <cell r="E2788">
            <v>-28909</v>
          </cell>
          <cell r="F2788">
            <v>46346</v>
          </cell>
        </row>
        <row r="2789">
          <cell r="A2789">
            <v>147829</v>
          </cell>
          <cell r="B2789" t="str">
            <v>01.07.1996</v>
          </cell>
          <cell r="C2789" t="str">
            <v>DENTAL CLINIC BIOTA ST INALA</v>
          </cell>
          <cell r="D2789">
            <v>56255</v>
          </cell>
          <cell r="E2789">
            <v>-21183</v>
          </cell>
          <cell r="F2789">
            <v>35072</v>
          </cell>
        </row>
        <row r="2790">
          <cell r="A2790">
            <v>147841</v>
          </cell>
          <cell r="B2790" t="str">
            <v>01.07.1996</v>
          </cell>
          <cell r="C2790" t="str">
            <v>DENTAL CLINIC WONGABURRA ST JINDALEE</v>
          </cell>
          <cell r="D2790">
            <v>75255</v>
          </cell>
          <cell r="E2790">
            <v>-28909</v>
          </cell>
          <cell r="F2790">
            <v>46346</v>
          </cell>
        </row>
        <row r="2791">
          <cell r="A2791">
            <v>147847</v>
          </cell>
          <cell r="B2791" t="str">
            <v>01.07.1983</v>
          </cell>
          <cell r="C2791" t="str">
            <v>DENTAL CLINIC STEPHENS ST MORNINGSIDE</v>
          </cell>
          <cell r="D2791">
            <v>52055</v>
          </cell>
          <cell r="E2791">
            <v>-26409</v>
          </cell>
          <cell r="F2791">
            <v>25646</v>
          </cell>
        </row>
        <row r="2792">
          <cell r="A2792">
            <v>147849</v>
          </cell>
          <cell r="B2792" t="str">
            <v>01.07.1996</v>
          </cell>
          <cell r="C2792" t="str">
            <v>DURACK DENTAL CLINIC INALA AVE SERVICETON</v>
          </cell>
          <cell r="D2792">
            <v>44555</v>
          </cell>
          <cell r="E2792">
            <v>-15577</v>
          </cell>
          <cell r="F2792">
            <v>28978</v>
          </cell>
        </row>
        <row r="2793">
          <cell r="A2793">
            <v>147850</v>
          </cell>
          <cell r="B2793" t="str">
            <v>01.07.1996</v>
          </cell>
          <cell r="C2793" t="str">
            <v>DENTAL CLINIC MAINS RD SUNNYBANK</v>
          </cell>
          <cell r="D2793">
            <v>75255</v>
          </cell>
          <cell r="E2793">
            <v>-28909</v>
          </cell>
          <cell r="F2793">
            <v>46346</v>
          </cell>
        </row>
        <row r="2794">
          <cell r="A2794">
            <v>147857</v>
          </cell>
          <cell r="B2794" t="str">
            <v>01.07.1996</v>
          </cell>
          <cell r="C2794" t="str">
            <v>DENTAL CLINIC OLD CLEVELAND ROAD CAMP HILL</v>
          </cell>
          <cell r="D2794">
            <v>46555</v>
          </cell>
          <cell r="E2794">
            <v>-16498</v>
          </cell>
          <cell r="F2794">
            <v>30057</v>
          </cell>
        </row>
        <row r="2795">
          <cell r="A2795">
            <v>147886</v>
          </cell>
          <cell r="B2795" t="str">
            <v>01.07.1996</v>
          </cell>
          <cell r="C2795" t="str">
            <v>CANNON HILL DENTAL CLINIC MOLLOY RD</v>
          </cell>
          <cell r="D2795">
            <v>47055</v>
          </cell>
          <cell r="E2795">
            <v>-32579</v>
          </cell>
          <cell r="F2795">
            <v>14476</v>
          </cell>
        </row>
        <row r="2796">
          <cell r="A2796">
            <v>147887</v>
          </cell>
          <cell r="B2796" t="str">
            <v>01.07.1996</v>
          </cell>
          <cell r="C2796" t="str">
            <v>MT GRAVATT EAST DENTAL CLINIC NEWNHAM RD</v>
          </cell>
          <cell r="D2796">
            <v>52055</v>
          </cell>
          <cell r="E2796">
            <v>-18571</v>
          </cell>
          <cell r="F2796">
            <v>33484</v>
          </cell>
        </row>
        <row r="2797">
          <cell r="A2797">
            <v>147888</v>
          </cell>
          <cell r="B2797" t="str">
            <v>01.07.1996</v>
          </cell>
          <cell r="C2797" t="str">
            <v>RUNCORN DENTAL CLINIC ARDAGIE ST RUNCORN</v>
          </cell>
          <cell r="D2797">
            <v>74055</v>
          </cell>
          <cell r="E2797">
            <v>-15271</v>
          </cell>
          <cell r="F2797">
            <v>58784</v>
          </cell>
        </row>
        <row r="2798">
          <cell r="A2798">
            <v>147889</v>
          </cell>
          <cell r="B2798" t="str">
            <v>01.07.1996</v>
          </cell>
          <cell r="C2798" t="str">
            <v>SERVICETON SOUTH SS DENTAL CLINIC LORIKEET ST</v>
          </cell>
          <cell r="D2798">
            <v>75255</v>
          </cell>
          <cell r="E2798">
            <v>-28835</v>
          </cell>
          <cell r="F2798">
            <v>46420</v>
          </cell>
        </row>
        <row r="2799">
          <cell r="A2799">
            <v>147891</v>
          </cell>
          <cell r="B2799" t="str">
            <v>01.07.1996</v>
          </cell>
          <cell r="C2799" t="str">
            <v>INALA ST MARKS SS DENTAL CLINIC LILAC ST INALA</v>
          </cell>
          <cell r="D2799">
            <v>56255</v>
          </cell>
          <cell r="E2799">
            <v>-21183</v>
          </cell>
          <cell r="F2799">
            <v>35072</v>
          </cell>
        </row>
        <row r="2800">
          <cell r="A2800">
            <v>147978</v>
          </cell>
          <cell r="B2800" t="str">
            <v>27.06.2002</v>
          </cell>
          <cell r="C2800" t="str">
            <v>LOT 13 GRIGG STREET RAVENSHOE</v>
          </cell>
          <cell r="D2800">
            <v>34430.21</v>
          </cell>
          <cell r="E2800">
            <v>0</v>
          </cell>
          <cell r="F2800">
            <v>34430.21</v>
          </cell>
        </row>
        <row r="2801">
          <cell r="A2801">
            <v>148272</v>
          </cell>
          <cell r="B2801" t="str">
            <v>26.06.2002</v>
          </cell>
          <cell r="C2801" t="str">
            <v>HOUSE AND LAND</v>
          </cell>
          <cell r="D2801">
            <v>138950</v>
          </cell>
          <cell r="E2801">
            <v>-9328</v>
          </cell>
          <cell r="F2801">
            <v>129622</v>
          </cell>
        </row>
        <row r="2802">
          <cell r="A2802">
            <v>148459</v>
          </cell>
          <cell r="B2802" t="str">
            <v>07.05.2002</v>
          </cell>
          <cell r="C2802" t="str">
            <v>Carpark, Baillee Henderson</v>
          </cell>
          <cell r="D2802">
            <v>5588</v>
          </cell>
          <cell r="E2802">
            <v>-302</v>
          </cell>
          <cell r="F2802">
            <v>5286</v>
          </cell>
        </row>
        <row r="2803">
          <cell r="A2803">
            <v>148460</v>
          </cell>
          <cell r="B2803" t="str">
            <v>11.01.2002</v>
          </cell>
          <cell r="C2803" t="str">
            <v>Carpark, Toowoomba Base Hospital</v>
          </cell>
          <cell r="D2803">
            <v>29275</v>
          </cell>
          <cell r="E2803">
            <v>-1398</v>
          </cell>
          <cell r="F2803">
            <v>27877</v>
          </cell>
        </row>
        <row r="2804">
          <cell r="A2804">
            <v>149417</v>
          </cell>
          <cell r="B2804" t="str">
            <v>07.03.2002</v>
          </cell>
          <cell r="C2804" t="str">
            <v>CRAFTWORKSHOP 1</v>
          </cell>
          <cell r="D2804">
            <v>904864.65</v>
          </cell>
          <cell r="E2804">
            <v>-67059.649999999994</v>
          </cell>
          <cell r="F2804">
            <v>837805</v>
          </cell>
        </row>
        <row r="2805">
          <cell r="A2805">
            <v>149418</v>
          </cell>
          <cell r="B2805" t="str">
            <v>07.03.2002</v>
          </cell>
          <cell r="C2805" t="str">
            <v>CRAFTWORKSHOP 2</v>
          </cell>
          <cell r="D2805">
            <v>101431.46</v>
          </cell>
          <cell r="E2805">
            <v>-7718.46</v>
          </cell>
          <cell r="F2805">
            <v>93713</v>
          </cell>
        </row>
        <row r="2806">
          <cell r="A2806">
            <v>149419</v>
          </cell>
          <cell r="B2806" t="str">
            <v>07.03.2002</v>
          </cell>
          <cell r="C2806" t="str">
            <v>GYMNASIUM</v>
          </cell>
          <cell r="D2806">
            <v>1677143.18</v>
          </cell>
          <cell r="E2806">
            <v>-122768.18</v>
          </cell>
          <cell r="F2806">
            <v>1554375</v>
          </cell>
        </row>
        <row r="2807">
          <cell r="A2807">
            <v>149420</v>
          </cell>
          <cell r="B2807" t="str">
            <v>07.03.2002</v>
          </cell>
          <cell r="C2807" t="str">
            <v>HIGH SECURE ACUTE DAINTREE &amp; FRANKLIN UNIT</v>
          </cell>
          <cell r="D2807">
            <v>5263819.9000000004</v>
          </cell>
          <cell r="E2807">
            <v>-396727.9</v>
          </cell>
          <cell r="F2807">
            <v>4867092</v>
          </cell>
        </row>
        <row r="2808">
          <cell r="A2808">
            <v>149421</v>
          </cell>
          <cell r="B2808" t="str">
            <v>07.03.2002</v>
          </cell>
          <cell r="C2808" t="str">
            <v>HIGH SECURE ENTRY</v>
          </cell>
          <cell r="D2808">
            <v>2600507.25</v>
          </cell>
          <cell r="E2808">
            <v>-195022.25</v>
          </cell>
          <cell r="F2808">
            <v>2405485</v>
          </cell>
        </row>
        <row r="2809">
          <cell r="A2809">
            <v>149422</v>
          </cell>
          <cell r="B2809" t="str">
            <v>07.03.2002</v>
          </cell>
          <cell r="C2809" t="str">
            <v>INDEPENDENT LIVING HOMEVALE UNIT</v>
          </cell>
          <cell r="D2809">
            <v>634592.02</v>
          </cell>
          <cell r="E2809">
            <v>-46801.02</v>
          </cell>
          <cell r="F2809">
            <v>587791</v>
          </cell>
        </row>
        <row r="2810">
          <cell r="A2810">
            <v>149423</v>
          </cell>
          <cell r="B2810" t="str">
            <v>07.03.2002</v>
          </cell>
          <cell r="C2810" t="str">
            <v>MODERATE ACUITY 1 KONDALILLA UNIT</v>
          </cell>
          <cell r="D2810">
            <v>2450461.7999999998</v>
          </cell>
          <cell r="E2810">
            <v>-184017.8</v>
          </cell>
          <cell r="F2810">
            <v>2266444</v>
          </cell>
        </row>
        <row r="2811">
          <cell r="A2811">
            <v>149424</v>
          </cell>
          <cell r="B2811" t="str">
            <v>07.03.2002</v>
          </cell>
          <cell r="C2811" t="str">
            <v>MODERATE ACUITY 2 SARABAH UNIT</v>
          </cell>
          <cell r="D2811">
            <v>779942.49</v>
          </cell>
          <cell r="E2811">
            <v>-58286.49</v>
          </cell>
          <cell r="F2811">
            <v>721656</v>
          </cell>
        </row>
        <row r="2812">
          <cell r="A2812">
            <v>149425</v>
          </cell>
          <cell r="B2812" t="str">
            <v>07.03.2002</v>
          </cell>
          <cell r="C2812" t="str">
            <v>MODERATE ACUITY 3 TAMBORINE UNIT THE PARK</v>
          </cell>
          <cell r="D2812">
            <v>1298385.3700000001</v>
          </cell>
          <cell r="E2812">
            <v>-97567.37</v>
          </cell>
          <cell r="F2812">
            <v>1200818</v>
          </cell>
        </row>
        <row r="2813">
          <cell r="A2813">
            <v>149426</v>
          </cell>
          <cell r="B2813" t="str">
            <v>01.05.2002</v>
          </cell>
          <cell r="C2813" t="str">
            <v>EXTENDED SECURE THE PARK</v>
          </cell>
          <cell r="D2813">
            <v>6310119.0999999996</v>
          </cell>
          <cell r="E2813">
            <v>-447559.1</v>
          </cell>
          <cell r="F2813">
            <v>5862560</v>
          </cell>
        </row>
        <row r="2814">
          <cell r="A2814">
            <v>149427</v>
          </cell>
          <cell r="B2814" t="str">
            <v>18.06.2002</v>
          </cell>
          <cell r="C2814" t="str">
            <v>DUAL DIAGNOSIS 1 THE PARK</v>
          </cell>
          <cell r="D2814">
            <v>1315593.77</v>
          </cell>
          <cell r="E2814">
            <v>-88886.77</v>
          </cell>
          <cell r="F2814">
            <v>1226707</v>
          </cell>
        </row>
        <row r="2815">
          <cell r="A2815">
            <v>149428</v>
          </cell>
          <cell r="B2815" t="str">
            <v>18.06.2002</v>
          </cell>
          <cell r="C2815" t="str">
            <v>DUAL DIAGNOSIS 2 PINE HOUSE THE PARK</v>
          </cell>
          <cell r="D2815">
            <v>834854.88</v>
          </cell>
          <cell r="E2815">
            <v>-56420.88</v>
          </cell>
          <cell r="F2815">
            <v>778434</v>
          </cell>
        </row>
        <row r="2816">
          <cell r="A2816">
            <v>149429</v>
          </cell>
          <cell r="B2816" t="str">
            <v>18.06.2002</v>
          </cell>
          <cell r="C2816" t="str">
            <v>DUAL DIAGNOSIS 3 NERANG HOUSE THE PARK</v>
          </cell>
          <cell r="D2816">
            <v>841691.47</v>
          </cell>
          <cell r="E2816">
            <v>-56877.47</v>
          </cell>
          <cell r="F2816">
            <v>784814</v>
          </cell>
        </row>
        <row r="2817">
          <cell r="A2817">
            <v>149430</v>
          </cell>
          <cell r="B2817" t="str">
            <v>18.06.2002</v>
          </cell>
          <cell r="C2817" t="str">
            <v>DUAL DIAGNOSIS 4 BELYANDER HOUSE THE PARK</v>
          </cell>
          <cell r="D2817">
            <v>846901.17</v>
          </cell>
          <cell r="E2817">
            <v>-57217.17</v>
          </cell>
          <cell r="F2817">
            <v>789684</v>
          </cell>
        </row>
        <row r="2818">
          <cell r="A2818">
            <v>149431</v>
          </cell>
          <cell r="B2818" t="str">
            <v>18.06.2002</v>
          </cell>
          <cell r="C2818" t="str">
            <v>DUAL DIAGNOSIS 5 COMET HOUSE THE PARK</v>
          </cell>
          <cell r="D2818">
            <v>963669.62</v>
          </cell>
          <cell r="E2818">
            <v>-65128.62</v>
          </cell>
          <cell r="F2818">
            <v>898541</v>
          </cell>
        </row>
        <row r="2819">
          <cell r="A2819">
            <v>149432</v>
          </cell>
          <cell r="B2819" t="str">
            <v>18.06.2002</v>
          </cell>
          <cell r="C2819" t="str">
            <v>EXTENDED TREATMENT 1 BORONIA HOUSE THE PARK</v>
          </cell>
          <cell r="D2819">
            <v>1058293.42</v>
          </cell>
          <cell r="E2819">
            <v>-71546.42</v>
          </cell>
          <cell r="F2819">
            <v>986747</v>
          </cell>
        </row>
        <row r="2820">
          <cell r="A2820">
            <v>149433</v>
          </cell>
          <cell r="B2820" t="str">
            <v>18.06.2002</v>
          </cell>
          <cell r="C2820" t="str">
            <v>EXTENDED TREATMENT 2 COOLIBAH HOUSE THE PARK</v>
          </cell>
          <cell r="D2820">
            <v>691953.14</v>
          </cell>
          <cell r="E2820">
            <v>-46773.14</v>
          </cell>
          <cell r="F2820">
            <v>645180</v>
          </cell>
        </row>
        <row r="2821">
          <cell r="A2821">
            <v>149434</v>
          </cell>
          <cell r="B2821" t="str">
            <v>18.06.2002</v>
          </cell>
          <cell r="C2821" t="str">
            <v>EXTENDED TREATMENT 3 HUON PINE HOUSE THE PARK</v>
          </cell>
          <cell r="D2821">
            <v>480173.06</v>
          </cell>
          <cell r="E2821">
            <v>-32441.06</v>
          </cell>
          <cell r="F2821">
            <v>447732</v>
          </cell>
        </row>
        <row r="2822">
          <cell r="A2822">
            <v>149435</v>
          </cell>
          <cell r="B2822" t="str">
            <v>18.06.2002</v>
          </cell>
          <cell r="C2822" t="str">
            <v>EXTENDED TREATMENT 4 IRONBARK HOUSE THE PARK</v>
          </cell>
          <cell r="D2822">
            <v>326709.90999999997</v>
          </cell>
          <cell r="E2822">
            <v>-22050.91</v>
          </cell>
          <cell r="F2822">
            <v>304659</v>
          </cell>
        </row>
        <row r="2823">
          <cell r="A2823">
            <v>149436</v>
          </cell>
          <cell r="B2823" t="str">
            <v>18.06.2002</v>
          </cell>
          <cell r="C2823" t="str">
            <v>EXTENDED TREATMENT 5 JARRAH HOUSE THE PARK</v>
          </cell>
          <cell r="D2823">
            <v>1033126.68</v>
          </cell>
          <cell r="E2823">
            <v>-69860.679999999993</v>
          </cell>
          <cell r="F2823">
            <v>963266</v>
          </cell>
        </row>
        <row r="2824">
          <cell r="A2824">
            <v>149437</v>
          </cell>
          <cell r="B2824" t="str">
            <v>18.06.2002</v>
          </cell>
          <cell r="C2824" t="str">
            <v>EXTENDED TREATMENT 6 ROSEWOOD HOUSE THE PARK</v>
          </cell>
          <cell r="D2824">
            <v>536774.41</v>
          </cell>
          <cell r="E2824">
            <v>-36278.410000000003</v>
          </cell>
          <cell r="F2824">
            <v>500496</v>
          </cell>
        </row>
        <row r="2825">
          <cell r="A2825">
            <v>149438</v>
          </cell>
          <cell r="B2825" t="str">
            <v>18.06.2002</v>
          </cell>
          <cell r="C2825" t="str">
            <v>EXTENDED TREATMENT 7 SILVER ASH HOUSE THE PARK</v>
          </cell>
          <cell r="D2825">
            <v>532038.25</v>
          </cell>
          <cell r="E2825">
            <v>-35966.25</v>
          </cell>
          <cell r="F2825">
            <v>496072</v>
          </cell>
        </row>
        <row r="2826">
          <cell r="A2826">
            <v>149439</v>
          </cell>
          <cell r="B2826" t="str">
            <v>18.06.2002</v>
          </cell>
          <cell r="C2826" t="str">
            <v>EXTENDED TREATMENT 8 TEA TREE HOUSE THE PARK</v>
          </cell>
          <cell r="D2826">
            <v>538557.81000000006</v>
          </cell>
          <cell r="E2826">
            <v>-36401.81</v>
          </cell>
          <cell r="F2826">
            <v>502156</v>
          </cell>
        </row>
        <row r="2827">
          <cell r="A2827">
            <v>149440</v>
          </cell>
          <cell r="B2827" t="str">
            <v>18.06.2002</v>
          </cell>
          <cell r="C2827" t="str">
            <v>EXTENDED TREATMENT 9 WATTLE HOUSE THE PARK</v>
          </cell>
          <cell r="D2827">
            <v>355198.97</v>
          </cell>
          <cell r="E2827">
            <v>-22865.97</v>
          </cell>
          <cell r="F2827">
            <v>332333</v>
          </cell>
        </row>
        <row r="2828">
          <cell r="A2828">
            <v>150103</v>
          </cell>
          <cell r="B2828" t="str">
            <v>30.06.2002</v>
          </cell>
          <cell r="C2828" t="str">
            <v>SHED-STORAGE</v>
          </cell>
          <cell r="D2828">
            <v>6181.82</v>
          </cell>
          <cell r="E2828">
            <v>-414.82</v>
          </cell>
          <cell r="F2828">
            <v>5767</v>
          </cell>
        </row>
        <row r="2829">
          <cell r="A2829">
            <v>173407</v>
          </cell>
          <cell r="B2829" t="str">
            <v>31.07.1992</v>
          </cell>
          <cell r="C2829" t="str">
            <v>DENTAL CLINIC - GLADSTONE</v>
          </cell>
          <cell r="D2829">
            <v>239000</v>
          </cell>
          <cell r="E2829">
            <v>-213052</v>
          </cell>
          <cell r="F2829">
            <v>25948</v>
          </cell>
        </row>
        <row r="2830">
          <cell r="A2830">
            <v>173458</v>
          </cell>
          <cell r="B2830" t="str">
            <v>20.09.2002</v>
          </cell>
          <cell r="C2830" t="str">
            <v>PINE ST BUILYAN</v>
          </cell>
          <cell r="D2830">
            <v>700</v>
          </cell>
          <cell r="E2830">
            <v>0</v>
          </cell>
          <cell r="F2830">
            <v>700</v>
          </cell>
        </row>
        <row r="2831">
          <cell r="A2831">
            <v>173667</v>
          </cell>
          <cell r="B2831" t="str">
            <v>19.12.2002</v>
          </cell>
          <cell r="C2831" t="str">
            <v>28 TORQUAY ROAD PIALBA-MENTAL HEALTH</v>
          </cell>
          <cell r="D2831">
            <v>280000</v>
          </cell>
          <cell r="E2831">
            <v>0</v>
          </cell>
          <cell r="F2831">
            <v>280000</v>
          </cell>
        </row>
        <row r="2832">
          <cell r="A2832">
            <v>173792</v>
          </cell>
          <cell r="B2832" t="str">
            <v>29.09.2002</v>
          </cell>
          <cell r="C2832" t="str">
            <v>HOUSE AND LAND</v>
          </cell>
          <cell r="D2832">
            <v>140870.91</v>
          </cell>
          <cell r="E2832">
            <v>-8233.91</v>
          </cell>
          <cell r="F2832">
            <v>132637</v>
          </cell>
        </row>
        <row r="2833">
          <cell r="A2833">
            <v>173837</v>
          </cell>
          <cell r="B2833" t="str">
            <v>28.07.2002</v>
          </cell>
          <cell r="C2833" t="str">
            <v>RESIDENCE - THARGOMINDAH</v>
          </cell>
          <cell r="D2833">
            <v>72498.89</v>
          </cell>
          <cell r="E2833">
            <v>-4656.8900000000003</v>
          </cell>
          <cell r="F2833">
            <v>67842</v>
          </cell>
        </row>
        <row r="2834">
          <cell r="A2834">
            <v>174428</v>
          </cell>
          <cell r="B2834" t="str">
            <v>14.10.2002</v>
          </cell>
          <cell r="C2834" t="str">
            <v>MILLAA MILLAA PHCC AND COLOCATION</v>
          </cell>
          <cell r="D2834">
            <v>704539.89</v>
          </cell>
          <cell r="E2834">
            <v>-40216.89</v>
          </cell>
          <cell r="F2834">
            <v>664323</v>
          </cell>
        </row>
        <row r="2835">
          <cell r="A2835">
            <v>174567</v>
          </cell>
          <cell r="B2835" t="str">
            <v>20.05.2002</v>
          </cell>
          <cell r="C2835" t="str">
            <v>RESIDENCE - 14 WALLANA COURT</v>
          </cell>
          <cell r="D2835">
            <v>102235.1</v>
          </cell>
          <cell r="E2835">
            <v>-6902.1</v>
          </cell>
          <cell r="F2835">
            <v>95333</v>
          </cell>
        </row>
        <row r="2836">
          <cell r="A2836">
            <v>174568</v>
          </cell>
          <cell r="B2836" t="str">
            <v>20.05.2002</v>
          </cell>
          <cell r="C2836" t="str">
            <v>RESIDENCE - 6 CUMRUMJA COURT</v>
          </cell>
          <cell r="D2836">
            <v>91125</v>
          </cell>
          <cell r="E2836">
            <v>-6426</v>
          </cell>
          <cell r="F2836">
            <v>84699</v>
          </cell>
        </row>
        <row r="2837">
          <cell r="A2837">
            <v>177622</v>
          </cell>
          <cell r="B2837" t="str">
            <v>19.12.2002</v>
          </cell>
          <cell r="C2837" t="str">
            <v>28 TORQUAY ROAD  PIALBA - MENTAL HEALTH</v>
          </cell>
          <cell r="D2837">
            <v>689415</v>
          </cell>
          <cell r="E2837">
            <v>-35197</v>
          </cell>
          <cell r="F2837">
            <v>654218</v>
          </cell>
        </row>
        <row r="2838">
          <cell r="A2838">
            <v>178736</v>
          </cell>
          <cell r="B2838" t="str">
            <v>29.11.2002</v>
          </cell>
          <cell r="C2838" t="str">
            <v>MEDICAL OFFICERS RESIDENCE</v>
          </cell>
          <cell r="D2838">
            <v>169314</v>
          </cell>
          <cell r="E2838">
            <v>-8954</v>
          </cell>
          <cell r="F2838">
            <v>160360</v>
          </cell>
        </row>
        <row r="2839">
          <cell r="A2839">
            <v>181114</v>
          </cell>
          <cell r="B2839" t="str">
            <v>01.07.1990</v>
          </cell>
          <cell r="C2839" t="str">
            <v>WIDE BAY GROUP LINEN-MOONABOOLA ESTATE</v>
          </cell>
          <cell r="D2839">
            <v>87150</v>
          </cell>
          <cell r="E2839">
            <v>0</v>
          </cell>
          <cell r="F2839">
            <v>87150</v>
          </cell>
        </row>
        <row r="2840">
          <cell r="A2840">
            <v>181115</v>
          </cell>
          <cell r="B2840" t="str">
            <v>01.07.1996</v>
          </cell>
          <cell r="C2840" t="str">
            <v>WIDE BAY GROUP LINEN SERVICE</v>
          </cell>
          <cell r="D2840">
            <v>5088425.72</v>
          </cell>
          <cell r="E2840">
            <v>-1354764.72</v>
          </cell>
          <cell r="F2840">
            <v>3733661</v>
          </cell>
        </row>
        <row r="2841">
          <cell r="A2841">
            <v>181116</v>
          </cell>
          <cell r="B2841" t="str">
            <v>01.01.1998</v>
          </cell>
          <cell r="C2841" t="str">
            <v>GAS METERS</v>
          </cell>
          <cell r="D2841">
            <v>9858</v>
          </cell>
          <cell r="E2841">
            <v>-1814</v>
          </cell>
          <cell r="F2841">
            <v>8044</v>
          </cell>
        </row>
        <row r="2842">
          <cell r="A2842">
            <v>181117</v>
          </cell>
          <cell r="B2842" t="str">
            <v>30.06.2002</v>
          </cell>
          <cell r="C2842" t="str">
            <v>SHED-STORAGE</v>
          </cell>
          <cell r="D2842">
            <v>13906</v>
          </cell>
          <cell r="E2842">
            <v>-930</v>
          </cell>
          <cell r="F2842">
            <v>12976</v>
          </cell>
        </row>
        <row r="2843">
          <cell r="A2843">
            <v>181246</v>
          </cell>
          <cell r="B2843" t="str">
            <v>05.12.2002</v>
          </cell>
          <cell r="C2843" t="str">
            <v>SHED - STORAGE</v>
          </cell>
          <cell r="D2843">
            <v>37365.06</v>
          </cell>
          <cell r="E2843">
            <v>-1958.06</v>
          </cell>
          <cell r="F2843">
            <v>35407</v>
          </cell>
        </row>
        <row r="2844">
          <cell r="A2844">
            <v>182635</v>
          </cell>
          <cell r="B2844" t="str">
            <v>29.11.2002</v>
          </cell>
          <cell r="C2844" t="str">
            <v>LAND AT 112 BROOKLANDS DRIVE BEAUDESERT</v>
          </cell>
          <cell r="D2844">
            <v>45000</v>
          </cell>
          <cell r="E2844">
            <v>0</v>
          </cell>
          <cell r="F2844">
            <v>45000</v>
          </cell>
        </row>
        <row r="2845">
          <cell r="A2845">
            <v>182842</v>
          </cell>
          <cell r="B2845" t="str">
            <v>04.02.2000</v>
          </cell>
          <cell r="C2845" t="str">
            <v>450 GREGORY TERRACE SPRING HILL</v>
          </cell>
          <cell r="D2845">
            <v>1000000</v>
          </cell>
          <cell r="E2845">
            <v>0</v>
          </cell>
          <cell r="F2845">
            <v>1000000</v>
          </cell>
        </row>
        <row r="2846">
          <cell r="A2846">
            <v>182843</v>
          </cell>
          <cell r="B2846" t="str">
            <v>01.06.1993</v>
          </cell>
          <cell r="C2846" t="str">
            <v>LAND RESERVE:2215 COUNTY:STANLEY PA (NATHAN)</v>
          </cell>
          <cell r="D2846">
            <v>4080000</v>
          </cell>
          <cell r="E2846">
            <v>0</v>
          </cell>
          <cell r="F2846">
            <v>4080000</v>
          </cell>
        </row>
        <row r="2847">
          <cell r="A2847">
            <v>182844</v>
          </cell>
          <cell r="B2847" t="str">
            <v>31.05.2000</v>
          </cell>
          <cell r="C2847" t="str">
            <v>Scientific Services Nathan 39 Kessels Road Nathan</v>
          </cell>
          <cell r="D2847">
            <v>9382405.3699999992</v>
          </cell>
          <cell r="E2847">
            <v>-1151749.3700000001</v>
          </cell>
          <cell r="F2847">
            <v>8230656</v>
          </cell>
        </row>
        <row r="2848">
          <cell r="A2848">
            <v>182845</v>
          </cell>
          <cell r="B2848" t="str">
            <v>01.06.1993</v>
          </cell>
          <cell r="C2848" t="str">
            <v>Scientific Services Nathan 39 Kessels Road Nathan</v>
          </cell>
          <cell r="D2848">
            <v>766216.08</v>
          </cell>
          <cell r="E2848">
            <v>-136891.07999999999</v>
          </cell>
          <cell r="F2848">
            <v>629325</v>
          </cell>
        </row>
        <row r="2849">
          <cell r="A2849">
            <v>182846</v>
          </cell>
          <cell r="B2849" t="str">
            <v>01.06.1993</v>
          </cell>
          <cell r="C2849" t="str">
            <v>Scientific Services Nathan 39 Kessels Road Nathan</v>
          </cell>
          <cell r="D2849">
            <v>14283136.029999999</v>
          </cell>
          <cell r="E2849">
            <v>-3518027.03</v>
          </cell>
          <cell r="F2849">
            <v>10765109</v>
          </cell>
        </row>
        <row r="2850">
          <cell r="A2850">
            <v>182847</v>
          </cell>
          <cell r="B2850" t="str">
            <v>01.06.1993</v>
          </cell>
          <cell r="C2850" t="str">
            <v>Scientific Services Nathan 39 Kessels Road Nathan</v>
          </cell>
          <cell r="D2850">
            <v>5077098.62</v>
          </cell>
          <cell r="E2850">
            <v>-1556756.62</v>
          </cell>
          <cell r="F2850">
            <v>3520342</v>
          </cell>
        </row>
        <row r="2851">
          <cell r="A2851">
            <v>182848</v>
          </cell>
          <cell r="B2851" t="str">
            <v>01.06.1993</v>
          </cell>
          <cell r="C2851" t="str">
            <v>Scientific Services Nathan 39 Kessels Road Nathan</v>
          </cell>
          <cell r="D2851">
            <v>11634390.27</v>
          </cell>
          <cell r="E2851">
            <v>-3567478.27</v>
          </cell>
          <cell r="F2851">
            <v>8066912</v>
          </cell>
        </row>
        <row r="2852">
          <cell r="A2852">
            <v>182849</v>
          </cell>
          <cell r="B2852" t="str">
            <v>01.06.1993</v>
          </cell>
          <cell r="C2852" t="str">
            <v>Scientific Services Nathan 39 Kessels Road Nathan</v>
          </cell>
          <cell r="D2852">
            <v>13760742.439999999</v>
          </cell>
          <cell r="E2852">
            <v>-4217579.4400000004</v>
          </cell>
          <cell r="F2852">
            <v>9543163</v>
          </cell>
        </row>
        <row r="2853">
          <cell r="A2853">
            <v>182850</v>
          </cell>
          <cell r="B2853" t="str">
            <v>01.06.1993</v>
          </cell>
          <cell r="C2853" t="str">
            <v>Scientific Services Nathan 39 Kessels Road Nathan</v>
          </cell>
          <cell r="D2853">
            <v>9341201.2400000002</v>
          </cell>
          <cell r="E2853">
            <v>-2858462.24</v>
          </cell>
          <cell r="F2853">
            <v>6482739</v>
          </cell>
        </row>
        <row r="2854">
          <cell r="A2854">
            <v>182928</v>
          </cell>
          <cell r="B2854" t="str">
            <v>20.12.2002</v>
          </cell>
          <cell r="C2854" t="str">
            <v>GAZEBO-LAIDLEY HOSPITAL</v>
          </cell>
          <cell r="D2854">
            <v>6290.92</v>
          </cell>
          <cell r="E2854">
            <v>-320.92</v>
          </cell>
          <cell r="F2854">
            <v>5970</v>
          </cell>
        </row>
        <row r="2855">
          <cell r="A2855">
            <v>183016</v>
          </cell>
          <cell r="B2855" t="str">
            <v>13.09.2002</v>
          </cell>
          <cell r="C2855" t="str">
            <v>CAMOOWEAL CHC - RESIDENCE (D.O.N.)</v>
          </cell>
          <cell r="D2855">
            <v>60302</v>
          </cell>
          <cell r="E2855">
            <v>-3615</v>
          </cell>
          <cell r="F2855">
            <v>56687</v>
          </cell>
        </row>
        <row r="2856">
          <cell r="A2856">
            <v>183175</v>
          </cell>
          <cell r="B2856" t="str">
            <v>08.05.2003</v>
          </cell>
          <cell r="C2856" t="str">
            <v>39 WOOD STREET SPRINGSURE</v>
          </cell>
          <cell r="D2856">
            <v>127272.73</v>
          </cell>
          <cell r="E2856">
            <v>-4870.7299999999996</v>
          </cell>
          <cell r="F2856">
            <v>122402</v>
          </cell>
        </row>
        <row r="2857">
          <cell r="A2857">
            <v>183178</v>
          </cell>
          <cell r="B2857" t="str">
            <v>18.09.2002</v>
          </cell>
          <cell r="C2857" t="str">
            <v>SITE IMPROVEMENTS - REFRIG WASTE DISP. CONTAINERS</v>
          </cell>
          <cell r="D2857">
            <v>5709.53</v>
          </cell>
          <cell r="E2857">
            <v>-255.53</v>
          </cell>
          <cell r="F2857">
            <v>5454</v>
          </cell>
        </row>
        <row r="2858">
          <cell r="A2858">
            <v>183313</v>
          </cell>
          <cell r="B2858" t="str">
            <v>13.01.2003</v>
          </cell>
          <cell r="C2858" t="str">
            <v>Demountable-Dental</v>
          </cell>
          <cell r="D2858">
            <v>49945.01</v>
          </cell>
          <cell r="E2858">
            <v>-2437.0100000000002</v>
          </cell>
          <cell r="F2858">
            <v>47508</v>
          </cell>
        </row>
        <row r="2859">
          <cell r="A2859">
            <v>184091</v>
          </cell>
          <cell r="B2859" t="str">
            <v>01.07.1970</v>
          </cell>
          <cell r="C2859" t="str">
            <v>DENTAL CLINIC - GAYNDAH</v>
          </cell>
          <cell r="D2859">
            <v>278392</v>
          </cell>
          <cell r="E2859">
            <v>-166359</v>
          </cell>
          <cell r="F2859">
            <v>112033</v>
          </cell>
        </row>
        <row r="2860">
          <cell r="A2860">
            <v>184093</v>
          </cell>
          <cell r="B2860" t="str">
            <v>01.07.1962</v>
          </cell>
          <cell r="C2860" t="str">
            <v>DENTAL CLINIC - MONTO</v>
          </cell>
          <cell r="D2860">
            <v>265880</v>
          </cell>
          <cell r="E2860">
            <v>-105381</v>
          </cell>
          <cell r="F2860">
            <v>160499</v>
          </cell>
        </row>
        <row r="2861">
          <cell r="A2861">
            <v>184094</v>
          </cell>
          <cell r="B2861" t="str">
            <v>01.07.1990</v>
          </cell>
          <cell r="C2861" t="str">
            <v>42 PORTER STREET - RESIDENCE</v>
          </cell>
          <cell r="D2861">
            <v>68310</v>
          </cell>
          <cell r="E2861">
            <v>-25433</v>
          </cell>
          <cell r="F2861">
            <v>42877</v>
          </cell>
        </row>
        <row r="2862">
          <cell r="A2862">
            <v>184096</v>
          </cell>
          <cell r="B2862" t="str">
            <v>01.07.1990</v>
          </cell>
          <cell r="C2862" t="str">
            <v>42 PORTER STREET (RESIDENCE)</v>
          </cell>
          <cell r="D2862">
            <v>8000</v>
          </cell>
          <cell r="E2862">
            <v>0</v>
          </cell>
          <cell r="F2862">
            <v>8000</v>
          </cell>
        </row>
        <row r="2863">
          <cell r="A2863">
            <v>185298</v>
          </cell>
          <cell r="B2863" t="str">
            <v>25.11.2002</v>
          </cell>
          <cell r="C2863" t="str">
            <v>BUILDING DOCTOR'S SURGERY</v>
          </cell>
          <cell r="D2863">
            <v>139069.17000000001</v>
          </cell>
          <cell r="E2863">
            <v>-7407.17</v>
          </cell>
          <cell r="F2863">
            <v>131662</v>
          </cell>
        </row>
        <row r="2864">
          <cell r="A2864">
            <v>185686</v>
          </cell>
          <cell r="B2864" t="str">
            <v>01.07.2002</v>
          </cell>
          <cell r="C2864" t="str">
            <v>MENTAL HEALTH RBH REHAB DUAL DIAGNOSIS UNIT</v>
          </cell>
          <cell r="D2864">
            <v>1918329.3</v>
          </cell>
          <cell r="E2864">
            <v>-127890.3</v>
          </cell>
          <cell r="F2864">
            <v>1790439</v>
          </cell>
        </row>
        <row r="2865">
          <cell r="A2865">
            <v>185728</v>
          </cell>
          <cell r="B2865" t="str">
            <v>13.01.2003</v>
          </cell>
          <cell r="C2865" t="str">
            <v>RENAL UNIT</v>
          </cell>
          <cell r="D2865">
            <v>588032.99</v>
          </cell>
          <cell r="E2865">
            <v>-28678.99</v>
          </cell>
          <cell r="F2865">
            <v>559354</v>
          </cell>
        </row>
        <row r="2866">
          <cell r="A2866">
            <v>185902</v>
          </cell>
          <cell r="B2866" t="str">
            <v>11.02.2003</v>
          </cell>
          <cell r="C2866" t="str">
            <v>SURGERY -TARA</v>
          </cell>
          <cell r="D2866">
            <v>150000</v>
          </cell>
          <cell r="E2866">
            <v>-6918</v>
          </cell>
          <cell r="F2866">
            <v>143082</v>
          </cell>
        </row>
        <row r="2867">
          <cell r="A2867">
            <v>186892</v>
          </cell>
          <cell r="B2867" t="str">
            <v>18.02.2003</v>
          </cell>
          <cell r="C2867" t="str">
            <v>HELICOPTER PAD</v>
          </cell>
          <cell r="D2867">
            <v>5000</v>
          </cell>
          <cell r="E2867">
            <v>-171</v>
          </cell>
          <cell r="F2867">
            <v>4829</v>
          </cell>
        </row>
        <row r="2868">
          <cell r="A2868">
            <v>187141</v>
          </cell>
          <cell r="B2868" t="str">
            <v>27.09.2002</v>
          </cell>
          <cell r="C2868" t="str">
            <v>HOME DIALYSIS DEMOUNTABLE</v>
          </cell>
          <cell r="D2868">
            <v>387992.01</v>
          </cell>
          <cell r="E2868">
            <v>-22750.01</v>
          </cell>
          <cell r="F2868">
            <v>365242</v>
          </cell>
        </row>
        <row r="2869">
          <cell r="A2869">
            <v>188006</v>
          </cell>
          <cell r="B2869" t="str">
            <v>30.05.2003</v>
          </cell>
          <cell r="C2869" t="str">
            <v>UPGRADE - INFORMATION SERVICES BUILDING</v>
          </cell>
          <cell r="D2869">
            <v>80851.41</v>
          </cell>
          <cell r="E2869">
            <v>-8795.41</v>
          </cell>
          <cell r="F2869">
            <v>72056</v>
          </cell>
        </row>
        <row r="2870">
          <cell r="A2870">
            <v>188278</v>
          </cell>
          <cell r="B2870" t="str">
            <v>19.03.2003</v>
          </cell>
          <cell r="C2870" t="str">
            <v>GARAGE</v>
          </cell>
          <cell r="D2870">
            <v>7560</v>
          </cell>
          <cell r="E2870">
            <v>-325</v>
          </cell>
          <cell r="F2870">
            <v>7235</v>
          </cell>
        </row>
        <row r="2871">
          <cell r="A2871">
            <v>188964</v>
          </cell>
          <cell r="B2871" t="str">
            <v>05.03.2003</v>
          </cell>
          <cell r="C2871" t="str">
            <v>130 FRANK STREET - LABRADOR</v>
          </cell>
          <cell r="D2871">
            <v>270734.8</v>
          </cell>
          <cell r="E2871">
            <v>-11944.8</v>
          </cell>
          <cell r="F2871">
            <v>258790</v>
          </cell>
        </row>
        <row r="2872">
          <cell r="A2872">
            <v>189235</v>
          </cell>
          <cell r="B2872" t="str">
            <v>18.06.2003</v>
          </cell>
          <cell r="C2872" t="str">
            <v>SITE IMPROVEMENTS-28 TORQUAY ROAD</v>
          </cell>
          <cell r="D2872">
            <v>13824</v>
          </cell>
          <cell r="E2872">
            <v>-360</v>
          </cell>
          <cell r="F2872">
            <v>13464</v>
          </cell>
        </row>
        <row r="2873">
          <cell r="A2873">
            <v>190921</v>
          </cell>
          <cell r="B2873" t="str">
            <v>24.06.2003</v>
          </cell>
          <cell r="C2873" t="str">
            <v>LIVING QUARTERS - PALM ISLAND</v>
          </cell>
          <cell r="D2873">
            <v>53195</v>
          </cell>
          <cell r="E2873">
            <v>-1809</v>
          </cell>
          <cell r="F2873">
            <v>51386</v>
          </cell>
        </row>
        <row r="2874">
          <cell r="A2874">
            <v>190922</v>
          </cell>
          <cell r="B2874" t="str">
            <v>24.06.2003</v>
          </cell>
          <cell r="C2874" t="str">
            <v>LIVING QUARTERS - PALM ISLAND</v>
          </cell>
          <cell r="D2874">
            <v>53195</v>
          </cell>
          <cell r="E2874">
            <v>-1809</v>
          </cell>
          <cell r="F2874">
            <v>51386</v>
          </cell>
        </row>
        <row r="2875">
          <cell r="A2875">
            <v>190980</v>
          </cell>
          <cell r="B2875" t="str">
            <v>13.06.2003</v>
          </cell>
          <cell r="C2875" t="str">
            <v>2 ROOM DEMONTABLE -NAPRANUM</v>
          </cell>
          <cell r="D2875">
            <v>21250</v>
          </cell>
          <cell r="E2875">
            <v>-745</v>
          </cell>
          <cell r="F2875">
            <v>20505</v>
          </cell>
        </row>
        <row r="2876">
          <cell r="A2876">
            <v>190981</v>
          </cell>
          <cell r="B2876" t="str">
            <v>13.06.2003</v>
          </cell>
          <cell r="C2876" t="str">
            <v>OFFICE/TOILET DEMONTABLE</v>
          </cell>
          <cell r="D2876">
            <v>22230</v>
          </cell>
          <cell r="E2876">
            <v>-779</v>
          </cell>
          <cell r="F2876">
            <v>21451</v>
          </cell>
        </row>
        <row r="2877">
          <cell r="A2877">
            <v>192195</v>
          </cell>
          <cell r="B2877" t="str">
            <v>29.05.2003</v>
          </cell>
          <cell r="C2877" t="str">
            <v>GARAGE 6M X 6M</v>
          </cell>
          <cell r="D2877">
            <v>6674.54</v>
          </cell>
          <cell r="E2877">
            <v>-243.54</v>
          </cell>
          <cell r="F2877">
            <v>6431</v>
          </cell>
        </row>
        <row r="2878">
          <cell r="A2878">
            <v>193738</v>
          </cell>
          <cell r="B2878" t="str">
            <v>11.06.2003</v>
          </cell>
          <cell r="C2878" t="str">
            <v>GARAGE 6M X 9M X 2.4M</v>
          </cell>
          <cell r="D2878">
            <v>14478.44</v>
          </cell>
          <cell r="E2878">
            <v>-511.44</v>
          </cell>
          <cell r="F2878">
            <v>13967</v>
          </cell>
        </row>
        <row r="2879">
          <cell r="A2879">
            <v>194201</v>
          </cell>
          <cell r="B2879" t="str">
            <v>10.01.2003</v>
          </cell>
          <cell r="C2879" t="str">
            <v>STAFF QUARTERS - BUILDING 1; ROSELLA STREET; GHSD</v>
          </cell>
          <cell r="D2879">
            <v>532471.72</v>
          </cell>
          <cell r="E2879">
            <v>-26114.720000000001</v>
          </cell>
          <cell r="F2879">
            <v>506357</v>
          </cell>
        </row>
        <row r="2880">
          <cell r="A2880">
            <v>194202</v>
          </cell>
          <cell r="B2880" t="str">
            <v>16.01.2003</v>
          </cell>
          <cell r="C2880" t="str">
            <v>STAFF QUARTERS - BUILDING 2; ROSELLA STREET; GHSD</v>
          </cell>
          <cell r="D2880">
            <v>532471.71</v>
          </cell>
          <cell r="E2880">
            <v>-25822.71</v>
          </cell>
          <cell r="F2880">
            <v>506649</v>
          </cell>
        </row>
        <row r="2881">
          <cell r="A2881">
            <v>194259</v>
          </cell>
          <cell r="B2881" t="str">
            <v>30.05.2003</v>
          </cell>
          <cell r="C2881" t="str">
            <v>BUILDING RESIDENCE</v>
          </cell>
          <cell r="D2881">
            <v>43636.36</v>
          </cell>
          <cell r="E2881">
            <v>-1583.36</v>
          </cell>
          <cell r="F2881">
            <v>42053</v>
          </cell>
        </row>
        <row r="2882">
          <cell r="A2882">
            <v>195201</v>
          </cell>
          <cell r="B2882" t="str">
            <v>26.06.2003</v>
          </cell>
          <cell r="C2882" t="str">
            <v>COMMUNITY HEALTH CAR PARK</v>
          </cell>
          <cell r="D2882">
            <v>68264.5</v>
          </cell>
          <cell r="E2882">
            <v>-1730.5</v>
          </cell>
          <cell r="F2882">
            <v>66534</v>
          </cell>
        </row>
        <row r="2883">
          <cell r="A2883">
            <v>195296</v>
          </cell>
          <cell r="B2883" t="str">
            <v>20.12.1996</v>
          </cell>
          <cell r="C2883" t="str">
            <v>DEMOUNTABLE SITE OFFICE</v>
          </cell>
          <cell r="D2883">
            <v>58137</v>
          </cell>
          <cell r="E2883">
            <v>-10534</v>
          </cell>
          <cell r="F2883">
            <v>47603</v>
          </cell>
        </row>
        <row r="2884">
          <cell r="A2884">
            <v>195799</v>
          </cell>
          <cell r="B2884" t="str">
            <v>28.06.2002</v>
          </cell>
          <cell r="C2884" t="str">
            <v>Robina Hospital</v>
          </cell>
          <cell r="D2884">
            <v>47577282.030000001</v>
          </cell>
          <cell r="E2884">
            <v>-8047966.0300000003</v>
          </cell>
          <cell r="F2884">
            <v>39529316</v>
          </cell>
        </row>
        <row r="2885">
          <cell r="A2885">
            <v>196002</v>
          </cell>
          <cell r="B2885" t="str">
            <v>25.06.2003</v>
          </cell>
          <cell r="C2885" t="str">
            <v>PLAY SYSTEM - MEGATOY</v>
          </cell>
          <cell r="D2885">
            <v>20379.28</v>
          </cell>
          <cell r="E2885">
            <v>-519.28</v>
          </cell>
          <cell r="F2885">
            <v>19860</v>
          </cell>
        </row>
        <row r="2886">
          <cell r="A2886">
            <v>196618</v>
          </cell>
          <cell r="B2886" t="str">
            <v>11.06.2003</v>
          </cell>
          <cell r="C2886" t="str">
            <v>SHED GROUND &amp; GARDEN THE PARK</v>
          </cell>
          <cell r="D2886">
            <v>31570.5</v>
          </cell>
          <cell r="E2886">
            <v>-1112.5</v>
          </cell>
          <cell r="F2886">
            <v>30458</v>
          </cell>
        </row>
        <row r="2887">
          <cell r="A2887">
            <v>196696</v>
          </cell>
          <cell r="B2887" t="str">
            <v>11.06.2003</v>
          </cell>
          <cell r="C2887" t="str">
            <v>ENHANCEMENT PUMP HOUSE 1 THE PARK</v>
          </cell>
          <cell r="D2887">
            <v>79728.990000000005</v>
          </cell>
          <cell r="E2887">
            <v>-2805.99</v>
          </cell>
          <cell r="F2887">
            <v>76923</v>
          </cell>
        </row>
        <row r="2888">
          <cell r="A2888">
            <v>196697</v>
          </cell>
          <cell r="B2888" t="str">
            <v>12.06.2003</v>
          </cell>
          <cell r="C2888" t="str">
            <v>PALM ISLAND - SITE IMPROVEMENTS</v>
          </cell>
          <cell r="D2888">
            <v>32000</v>
          </cell>
          <cell r="E2888">
            <v>-842</v>
          </cell>
          <cell r="F2888">
            <v>31158</v>
          </cell>
        </row>
        <row r="2889">
          <cell r="A2889">
            <v>196891</v>
          </cell>
          <cell r="B2889" t="str">
            <v>01.07.1985</v>
          </cell>
          <cell r="C2889" t="str">
            <v>LAND-HELEN STREET COOKTOWN</v>
          </cell>
          <cell r="D2889">
            <v>26000</v>
          </cell>
          <cell r="E2889">
            <v>0</v>
          </cell>
          <cell r="F2889">
            <v>26000</v>
          </cell>
        </row>
        <row r="2890">
          <cell r="A2890">
            <v>196901</v>
          </cell>
          <cell r="B2890" t="str">
            <v>01.07.1985</v>
          </cell>
          <cell r="C2890" t="str">
            <v>DUPLEX - HELEN STREET COOKTOWN</v>
          </cell>
          <cell r="D2890">
            <v>184000</v>
          </cell>
          <cell r="E2890">
            <v>-116537</v>
          </cell>
          <cell r="F2890">
            <v>67463</v>
          </cell>
        </row>
        <row r="2891">
          <cell r="A2891">
            <v>197419</v>
          </cell>
          <cell r="B2891" t="str">
            <v>29.11.2002</v>
          </cell>
          <cell r="C2891" t="str">
            <v>HOTMIX OVERLAY</v>
          </cell>
          <cell r="D2891">
            <v>10820</v>
          </cell>
          <cell r="E2891">
            <v>-430</v>
          </cell>
          <cell r="F2891">
            <v>10390</v>
          </cell>
        </row>
        <row r="2892">
          <cell r="A2892">
            <v>197493</v>
          </cell>
          <cell r="B2892" t="str">
            <v>13.06.2003</v>
          </cell>
          <cell r="C2892" t="str">
            <v>SPEED BUMPS</v>
          </cell>
          <cell r="D2892">
            <v>14990.9</v>
          </cell>
          <cell r="E2892">
            <v>-393.9</v>
          </cell>
          <cell r="F2892">
            <v>14597</v>
          </cell>
        </row>
        <row r="2893">
          <cell r="A2893">
            <v>198170</v>
          </cell>
          <cell r="B2893" t="str">
            <v>25.07.2003</v>
          </cell>
          <cell r="C2893" t="str">
            <v>SHED - GARDENER'S REDLAND HOSPITAL</v>
          </cell>
          <cell r="D2893">
            <v>5520</v>
          </cell>
          <cell r="E2893">
            <v>-172</v>
          </cell>
          <cell r="F2893">
            <v>5348</v>
          </cell>
        </row>
        <row r="2894">
          <cell r="A2894">
            <v>198694</v>
          </cell>
          <cell r="B2894" t="str">
            <v>23.06.2003</v>
          </cell>
          <cell r="C2894" t="str">
            <v>BUILDING</v>
          </cell>
          <cell r="D2894">
            <v>7876149.71</v>
          </cell>
          <cell r="E2894">
            <v>-268294.71000000002</v>
          </cell>
          <cell r="F2894">
            <v>7607855</v>
          </cell>
        </row>
        <row r="2895">
          <cell r="A2895">
            <v>198771</v>
          </cell>
          <cell r="B2895" t="str">
            <v>28.01.2003</v>
          </cell>
          <cell r="C2895" t="str">
            <v>BLACKWATER PRIVATE PRACTICE CLINIC</v>
          </cell>
          <cell r="D2895">
            <v>199410</v>
          </cell>
          <cell r="E2895">
            <v>-7777</v>
          </cell>
          <cell r="F2895">
            <v>191633</v>
          </cell>
        </row>
        <row r="2896">
          <cell r="A2896">
            <v>198819</v>
          </cell>
          <cell r="B2896" t="str">
            <v>26.05.2003</v>
          </cell>
          <cell r="C2896" t="str">
            <v>DOCTORS SURGERY</v>
          </cell>
          <cell r="D2896">
            <v>155055.82</v>
          </cell>
          <cell r="E2896">
            <v>-5679.82</v>
          </cell>
          <cell r="F2896">
            <v>149376</v>
          </cell>
        </row>
        <row r="2897">
          <cell r="A2897">
            <v>198982</v>
          </cell>
          <cell r="B2897" t="str">
            <v>27.06.2003</v>
          </cell>
          <cell r="C2897" t="str">
            <v>SITE IMPROVEMENT</v>
          </cell>
          <cell r="D2897">
            <v>36975</v>
          </cell>
          <cell r="E2897">
            <v>-936</v>
          </cell>
          <cell r="F2897">
            <v>36039</v>
          </cell>
        </row>
        <row r="2898">
          <cell r="A2898">
            <v>199051</v>
          </cell>
          <cell r="B2898" t="str">
            <v>01.07.1995</v>
          </cell>
          <cell r="C2898" t="str">
            <v>DEMOUNTABLE ECZEMA/RDCOTA</v>
          </cell>
          <cell r="D2898">
            <v>65943</v>
          </cell>
          <cell r="E2898">
            <v>-5555</v>
          </cell>
          <cell r="F2898">
            <v>60388</v>
          </cell>
        </row>
        <row r="2899">
          <cell r="A2899">
            <v>199142</v>
          </cell>
          <cell r="B2899" t="str">
            <v>01.07.1997</v>
          </cell>
          <cell r="C2899" t="str">
            <v>SITE PROJECT OFFICE</v>
          </cell>
          <cell r="D2899">
            <v>38940</v>
          </cell>
          <cell r="E2899">
            <v>-9086</v>
          </cell>
          <cell r="F2899">
            <v>29854</v>
          </cell>
        </row>
        <row r="2900">
          <cell r="A2900">
            <v>199264</v>
          </cell>
          <cell r="B2900" t="str">
            <v>01.07.2001</v>
          </cell>
          <cell r="C2900" t="str">
            <v>REDLAND HOSPITAL DOCTORS RESIDENCE</v>
          </cell>
          <cell r="D2900">
            <v>55766</v>
          </cell>
          <cell r="E2900">
            <v>-5577</v>
          </cell>
          <cell r="F2900">
            <v>50189</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IST"/>
    </sheetNames>
    <sheetDataSet>
      <sheetData sheetId="0" refreshError="1">
        <row r="2">
          <cell r="A2" t="str">
            <v>BA</v>
          </cell>
          <cell r="B2" t="str">
            <v>Description</v>
          </cell>
        </row>
        <row r="3">
          <cell r="A3">
            <v>36</v>
          </cell>
          <cell r="B3" t="str">
            <v>WIDE BAY GROUP LINEN SERVICE</v>
          </cell>
        </row>
        <row r="4">
          <cell r="A4">
            <v>37</v>
          </cell>
          <cell r="B4" t="str">
            <v>METROPOLITAN LINEN SERVICE</v>
          </cell>
        </row>
        <row r="5">
          <cell r="A5">
            <v>38</v>
          </cell>
          <cell r="B5" t="str">
            <v>INFORMATION SERVICES</v>
          </cell>
        </row>
        <row r="6">
          <cell r="A6">
            <v>39</v>
          </cell>
          <cell r="B6" t="str">
            <v>CENTRAL PHARMACY</v>
          </cell>
        </row>
        <row r="7">
          <cell r="A7">
            <v>60</v>
          </cell>
          <cell r="B7" t="str">
            <v>BANANA DISTRICT</v>
          </cell>
        </row>
        <row r="8">
          <cell r="A8">
            <v>61</v>
          </cell>
          <cell r="B8" t="str">
            <v>BAYSIDE DISTRICT</v>
          </cell>
        </row>
        <row r="9">
          <cell r="A9">
            <v>62</v>
          </cell>
          <cell r="B9" t="str">
            <v>BOWEN DISTRICT</v>
          </cell>
        </row>
        <row r="10">
          <cell r="A10">
            <v>63</v>
          </cell>
          <cell r="B10" t="str">
            <v>BUNDABERG DISTRICT</v>
          </cell>
        </row>
        <row r="11">
          <cell r="A11">
            <v>64</v>
          </cell>
          <cell r="B11" t="str">
            <v>CAIRNS DISTRICT</v>
          </cell>
        </row>
        <row r="12">
          <cell r="A12">
            <v>65</v>
          </cell>
          <cell r="B12" t="str">
            <v>CAPE YORK DISTRICT</v>
          </cell>
        </row>
        <row r="13">
          <cell r="A13">
            <v>66</v>
          </cell>
          <cell r="B13" t="str">
            <v>CENTRAL HIGHLANDS DISTRICT</v>
          </cell>
        </row>
        <row r="14">
          <cell r="A14">
            <v>67</v>
          </cell>
          <cell r="B14" t="str">
            <v>CENTRAL WEST DISTRICT</v>
          </cell>
        </row>
        <row r="15">
          <cell r="A15">
            <v>68</v>
          </cell>
          <cell r="B15" t="str">
            <v>CHARLEVILLE DISTRICT</v>
          </cell>
        </row>
        <row r="16">
          <cell r="A16">
            <v>69</v>
          </cell>
          <cell r="B16" t="str">
            <v>CHARTERS TOWERS DISTRICT</v>
          </cell>
        </row>
        <row r="17">
          <cell r="A17">
            <v>70</v>
          </cell>
          <cell r="B17" t="str">
            <v>CORPORATE OFFICE</v>
          </cell>
        </row>
        <row r="18">
          <cell r="A18">
            <v>71</v>
          </cell>
          <cell r="B18" t="str">
            <v>FRASER COAST DISTRICT</v>
          </cell>
        </row>
        <row r="19">
          <cell r="A19">
            <v>72</v>
          </cell>
          <cell r="B19" t="str">
            <v>GLADSTONE DISTRICT</v>
          </cell>
        </row>
        <row r="20">
          <cell r="A20">
            <v>73</v>
          </cell>
          <cell r="B20" t="str">
            <v>GOLD COAST DISTRICT</v>
          </cell>
        </row>
        <row r="21">
          <cell r="A21">
            <v>74</v>
          </cell>
          <cell r="B21" t="str">
            <v>GYMPIE DISTRICT</v>
          </cell>
        </row>
        <row r="22">
          <cell r="A22">
            <v>75</v>
          </cell>
          <cell r="B22" t="str">
            <v>INNISFAIL DISTRICT</v>
          </cell>
        </row>
        <row r="23">
          <cell r="A23">
            <v>76</v>
          </cell>
          <cell r="B23" t="str">
            <v>LOGAN/BEAUDESERT DISTRICT</v>
          </cell>
        </row>
        <row r="24">
          <cell r="A24">
            <v>77</v>
          </cell>
          <cell r="B24" t="str">
            <v>MACKAY DISTRICT</v>
          </cell>
        </row>
        <row r="25">
          <cell r="A25">
            <v>78</v>
          </cell>
          <cell r="B25" t="str">
            <v>PATHOLOGY &amp; SCIENTIFIC SERVICE</v>
          </cell>
        </row>
        <row r="26">
          <cell r="A26">
            <v>79</v>
          </cell>
          <cell r="B26" t="str">
            <v>MORANBAH DISTRICT</v>
          </cell>
        </row>
        <row r="27">
          <cell r="A27">
            <v>80</v>
          </cell>
          <cell r="B27" t="str">
            <v>MT ISA DISTRICT</v>
          </cell>
        </row>
        <row r="28">
          <cell r="A28">
            <v>81</v>
          </cell>
          <cell r="B28" t="str">
            <v>NORTHERN BURNETT DISTRICT</v>
          </cell>
        </row>
        <row r="29">
          <cell r="A29">
            <v>82</v>
          </cell>
          <cell r="B29" t="str">
            <v>NORTHERN DOWNS DISTRICT</v>
          </cell>
        </row>
        <row r="30">
          <cell r="A30">
            <v>83</v>
          </cell>
          <cell r="B30" t="str">
            <v>PRINCE CHARLES DISTRICT</v>
          </cell>
        </row>
        <row r="31">
          <cell r="A31">
            <v>84</v>
          </cell>
          <cell r="B31" t="str">
            <v>PRINCESS ALEXANDRA DISTRICT</v>
          </cell>
        </row>
        <row r="32">
          <cell r="A32">
            <v>85</v>
          </cell>
          <cell r="B32" t="str">
            <v>QUEEN ELIZABETH II DISTRICT</v>
          </cell>
        </row>
        <row r="33">
          <cell r="A33">
            <v>86</v>
          </cell>
          <cell r="B33" t="str">
            <v>REDCLIFFE/CABOOLTURE DISTRICT</v>
          </cell>
        </row>
        <row r="34">
          <cell r="A34">
            <v>87</v>
          </cell>
          <cell r="B34" t="str">
            <v>ROCKHAMPTON DISTRICT</v>
          </cell>
        </row>
        <row r="35">
          <cell r="A35">
            <v>88</v>
          </cell>
          <cell r="B35" t="str">
            <v>ROMA DISTRICT</v>
          </cell>
        </row>
        <row r="36">
          <cell r="A36">
            <v>89</v>
          </cell>
          <cell r="B36" t="str">
            <v>ROYAL BRISBANE DISTRICT</v>
          </cell>
        </row>
        <row r="37">
          <cell r="A37">
            <v>90</v>
          </cell>
          <cell r="B37" t="str">
            <v>ROYAL CHILDREN'S DISTRICT</v>
          </cell>
        </row>
        <row r="38">
          <cell r="A38">
            <v>91</v>
          </cell>
          <cell r="B38" t="str">
            <v>ROYAL WOMEN'S DISTRICT</v>
          </cell>
        </row>
        <row r="39">
          <cell r="A39">
            <v>92</v>
          </cell>
          <cell r="B39" t="str">
            <v>SOUTHERN BURNETT DISTRICT</v>
          </cell>
        </row>
        <row r="40">
          <cell r="A40">
            <v>93</v>
          </cell>
          <cell r="B40" t="str">
            <v>SOUTHERN DOWNS DISTRICT</v>
          </cell>
        </row>
        <row r="41">
          <cell r="A41">
            <v>94</v>
          </cell>
          <cell r="B41" t="str">
            <v>SUNSHINE COAST DISTRICT</v>
          </cell>
        </row>
        <row r="42">
          <cell r="A42">
            <v>95</v>
          </cell>
          <cell r="B42" t="str">
            <v>TABLELANDS DISTRICT</v>
          </cell>
        </row>
        <row r="43">
          <cell r="A43">
            <v>96</v>
          </cell>
          <cell r="B43" t="str">
            <v>TOOWOOMBA DISTRICT</v>
          </cell>
        </row>
        <row r="44">
          <cell r="A44">
            <v>97</v>
          </cell>
          <cell r="B44" t="str">
            <v>TORRES STRAIT DISTRICT</v>
          </cell>
        </row>
        <row r="45">
          <cell r="A45">
            <v>98</v>
          </cell>
          <cell r="B45" t="str">
            <v>TOWNSVILLE DISTRICT</v>
          </cell>
        </row>
        <row r="46">
          <cell r="A46">
            <v>99</v>
          </cell>
          <cell r="B46" t="str">
            <v>WEST MORTETON DISTRICT</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Data"/>
    </sheetNames>
    <sheetDataSet>
      <sheetData sheetId="0"/>
      <sheetData sheetId="1">
        <row r="2">
          <cell r="A2" t="str">
            <v>Q1</v>
          </cell>
        </row>
        <row r="3">
          <cell r="A3" t="str">
            <v>Q2</v>
          </cell>
        </row>
        <row r="4">
          <cell r="A4" t="str">
            <v>Q3</v>
          </cell>
        </row>
        <row r="5">
          <cell r="A5" t="str">
            <v>Q4</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00_7yr"/>
      <sheetName val="2500_7yr"/>
      <sheetName val="3200_7yr"/>
      <sheetName val="3800_7yr"/>
      <sheetName val="4200_7yr"/>
      <sheetName val="4800_7yr"/>
      <sheetName val="2000_14yr"/>
      <sheetName val="2500_14yr"/>
      <sheetName val="3200_14yr"/>
      <sheetName val="3800_14yr"/>
      <sheetName val="4200_14yr"/>
      <sheetName val="4800_14yr"/>
      <sheetName val="2000_21yr"/>
      <sheetName val="2500_21yr"/>
      <sheetName val="3200_21yr"/>
      <sheetName val="3800_21yr"/>
      <sheetName val="4200_21yr"/>
      <sheetName val="4800_21yr"/>
      <sheetName val="2000_model"/>
      <sheetName val="2500_model"/>
      <sheetName val="3200_model"/>
      <sheetName val="3800_model"/>
      <sheetName val="4200_model"/>
      <sheetName val="4800_model"/>
      <sheetName val="Lists"/>
      <sheetName val="Cover"/>
      <sheetName val="Contents"/>
      <sheetName val="Exec"/>
      <sheetName val="Build Sum"/>
      <sheetName val="Dept Sum"/>
      <sheetName val="APP A "/>
      <sheetName val="Original Project Costing"/>
      <sheetName val="SchemeData"/>
      <sheetName val="APP B "/>
      <sheetName val="SIBCalc"/>
      <sheetName val="SIB"/>
      <sheetName val="APP C"/>
      <sheetName val="MODEL"/>
      <sheetName val="Asset Write-Off Summary"/>
      <sheetName val="Working Sheet"/>
      <sheetName val="QB"/>
      <sheetName val="Code Map"/>
      <sheetName val="Equip Dept"/>
      <sheetName val="GPH"/>
      <sheetName val="Sheet1"/>
      <sheetName val="GL Summary"/>
      <sheetName val="CSV File TT - INITIAL"/>
      <sheetName val="SchemeData (template)"/>
      <sheetName val="BUSINESS RULES"/>
      <sheetName val="PROCEDUR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ow r="1">
          <cell r="B1" t="str">
            <v>Model 2000</v>
          </cell>
          <cell r="C1" t="str">
            <v>2000_model</v>
          </cell>
        </row>
        <row r="2">
          <cell r="B2" t="str">
            <v>Model 2500</v>
          </cell>
          <cell r="C2" t="str">
            <v>2500_model</v>
          </cell>
        </row>
        <row r="3">
          <cell r="B3" t="str">
            <v>Model 3200</v>
          </cell>
          <cell r="C3" t="str">
            <v>3200_model</v>
          </cell>
        </row>
        <row r="4">
          <cell r="B4" t="str">
            <v>Model 3800</v>
          </cell>
          <cell r="C4" t="str">
            <v>3800_model</v>
          </cell>
        </row>
        <row r="5">
          <cell r="B5" t="str">
            <v>Model 4200</v>
          </cell>
          <cell r="C5" t="str">
            <v>4200_model</v>
          </cell>
        </row>
        <row r="6">
          <cell r="B6" t="str">
            <v>Model 4800</v>
          </cell>
          <cell r="C6" t="str">
            <v>4800_model</v>
          </cell>
        </row>
        <row r="7">
          <cell r="B7" t="str">
            <v>Model 7 Year 2000</v>
          </cell>
          <cell r="C7" t="str">
            <v>2000_7yr</v>
          </cell>
        </row>
        <row r="8">
          <cell r="B8" t="str">
            <v>Model 7 Year 2500</v>
          </cell>
          <cell r="C8" t="str">
            <v>2500_7yr</v>
          </cell>
        </row>
        <row r="9">
          <cell r="B9" t="str">
            <v>Model 7 Year 3200</v>
          </cell>
          <cell r="C9" t="str">
            <v>3200_7yr</v>
          </cell>
        </row>
        <row r="10">
          <cell r="B10" t="str">
            <v>Model 7 Year 3800</v>
          </cell>
          <cell r="C10" t="str">
            <v>3800_7yr</v>
          </cell>
        </row>
        <row r="11">
          <cell r="B11" t="str">
            <v>Model 7 Year 4200</v>
          </cell>
          <cell r="C11" t="str">
            <v>4200_7yr</v>
          </cell>
        </row>
        <row r="12">
          <cell r="B12" t="str">
            <v>Model 7 Year 4800</v>
          </cell>
          <cell r="C12" t="str">
            <v>4800_7yr</v>
          </cell>
        </row>
        <row r="13">
          <cell r="B13" t="str">
            <v>Model 14 Year 2000</v>
          </cell>
          <cell r="C13" t="str">
            <v>2000_14yr</v>
          </cell>
        </row>
        <row r="14">
          <cell r="B14" t="str">
            <v>Model 14 Year 2500</v>
          </cell>
          <cell r="C14" t="str">
            <v>2500_14yr</v>
          </cell>
        </row>
        <row r="15">
          <cell r="B15" t="str">
            <v>Model 14 Year 3200</v>
          </cell>
          <cell r="C15" t="str">
            <v>3200_14yr</v>
          </cell>
        </row>
        <row r="16">
          <cell r="B16" t="str">
            <v>Model 14 Year 3800</v>
          </cell>
          <cell r="C16" t="str">
            <v>3800_14yr</v>
          </cell>
        </row>
        <row r="17">
          <cell r="B17" t="str">
            <v>Model 14 Year 4200</v>
          </cell>
          <cell r="C17" t="str">
            <v>4200_14yr</v>
          </cell>
        </row>
        <row r="18">
          <cell r="B18" t="str">
            <v>Model 14 Year 4800</v>
          </cell>
          <cell r="C18" t="str">
            <v>4800_14yr</v>
          </cell>
        </row>
        <row r="19">
          <cell r="B19" t="str">
            <v>Model 21 Year 2000</v>
          </cell>
          <cell r="C19" t="str">
            <v>2000_21yr</v>
          </cell>
        </row>
        <row r="20">
          <cell r="B20" t="str">
            <v>Model 21 Year 2500</v>
          </cell>
          <cell r="C20" t="str">
            <v>2500_21yr</v>
          </cell>
        </row>
        <row r="21">
          <cell r="B21" t="str">
            <v>Model 21 Year 3200</v>
          </cell>
          <cell r="C21" t="str">
            <v>3200_21yr</v>
          </cell>
        </row>
        <row r="22">
          <cell r="B22" t="str">
            <v>Model 21 Year 3800</v>
          </cell>
          <cell r="C22" t="str">
            <v>3800_21yr</v>
          </cell>
        </row>
        <row r="23">
          <cell r="B23" t="str">
            <v>Model 21 Year 4200</v>
          </cell>
          <cell r="C23" t="str">
            <v>4200_21yr</v>
          </cell>
        </row>
        <row r="24">
          <cell r="B24" t="str">
            <v>Model 21 Year 4800</v>
          </cell>
          <cell r="C24" t="str">
            <v>4800_21yr</v>
          </cell>
        </row>
        <row r="25">
          <cell r="B25" t="str">
            <v>N/A</v>
          </cell>
          <cell r="C25" t="str">
            <v>N/A</v>
          </cell>
        </row>
      </sheetData>
      <sheetData sheetId="25" refreshError="1"/>
      <sheetData sheetId="26" refreshError="1"/>
      <sheetData sheetId="27">
        <row r="5">
          <cell r="I5" t="str">
            <v>N/A</v>
          </cell>
        </row>
      </sheetData>
      <sheetData sheetId="28" refreshError="1"/>
      <sheetData sheetId="29" refreshError="1"/>
      <sheetData sheetId="30"/>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ontents"/>
      <sheetName val="QA_Check"/>
      <sheetName val="Exec"/>
      <sheetName val="Dept Sum"/>
      <sheetName val="Build Sum"/>
      <sheetName val="GPH"/>
      <sheetName val="ModelData"/>
      <sheetName val="WBS"/>
      <sheetName val="Original Project Costing"/>
      <sheetName val="APP A"/>
      <sheetName val="SchemeData"/>
      <sheetName val="DESIGN &amp; CONSULT"/>
      <sheetName val="MASTER ARTICLES &amp; ASSET"/>
      <sheetName val="CONSTRUCTION"/>
      <sheetName val="FIT OUT"/>
      <sheetName val="WBSEquip"/>
      <sheetName val="CHANGE"/>
      <sheetName val="EQUIPMENT"/>
      <sheetName val="KIT COSTING SUMMARY FOR E.A."/>
      <sheetName val="I.T."/>
      <sheetName val="SIGNAGE"/>
      <sheetName val="R &amp; D"/>
      <sheetName val="MISCELLANEOUS"/>
      <sheetName val="KIT COSTING BY GL "/>
      <sheetName val="Original EA Summary GL Codes"/>
      <sheetName val="CSV File"/>
      <sheetName val="VARIATION FORM NO. 1"/>
      <sheetName val=" GL Codes - VAR 1"/>
      <sheetName val="GL Codes Var. No.1 Aggregated"/>
      <sheetName val="CSV FILE NO.1"/>
      <sheetName val="VARIATION FORM NO. 2"/>
      <sheetName val="GL CODES VAR 2"/>
      <sheetName val="GL CODES AGRREGATED VAR 2"/>
      <sheetName val="CSV FILE 2"/>
      <sheetName val="EA VARIATION PROCESS"/>
      <sheetName val="BUSINESS RULES"/>
      <sheetName val="PROCEDURES"/>
      <sheetName val="Variations Summary"/>
      <sheetName val="Full Estimate summary"/>
      <sheetName val="Refrig_Budget"/>
    </sheetNames>
    <sheetDataSet>
      <sheetData sheetId="0"/>
      <sheetData sheetId="1"/>
      <sheetData sheetId="2">
        <row r="103">
          <cell r="B103" t="str">
            <v>2000 Kit</v>
          </cell>
        </row>
        <row r="104">
          <cell r="B104" t="str">
            <v>2500 Kit</v>
          </cell>
        </row>
        <row r="105">
          <cell r="B105" t="str">
            <v>3200 Kit</v>
          </cell>
        </row>
        <row r="106">
          <cell r="B106" t="str">
            <v>3800 Kit</v>
          </cell>
        </row>
        <row r="107">
          <cell r="B107" t="str">
            <v>4200 Kit</v>
          </cell>
        </row>
        <row r="108">
          <cell r="B108" t="str">
            <v>4800 Kit</v>
          </cell>
        </row>
        <row r="109">
          <cell r="B109" t="str">
            <v>NA</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195">
          <cell r="D195">
            <v>2247534</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ontents"/>
      <sheetName val="Report"/>
      <sheetName val="Ap"/>
      <sheetName val="Back"/>
      <sheetName val="List"/>
    </sheetNames>
    <sheetDataSet>
      <sheetData sheetId="0"/>
      <sheetData sheetId="1"/>
      <sheetData sheetId="2"/>
      <sheetData sheetId="3"/>
      <sheetData sheetId="4"/>
      <sheetData sheetId="5">
        <row r="1">
          <cell r="A1" t="str">
            <v>Aged Care</v>
          </cell>
        </row>
        <row r="2">
          <cell r="A2" t="str">
            <v>Commercial / Fitout</v>
          </cell>
        </row>
        <row r="3">
          <cell r="A3" t="str">
            <v>Defence</v>
          </cell>
        </row>
        <row r="4">
          <cell r="A4" t="str">
            <v>Education</v>
          </cell>
        </row>
        <row r="5">
          <cell r="A5" t="str">
            <v>Green Consulting</v>
          </cell>
        </row>
        <row r="6">
          <cell r="A6" t="str">
            <v>Health</v>
          </cell>
        </row>
        <row r="7">
          <cell r="A7" t="str">
            <v>Hotels</v>
          </cell>
        </row>
        <row r="8">
          <cell r="A8" t="str">
            <v>Infrastructure</v>
          </cell>
        </row>
        <row r="9">
          <cell r="A9" t="str">
            <v>Public Private Partnerships</v>
          </cell>
        </row>
        <row r="10">
          <cell r="A10" t="str">
            <v>Research Facilities</v>
          </cell>
        </row>
        <row r="11">
          <cell r="A11" t="str">
            <v>Residential</v>
          </cell>
        </row>
        <row r="12">
          <cell r="A12" t="str">
            <v>Retail</v>
          </cell>
        </row>
        <row r="13">
          <cell r="A13" t="str">
            <v>Sports</v>
          </cell>
        </row>
        <row r="14">
          <cell r="A14" t="str">
            <v>Tax Depreciation</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
      <sheetName val="Front Page"/>
      <sheetName val="Overview"/>
      <sheetName val="Requirements"/>
      <sheetName val="Instructions to Tender"/>
      <sheetName val="Resource"/>
      <sheetName val="Tender"/>
      <sheetName val="Bill No. 2 Dayworks"/>
      <sheetName val="Specifications"/>
      <sheetName val="Sch of Services"/>
      <sheetName val="Bill No.3 - Provisional Sums"/>
      <sheetName val="Summary"/>
      <sheetName val="Discounts Multi Store"/>
      <sheetName val="Sheet1"/>
    </sheetNames>
    <sheetDataSet>
      <sheetData sheetId="0" refreshError="1"/>
      <sheetData sheetId="1" refreshError="1">
        <row r="20">
          <cell r="K20" t="str">
            <v>Tender For Kmart Store Renewal</v>
          </cell>
        </row>
        <row r="24">
          <cell r="K24" t="str">
            <v>For Australia &amp; New Zealand Nationally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15.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3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theme="1"/>
  </sheetPr>
  <dimension ref="A9:N283"/>
  <sheetViews>
    <sheetView view="pageBreakPreview" zoomScale="80" zoomScaleNormal="100" zoomScaleSheetLayoutView="80" workbookViewId="0">
      <selection activeCell="P26" sqref="P26"/>
    </sheetView>
  </sheetViews>
  <sheetFormatPr defaultRowHeight="12.75"/>
  <cols>
    <col min="1" max="4" width="9.140625" style="241"/>
    <col min="5" max="5" width="27.7109375" style="241" customWidth="1"/>
    <col min="6" max="10" width="9.140625" style="241"/>
    <col min="11" max="16384" width="9.140625" style="242"/>
  </cols>
  <sheetData>
    <row r="9" spans="5:14" ht="15.75">
      <c r="E9" s="240"/>
      <c r="N9" s="217"/>
    </row>
    <row r="10" spans="5:14" ht="15.75">
      <c r="E10" s="240" t="s">
        <v>1036</v>
      </c>
    </row>
    <row r="11" spans="5:14" ht="15.75">
      <c r="E11" s="240"/>
    </row>
    <row r="12" spans="5:14" ht="15.75">
      <c r="E12" s="240" t="s">
        <v>620</v>
      </c>
    </row>
    <row r="13" spans="5:14" ht="15.75">
      <c r="E13" s="240"/>
      <c r="G13" s="217"/>
    </row>
    <row r="14" spans="5:14" ht="15.75">
      <c r="E14" s="240" t="s">
        <v>627</v>
      </c>
    </row>
    <row r="15" spans="5:14">
      <c r="E15" s="243"/>
    </row>
    <row r="16" spans="5:14" ht="15.75">
      <c r="E16" s="240"/>
    </row>
    <row r="17" spans="1:13">
      <c r="E17" s="243"/>
    </row>
    <row r="18" spans="1:13" ht="15.75">
      <c r="C18" s="244" t="s">
        <v>621</v>
      </c>
      <c r="D18" s="244"/>
      <c r="E18" s="264" t="s">
        <v>1540</v>
      </c>
      <c r="F18" s="245"/>
      <c r="G18" s="246"/>
    </row>
    <row r="19" spans="1:13">
      <c r="E19" s="243"/>
    </row>
    <row r="20" spans="1:13">
      <c r="E20" s="243"/>
    </row>
    <row r="21" spans="1:13" ht="15.75">
      <c r="C21" s="247" t="s">
        <v>401</v>
      </c>
      <c r="E21" s="914" t="s">
        <v>1561</v>
      </c>
      <c r="F21" s="245"/>
    </row>
    <row r="22" spans="1:13">
      <c r="E22" s="243"/>
    </row>
    <row r="23" spans="1:13">
      <c r="E23" s="243"/>
    </row>
    <row r="24" spans="1:13" ht="15.75">
      <c r="C24" s="247" t="s">
        <v>1035</v>
      </c>
      <c r="E24" s="248">
        <f>'Tender Summary'!F270</f>
        <v>276708.41810000001</v>
      </c>
      <c r="F24" s="245"/>
    </row>
    <row r="25" spans="1:13">
      <c r="E25" s="243"/>
    </row>
    <row r="26" spans="1:13">
      <c r="E26" s="243"/>
      <c r="K26" s="249"/>
      <c r="L26" s="249"/>
      <c r="M26" s="249"/>
    </row>
    <row r="27" spans="1:13">
      <c r="K27" s="249"/>
      <c r="L27" s="249"/>
      <c r="M27" s="249"/>
    </row>
    <row r="28" spans="1:13" ht="15.75">
      <c r="A28" s="250"/>
      <c r="B28" s="251"/>
      <c r="C28" s="250"/>
      <c r="D28" s="250"/>
      <c r="E28" s="253"/>
      <c r="F28" s="250"/>
      <c r="G28" s="251"/>
      <c r="H28" s="251"/>
      <c r="I28" s="250"/>
      <c r="K28" s="252"/>
      <c r="L28" s="252"/>
      <c r="M28" s="252"/>
    </row>
    <row r="29" spans="1:13" ht="15.75">
      <c r="A29" s="250"/>
      <c r="B29" s="251"/>
      <c r="C29" s="250"/>
      <c r="D29" s="250"/>
      <c r="E29" s="253" t="s">
        <v>622</v>
      </c>
      <c r="F29" s="250"/>
      <c r="G29" s="251"/>
      <c r="H29" s="251"/>
      <c r="I29" s="250"/>
      <c r="K29" s="252"/>
      <c r="L29" s="252"/>
      <c r="M29" s="252"/>
    </row>
    <row r="30" spans="1:13" ht="15.75">
      <c r="A30" s="250"/>
      <c r="B30" s="251"/>
      <c r="C30" s="250"/>
      <c r="D30" s="250"/>
      <c r="E30" s="253"/>
      <c r="F30" s="250"/>
      <c r="G30" s="251"/>
      <c r="H30" s="251"/>
      <c r="I30" s="250"/>
      <c r="K30" s="252"/>
      <c r="L30" s="252"/>
      <c r="M30" s="252"/>
    </row>
    <row r="31" spans="1:13" ht="15.75">
      <c r="A31" s="250"/>
      <c r="B31" s="251"/>
      <c r="C31" s="251"/>
      <c r="D31" s="250"/>
      <c r="E31" s="240" t="s">
        <v>623</v>
      </c>
      <c r="F31" s="251"/>
      <c r="G31" s="254"/>
      <c r="H31" s="254"/>
      <c r="I31" s="250"/>
      <c r="K31" s="252"/>
      <c r="L31" s="252"/>
      <c r="M31" s="252"/>
    </row>
    <row r="32" spans="1:13" ht="15.75">
      <c r="A32" s="250"/>
      <c r="B32" s="255"/>
      <c r="C32" s="251"/>
      <c r="D32" s="250"/>
      <c r="E32" s="256" t="s">
        <v>624</v>
      </c>
      <c r="F32" s="250"/>
      <c r="G32" s="251"/>
      <c r="H32" s="255"/>
      <c r="I32" s="250"/>
      <c r="K32" s="252"/>
      <c r="L32" s="252"/>
    </row>
    <row r="33" spans="1:13" ht="15.75">
      <c r="A33" s="250"/>
      <c r="B33" s="255"/>
      <c r="C33" s="251"/>
      <c r="D33" s="255"/>
      <c r="E33" s="256" t="s">
        <v>625</v>
      </c>
      <c r="F33" s="250"/>
      <c r="G33" s="251"/>
      <c r="H33" s="255"/>
      <c r="I33" s="250"/>
      <c r="K33" s="252"/>
      <c r="L33" s="252"/>
    </row>
    <row r="34" spans="1:13" ht="15.75">
      <c r="A34" s="250"/>
      <c r="B34" s="251"/>
      <c r="C34" s="251"/>
      <c r="D34" s="251"/>
      <c r="E34" s="256" t="s">
        <v>626</v>
      </c>
      <c r="F34" s="250"/>
      <c r="G34" s="251"/>
      <c r="H34" s="251"/>
      <c r="I34" s="250"/>
      <c r="K34" s="252"/>
      <c r="L34" s="252"/>
    </row>
    <row r="35" spans="1:13" ht="15.75">
      <c r="A35" s="250"/>
      <c r="B35" s="251"/>
      <c r="C35" s="251"/>
      <c r="D35" s="251"/>
      <c r="E35" s="256" t="s">
        <v>633</v>
      </c>
      <c r="F35" s="250"/>
      <c r="G35" s="251"/>
      <c r="H35" s="251"/>
      <c r="I35" s="250"/>
      <c r="K35" s="252"/>
      <c r="L35" s="252"/>
    </row>
    <row r="36" spans="1:13" ht="15.75">
      <c r="E36" s="257"/>
      <c r="K36" s="252"/>
      <c r="L36" s="252"/>
      <c r="M36" s="252"/>
    </row>
    <row r="37" spans="1:13" ht="15.75">
      <c r="E37" s="270"/>
      <c r="K37" s="252"/>
      <c r="L37" s="252"/>
      <c r="M37" s="252"/>
    </row>
    <row r="38" spans="1:13">
      <c r="K38" s="249"/>
      <c r="L38" s="249"/>
      <c r="M38" s="249"/>
    </row>
    <row r="39" spans="1:13">
      <c r="K39" s="249"/>
      <c r="L39" s="249"/>
      <c r="M39" s="249"/>
    </row>
    <row r="40" spans="1:13" ht="15">
      <c r="A40" s="250"/>
      <c r="B40" s="251"/>
      <c r="C40" s="250"/>
      <c r="D40" s="251"/>
      <c r="E40" s="258"/>
      <c r="F40" s="250"/>
      <c r="G40" s="250"/>
      <c r="H40" s="251"/>
      <c r="I40" s="250"/>
      <c r="K40" s="252"/>
      <c r="L40" s="252"/>
    </row>
    <row r="41" spans="1:13" ht="15">
      <c r="A41" s="250"/>
      <c r="B41" s="251"/>
      <c r="C41" s="250"/>
      <c r="D41" s="251"/>
      <c r="E41" s="258"/>
      <c r="F41" s="250"/>
      <c r="G41" s="250"/>
      <c r="H41" s="251"/>
      <c r="I41" s="250"/>
      <c r="K41" s="252"/>
      <c r="L41" s="252"/>
    </row>
    <row r="42" spans="1:13" ht="15">
      <c r="A42" s="250"/>
      <c r="B42" s="251"/>
      <c r="C42" s="250"/>
      <c r="D42" s="251"/>
      <c r="E42" s="258"/>
      <c r="F42" s="250"/>
      <c r="G42" s="250"/>
      <c r="H42" s="251"/>
      <c r="I42" s="250"/>
      <c r="K42" s="252"/>
      <c r="L42" s="252"/>
    </row>
    <row r="43" spans="1:13" ht="15">
      <c r="A43" s="250"/>
      <c r="B43" s="251"/>
      <c r="C43" s="250"/>
      <c r="D43" s="251"/>
      <c r="E43" s="258"/>
      <c r="F43" s="250"/>
      <c r="G43" s="250"/>
      <c r="H43" s="251"/>
      <c r="I43" s="250"/>
      <c r="K43" s="252"/>
      <c r="L43" s="252"/>
    </row>
    <row r="44" spans="1:13" ht="15">
      <c r="B44" s="251"/>
      <c r="C44" s="250"/>
      <c r="D44" s="251"/>
      <c r="E44" s="251"/>
      <c r="F44" s="250"/>
      <c r="G44" s="250"/>
      <c r="H44" s="251"/>
      <c r="K44" s="252"/>
      <c r="L44" s="252"/>
    </row>
    <row r="45" spans="1:13" ht="15">
      <c r="K45" s="252"/>
      <c r="L45" s="252"/>
    </row>
    <row r="46" spans="1:13">
      <c r="K46" s="249"/>
      <c r="L46" s="249"/>
    </row>
    <row r="47" spans="1:13">
      <c r="A47" s="242"/>
      <c r="K47" s="249"/>
      <c r="L47" s="249"/>
    </row>
    <row r="48" spans="1:13">
      <c r="A48" s="259">
        <v>42856</v>
      </c>
      <c r="I48" s="260">
        <v>7796</v>
      </c>
      <c r="K48" s="249"/>
      <c r="L48" s="249"/>
    </row>
    <row r="49" spans="5:12">
      <c r="K49" s="249"/>
      <c r="L49" s="249"/>
    </row>
    <row r="50" spans="5:12">
      <c r="E50" s="243"/>
      <c r="K50" s="249"/>
      <c r="L50" s="261"/>
    </row>
    <row r="51" spans="5:12">
      <c r="K51" s="249"/>
      <c r="L51" s="249"/>
    </row>
    <row r="52" spans="5:12">
      <c r="E52" s="243"/>
    </row>
    <row r="53" spans="5:12">
      <c r="E53" s="243"/>
    </row>
    <row r="54" spans="5:12">
      <c r="E54" s="243"/>
      <c r="K54" s="249"/>
      <c r="L54" s="249"/>
    </row>
    <row r="55" spans="5:12">
      <c r="E55" s="243"/>
    </row>
    <row r="56" spans="5:12">
      <c r="E56" s="243"/>
      <c r="K56" s="249"/>
      <c r="L56" s="249"/>
    </row>
    <row r="57" spans="5:12">
      <c r="E57" s="243"/>
    </row>
    <row r="58" spans="5:12">
      <c r="E58" s="243"/>
      <c r="K58" s="249"/>
      <c r="L58" s="249"/>
    </row>
    <row r="59" spans="5:12">
      <c r="K59" s="249"/>
      <c r="L59" s="249"/>
    </row>
    <row r="60" spans="5:12">
      <c r="K60" s="249"/>
      <c r="L60" s="249"/>
    </row>
    <row r="61" spans="5:12">
      <c r="K61" s="249"/>
      <c r="L61" s="249"/>
    </row>
    <row r="62" spans="5:12" ht="15">
      <c r="K62" s="252"/>
      <c r="L62" s="252"/>
    </row>
    <row r="63" spans="5:12" ht="15">
      <c r="K63" s="252"/>
      <c r="L63" s="252"/>
    </row>
    <row r="64" spans="5:12" ht="15">
      <c r="K64" s="252"/>
      <c r="L64" s="252"/>
    </row>
    <row r="70" spans="5:14">
      <c r="E70" s="243"/>
    </row>
    <row r="72" spans="5:14">
      <c r="E72" s="243"/>
    </row>
    <row r="73" spans="5:14">
      <c r="E73" s="243"/>
    </row>
    <row r="74" spans="5:14">
      <c r="E74" s="243"/>
    </row>
    <row r="75" spans="5:14">
      <c r="E75" s="262"/>
    </row>
    <row r="76" spans="5:14">
      <c r="E76" s="243"/>
    </row>
    <row r="77" spans="5:14">
      <c r="E77" s="243"/>
    </row>
    <row r="78" spans="5:14" s="241" customFormat="1">
      <c r="E78" s="243"/>
      <c r="K78" s="242"/>
      <c r="L78" s="242"/>
      <c r="M78" s="242"/>
      <c r="N78" s="242"/>
    </row>
    <row r="80" spans="5:14" s="241" customFormat="1">
      <c r="E80" s="243"/>
      <c r="K80" s="242"/>
      <c r="L80" s="242"/>
      <c r="M80" s="242"/>
      <c r="N80" s="242"/>
    </row>
    <row r="81" spans="5:14" s="241" customFormat="1">
      <c r="E81" s="243"/>
      <c r="K81" s="242"/>
      <c r="L81" s="242"/>
      <c r="M81" s="242"/>
      <c r="N81" s="242"/>
    </row>
    <row r="93" spans="5:14" s="241" customFormat="1">
      <c r="E93" s="243"/>
      <c r="K93" s="242"/>
      <c r="L93" s="242"/>
      <c r="M93" s="242"/>
      <c r="N93" s="242"/>
    </row>
    <row r="95" spans="5:14" s="241" customFormat="1">
      <c r="E95" s="243"/>
      <c r="K95" s="242"/>
      <c r="L95" s="242"/>
      <c r="M95" s="242"/>
      <c r="N95" s="242"/>
    </row>
    <row r="96" spans="5:14" s="241" customFormat="1">
      <c r="E96" s="243"/>
      <c r="K96" s="242"/>
      <c r="L96" s="242"/>
      <c r="M96" s="242"/>
      <c r="N96" s="242"/>
    </row>
    <row r="97" spans="5:14" s="241" customFormat="1">
      <c r="E97" s="243"/>
      <c r="K97" s="242"/>
      <c r="L97" s="242"/>
      <c r="M97" s="242"/>
      <c r="N97" s="242"/>
    </row>
    <row r="98" spans="5:14" s="241" customFormat="1">
      <c r="E98" s="262"/>
      <c r="K98" s="242"/>
      <c r="L98" s="242"/>
      <c r="M98" s="242"/>
      <c r="N98" s="242"/>
    </row>
    <row r="99" spans="5:14" s="241" customFormat="1">
      <c r="E99" s="243"/>
      <c r="K99" s="242"/>
      <c r="L99" s="242"/>
      <c r="M99" s="242"/>
      <c r="N99" s="242"/>
    </row>
    <row r="100" spans="5:14" s="241" customFormat="1">
      <c r="E100" s="243"/>
      <c r="K100" s="242"/>
      <c r="L100" s="242"/>
      <c r="M100" s="242"/>
      <c r="N100" s="242"/>
    </row>
    <row r="101" spans="5:14" s="241" customFormat="1">
      <c r="E101" s="243"/>
      <c r="K101" s="242"/>
      <c r="L101" s="242"/>
      <c r="M101" s="242"/>
      <c r="N101" s="242"/>
    </row>
    <row r="118" spans="5:14" s="241" customFormat="1">
      <c r="E118" s="243"/>
      <c r="K118" s="242"/>
      <c r="L118" s="242"/>
      <c r="M118" s="242"/>
      <c r="N118" s="242"/>
    </row>
    <row r="120" spans="5:14" s="241" customFormat="1">
      <c r="E120" s="243"/>
      <c r="K120" s="242"/>
      <c r="L120" s="242"/>
      <c r="M120" s="242"/>
      <c r="N120" s="242"/>
    </row>
    <row r="121" spans="5:14" s="241" customFormat="1">
      <c r="E121" s="243"/>
      <c r="K121" s="242"/>
      <c r="L121" s="242"/>
      <c r="M121" s="242"/>
      <c r="N121" s="242"/>
    </row>
    <row r="122" spans="5:14" s="241" customFormat="1">
      <c r="E122" s="243"/>
      <c r="K122" s="242"/>
      <c r="L122" s="242"/>
      <c r="M122" s="242"/>
      <c r="N122" s="242"/>
    </row>
    <row r="123" spans="5:14" s="241" customFormat="1">
      <c r="E123" s="262"/>
      <c r="K123" s="242"/>
      <c r="L123" s="242"/>
      <c r="M123" s="242"/>
      <c r="N123" s="242"/>
    </row>
    <row r="124" spans="5:14" s="241" customFormat="1">
      <c r="E124" s="243"/>
      <c r="K124" s="242"/>
      <c r="L124" s="242"/>
      <c r="M124" s="242"/>
      <c r="N124" s="242"/>
    </row>
    <row r="125" spans="5:14" s="241" customFormat="1">
      <c r="E125" s="243"/>
      <c r="K125" s="242"/>
      <c r="L125" s="242"/>
      <c r="M125" s="242"/>
      <c r="N125" s="242"/>
    </row>
    <row r="126" spans="5:14" s="241" customFormat="1">
      <c r="E126" s="243"/>
      <c r="K126" s="242"/>
      <c r="L126" s="242"/>
      <c r="M126" s="242"/>
      <c r="N126" s="242"/>
    </row>
    <row r="140" spans="5:14" s="241" customFormat="1">
      <c r="E140" s="243"/>
      <c r="K140" s="242"/>
      <c r="L140" s="242"/>
      <c r="M140" s="242"/>
      <c r="N140" s="242"/>
    </row>
    <row r="142" spans="5:14" s="241" customFormat="1">
      <c r="E142" s="243"/>
      <c r="K142" s="242"/>
      <c r="L142" s="242"/>
      <c r="M142" s="242"/>
      <c r="N142" s="242"/>
    </row>
    <row r="143" spans="5:14" s="241" customFormat="1">
      <c r="E143" s="243"/>
      <c r="K143" s="242"/>
      <c r="L143" s="242"/>
      <c r="M143" s="242"/>
      <c r="N143" s="242"/>
    </row>
    <row r="144" spans="5:14" s="241" customFormat="1">
      <c r="E144" s="243"/>
      <c r="K144" s="242"/>
      <c r="L144" s="242"/>
      <c r="M144" s="242"/>
      <c r="N144" s="242"/>
    </row>
    <row r="145" spans="5:14" s="241" customFormat="1">
      <c r="E145" s="243"/>
      <c r="K145" s="242"/>
      <c r="L145" s="242"/>
      <c r="M145" s="242"/>
      <c r="N145" s="242"/>
    </row>
    <row r="146" spans="5:14" s="241" customFormat="1">
      <c r="E146" s="243"/>
      <c r="K146" s="242"/>
      <c r="L146" s="242"/>
      <c r="M146" s="242"/>
      <c r="N146" s="242"/>
    </row>
    <row r="147" spans="5:14" s="241" customFormat="1">
      <c r="E147" s="243"/>
      <c r="K147" s="242"/>
      <c r="L147" s="242"/>
      <c r="M147" s="242"/>
      <c r="N147" s="242"/>
    </row>
    <row r="148" spans="5:14" s="241" customFormat="1">
      <c r="E148" s="243"/>
      <c r="K148" s="242"/>
      <c r="L148" s="242"/>
      <c r="M148" s="242"/>
      <c r="N148" s="242"/>
    </row>
    <row r="149" spans="5:14" s="241" customFormat="1">
      <c r="E149" s="243"/>
      <c r="K149" s="242"/>
      <c r="L149" s="242"/>
      <c r="M149" s="242"/>
      <c r="N149" s="242"/>
    </row>
    <row r="150" spans="5:14" s="241" customFormat="1">
      <c r="E150" s="243"/>
      <c r="K150" s="242"/>
      <c r="L150" s="242"/>
      <c r="M150" s="242"/>
      <c r="N150" s="242"/>
    </row>
    <row r="164" spans="5:14" s="241" customFormat="1">
      <c r="E164" s="243"/>
      <c r="K164" s="242"/>
      <c r="L164" s="242"/>
      <c r="M164" s="242"/>
      <c r="N164" s="242"/>
    </row>
    <row r="166" spans="5:14" s="241" customFormat="1">
      <c r="E166" s="243"/>
      <c r="K166" s="242"/>
      <c r="L166" s="242"/>
      <c r="M166" s="242"/>
      <c r="N166" s="242"/>
    </row>
    <row r="167" spans="5:14" s="241" customFormat="1">
      <c r="E167" s="243"/>
      <c r="K167" s="242"/>
      <c r="L167" s="242"/>
      <c r="M167" s="242"/>
      <c r="N167" s="242"/>
    </row>
    <row r="168" spans="5:14" s="241" customFormat="1">
      <c r="E168" s="243"/>
      <c r="K168" s="242"/>
      <c r="L168" s="242"/>
      <c r="M168" s="242"/>
      <c r="N168" s="242"/>
    </row>
    <row r="169" spans="5:14" s="241" customFormat="1">
      <c r="E169" s="262"/>
      <c r="K169" s="242"/>
      <c r="L169" s="242"/>
      <c r="M169" s="242"/>
      <c r="N169" s="242"/>
    </row>
    <row r="170" spans="5:14" s="241" customFormat="1">
      <c r="E170" s="243"/>
      <c r="K170" s="242"/>
      <c r="L170" s="242"/>
      <c r="M170" s="242"/>
      <c r="N170" s="242"/>
    </row>
    <row r="171" spans="5:14" s="241" customFormat="1">
      <c r="E171" s="243"/>
      <c r="K171" s="242"/>
      <c r="L171" s="242"/>
      <c r="M171" s="242"/>
      <c r="N171" s="242"/>
    </row>
    <row r="172" spans="5:14" s="241" customFormat="1">
      <c r="E172" s="243"/>
      <c r="K172" s="242"/>
      <c r="L172" s="242"/>
      <c r="M172" s="242"/>
      <c r="N172" s="242"/>
    </row>
    <row r="174" spans="5:14" s="241" customFormat="1">
      <c r="E174" s="243"/>
      <c r="K174" s="242"/>
      <c r="L174" s="242"/>
      <c r="M174" s="242"/>
      <c r="N174" s="242"/>
    </row>
    <row r="185" spans="5:14" s="241" customFormat="1">
      <c r="E185" s="243"/>
      <c r="K185" s="242"/>
      <c r="L185" s="242"/>
      <c r="M185" s="242"/>
      <c r="N185" s="242"/>
    </row>
    <row r="187" spans="5:14" s="241" customFormat="1">
      <c r="E187" s="243"/>
      <c r="K187" s="242"/>
      <c r="L187" s="242"/>
      <c r="M187" s="242"/>
      <c r="N187" s="242"/>
    </row>
    <row r="188" spans="5:14" s="241" customFormat="1">
      <c r="E188" s="243"/>
      <c r="K188" s="242"/>
      <c r="L188" s="242"/>
      <c r="M188" s="242"/>
      <c r="N188" s="242"/>
    </row>
    <row r="189" spans="5:14" s="241" customFormat="1">
      <c r="E189" s="243"/>
      <c r="K189" s="242"/>
      <c r="L189" s="242"/>
      <c r="M189" s="242"/>
      <c r="N189" s="242"/>
    </row>
    <row r="190" spans="5:14" s="241" customFormat="1">
      <c r="E190" s="263"/>
      <c r="K190" s="242"/>
      <c r="L190" s="242"/>
      <c r="M190" s="242"/>
      <c r="N190" s="242"/>
    </row>
    <row r="191" spans="5:14" s="241" customFormat="1">
      <c r="E191" s="243"/>
      <c r="K191" s="242"/>
      <c r="L191" s="242"/>
      <c r="M191" s="242"/>
      <c r="N191" s="242"/>
    </row>
    <row r="192" spans="5:14" s="241" customFormat="1">
      <c r="E192" s="243"/>
      <c r="K192" s="242"/>
      <c r="L192" s="242"/>
      <c r="M192" s="242"/>
      <c r="N192" s="242"/>
    </row>
    <row r="193" spans="5:14" s="241" customFormat="1">
      <c r="E193" s="243"/>
      <c r="K193" s="242"/>
      <c r="L193" s="242"/>
      <c r="M193" s="242"/>
      <c r="N193" s="242"/>
    </row>
    <row r="208" spans="5:14" s="241" customFormat="1">
      <c r="E208" s="243"/>
      <c r="K208" s="242"/>
      <c r="L208" s="242"/>
      <c r="M208" s="242"/>
      <c r="N208" s="242"/>
    </row>
    <row r="210" spans="5:14" s="241" customFormat="1">
      <c r="E210" s="243"/>
      <c r="K210" s="242"/>
      <c r="L210" s="242"/>
      <c r="M210" s="242"/>
      <c r="N210" s="242"/>
    </row>
    <row r="211" spans="5:14" s="241" customFormat="1">
      <c r="E211" s="243"/>
      <c r="K211" s="242"/>
      <c r="L211" s="242"/>
      <c r="M211" s="242"/>
      <c r="N211" s="242"/>
    </row>
    <row r="212" spans="5:14" s="241" customFormat="1">
      <c r="E212" s="243"/>
      <c r="K212" s="242"/>
      <c r="L212" s="242"/>
      <c r="M212" s="242"/>
      <c r="N212" s="242"/>
    </row>
    <row r="213" spans="5:14" s="241" customFormat="1">
      <c r="E213" s="263"/>
      <c r="K213" s="242"/>
      <c r="L213" s="242"/>
      <c r="M213" s="242"/>
      <c r="N213" s="242"/>
    </row>
    <row r="214" spans="5:14" s="241" customFormat="1">
      <c r="E214" s="243"/>
      <c r="K214" s="242"/>
      <c r="L214" s="242"/>
      <c r="M214" s="242"/>
      <c r="N214" s="242"/>
    </row>
    <row r="215" spans="5:14" s="241" customFormat="1">
      <c r="E215" s="243"/>
      <c r="K215" s="242"/>
      <c r="L215" s="242"/>
      <c r="M215" s="242"/>
      <c r="N215" s="242"/>
    </row>
    <row r="216" spans="5:14" s="241" customFormat="1">
      <c r="E216" s="243"/>
      <c r="K216" s="242"/>
      <c r="L216" s="242"/>
      <c r="M216" s="242"/>
      <c r="N216" s="242"/>
    </row>
    <row r="230" spans="5:14" s="241" customFormat="1">
      <c r="E230" s="243"/>
      <c r="K230" s="242"/>
      <c r="L230" s="242"/>
      <c r="M230" s="242"/>
      <c r="N230" s="242"/>
    </row>
    <row r="232" spans="5:14" s="241" customFormat="1">
      <c r="E232" s="243"/>
      <c r="K232" s="242"/>
      <c r="L232" s="242"/>
      <c r="M232" s="242"/>
      <c r="N232" s="242"/>
    </row>
    <row r="233" spans="5:14" s="241" customFormat="1">
      <c r="E233" s="243"/>
      <c r="K233" s="242"/>
      <c r="L233" s="242"/>
      <c r="M233" s="242"/>
      <c r="N233" s="242"/>
    </row>
    <row r="234" spans="5:14" s="241" customFormat="1">
      <c r="E234" s="243"/>
      <c r="K234" s="242"/>
      <c r="L234" s="242"/>
      <c r="M234" s="242"/>
      <c r="N234" s="242"/>
    </row>
    <row r="235" spans="5:14" s="241" customFormat="1">
      <c r="E235" s="243"/>
      <c r="K235" s="242"/>
      <c r="L235" s="242"/>
      <c r="M235" s="242"/>
      <c r="N235" s="242"/>
    </row>
    <row r="236" spans="5:14" s="241" customFormat="1">
      <c r="E236" s="243"/>
      <c r="K236" s="242"/>
      <c r="L236" s="242"/>
      <c r="M236" s="242"/>
      <c r="N236" s="242"/>
    </row>
    <row r="237" spans="5:14" s="241" customFormat="1">
      <c r="E237" s="243"/>
      <c r="K237" s="242"/>
      <c r="L237" s="242"/>
      <c r="M237" s="242"/>
      <c r="N237" s="242"/>
    </row>
    <row r="238" spans="5:14" s="241" customFormat="1">
      <c r="E238" s="243"/>
      <c r="K238" s="242"/>
      <c r="L238" s="242"/>
      <c r="M238" s="242"/>
      <c r="N238" s="242"/>
    </row>
    <row r="280" spans="5:14" s="241" customFormat="1">
      <c r="E280" s="243" t="str">
        <f>+$E$14</f>
        <v>Kmart Australia</v>
      </c>
      <c r="K280" s="242"/>
      <c r="L280" s="242"/>
      <c r="M280" s="242"/>
      <c r="N280" s="242"/>
    </row>
    <row r="282" spans="5:14" s="241" customFormat="1">
      <c r="E282" s="243"/>
      <c r="K282" s="242"/>
      <c r="L282" s="242"/>
      <c r="M282" s="242"/>
      <c r="N282" s="242"/>
    </row>
    <row r="283" spans="5:14" s="241" customFormat="1">
      <c r="E283" s="243" t="e">
        <f>#REF!</f>
        <v>#REF!</v>
      </c>
      <c r="K283" s="242"/>
      <c r="L283" s="242"/>
      <c r="M283" s="242"/>
      <c r="N283" s="242"/>
    </row>
  </sheetData>
  <sheetProtection selectLockedCells="1"/>
  <pageMargins left="0.7" right="0.7" top="0.75" bottom="0.75" header="0.3" footer="0.3"/>
  <pageSetup paperSize="9" scale="88" orientation="portrait" r:id="rId1"/>
  <headerFooter>
    <oddFooter>&amp;C&amp;P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1"/>
  <sheetViews>
    <sheetView view="pageBreakPreview" zoomScale="85" zoomScaleNormal="100" zoomScaleSheetLayoutView="85" workbookViewId="0">
      <selection activeCell="L24" sqref="L24"/>
    </sheetView>
  </sheetViews>
  <sheetFormatPr defaultRowHeight="14.25"/>
  <cols>
    <col min="1" max="1" width="6.7109375" style="750" customWidth="1"/>
    <col min="2" max="4" width="18.7109375" style="751" customWidth="1"/>
    <col min="5" max="5" width="33.42578125" style="752" customWidth="1"/>
    <col min="6" max="16384" width="9.140625" style="753"/>
  </cols>
  <sheetData>
    <row r="1" spans="1:5" s="675" customFormat="1" ht="15">
      <c r="A1" s="716"/>
      <c r="B1" s="717" t="s">
        <v>1134</v>
      </c>
      <c r="C1" s="718"/>
      <c r="D1" s="718"/>
      <c r="E1" s="719"/>
    </row>
    <row r="2" spans="1:5" s="675" customFormat="1" ht="12.75">
      <c r="A2" s="716"/>
      <c r="B2" s="720"/>
      <c r="C2" s="720"/>
      <c r="D2" s="718"/>
      <c r="E2" s="719"/>
    </row>
    <row r="3" spans="1:5" s="675" customFormat="1" ht="15">
      <c r="A3" s="716"/>
      <c r="B3" s="721" t="str">
        <f>'[8]Front Page'!K20</f>
        <v>Tender For Kmart Store Renewal</v>
      </c>
      <c r="C3" s="720"/>
      <c r="D3" s="718"/>
      <c r="E3" s="719"/>
    </row>
    <row r="4" spans="1:5" s="675" customFormat="1" ht="15">
      <c r="A4" s="964"/>
      <c r="B4" s="722"/>
      <c r="C4" s="723"/>
      <c r="D4" s="723"/>
      <c r="E4" s="724"/>
    </row>
    <row r="5" spans="1:5" s="675" customFormat="1" ht="15">
      <c r="A5" s="964"/>
      <c r="B5" s="725" t="str">
        <f>'[8]Front Page'!K24</f>
        <v>For Australia &amp; New Zealand Nationally</v>
      </c>
      <c r="C5" s="723"/>
      <c r="D5" s="723"/>
      <c r="E5" s="724"/>
    </row>
    <row r="6" spans="1:5" s="675" customFormat="1" ht="13.5" thickBot="1">
      <c r="A6" s="965"/>
      <c r="B6" s="726"/>
      <c r="C6" s="727"/>
      <c r="D6" s="727"/>
      <c r="E6" s="728" t="s">
        <v>33</v>
      </c>
    </row>
    <row r="7" spans="1:5" s="675" customFormat="1" ht="12.75">
      <c r="A7" s="729"/>
      <c r="B7" s="730"/>
      <c r="C7" s="731"/>
      <c r="D7" s="731"/>
      <c r="E7" s="732"/>
    </row>
    <row r="8" spans="1:5" s="675" customFormat="1" ht="12.75">
      <c r="A8" s="733"/>
      <c r="B8" s="734" t="s">
        <v>1120</v>
      </c>
      <c r="C8" s="731"/>
      <c r="D8" s="731"/>
      <c r="E8" s="735"/>
    </row>
    <row r="9" spans="1:5" s="675" customFormat="1" ht="12.75">
      <c r="A9" s="733"/>
      <c r="B9" s="736"/>
      <c r="C9" s="737"/>
      <c r="D9" s="737"/>
      <c r="E9" s="724"/>
    </row>
    <row r="10" spans="1:5" s="675" customFormat="1" ht="12.75">
      <c r="A10" s="733"/>
      <c r="B10" s="737"/>
      <c r="C10" s="737"/>
      <c r="D10" s="737"/>
      <c r="E10" s="724"/>
    </row>
    <row r="11" spans="1:5" s="675" customFormat="1" ht="12.75">
      <c r="A11" s="733"/>
      <c r="B11" s="738" t="s">
        <v>1121</v>
      </c>
      <c r="C11" s="726"/>
      <c r="D11" s="739" t="s">
        <v>1122</v>
      </c>
      <c r="E11" s="740"/>
    </row>
    <row r="12" spans="1:5" s="675" customFormat="1" ht="12.75">
      <c r="A12" s="733"/>
      <c r="B12" s="966"/>
      <c r="C12" s="967"/>
      <c r="D12" s="967"/>
      <c r="E12" s="968"/>
    </row>
    <row r="13" spans="1:5" s="675" customFormat="1" ht="12.75">
      <c r="A13" s="733"/>
      <c r="B13" s="738" t="s">
        <v>1124</v>
      </c>
      <c r="C13" s="726"/>
      <c r="D13" s="739" t="s">
        <v>1123</v>
      </c>
      <c r="E13" s="740"/>
    </row>
    <row r="14" spans="1:5" s="675" customFormat="1" ht="12.75">
      <c r="A14" s="733"/>
      <c r="B14" s="799"/>
      <c r="C14" s="799"/>
      <c r="D14" s="799"/>
      <c r="E14" s="800"/>
    </row>
    <row r="15" spans="1:5" s="675" customFormat="1" ht="12.75" customHeight="1">
      <c r="A15" s="733"/>
      <c r="B15" s="745" t="s">
        <v>1127</v>
      </c>
      <c r="C15" s="797"/>
      <c r="D15" s="739" t="s">
        <v>1125</v>
      </c>
      <c r="E15" s="798"/>
    </row>
    <row r="16" spans="1:5" s="675" customFormat="1" ht="12.75">
      <c r="A16" s="733"/>
      <c r="B16" s="966"/>
      <c r="C16" s="969"/>
      <c r="D16" s="969"/>
      <c r="E16" s="970"/>
    </row>
    <row r="17" spans="1:5" s="675" customFormat="1" ht="12.75">
      <c r="A17" s="733"/>
      <c r="B17" s="745" t="s">
        <v>1135</v>
      </c>
      <c r="C17" s="797"/>
      <c r="D17" s="739" t="s">
        <v>1126</v>
      </c>
      <c r="E17" s="798"/>
    </row>
    <row r="18" spans="1:5" s="675" customFormat="1" ht="12.75">
      <c r="A18" s="733"/>
      <c r="B18" s="720"/>
      <c r="C18" s="746"/>
      <c r="D18" s="746"/>
      <c r="E18" s="747"/>
    </row>
    <row r="19" spans="1:5" s="675" customFormat="1" ht="12.75">
      <c r="A19" s="733"/>
      <c r="B19" s="748" t="s">
        <v>1136</v>
      </c>
      <c r="C19" s="746"/>
      <c r="D19" s="746"/>
      <c r="E19" s="747"/>
    </row>
    <row r="20" spans="1:5" s="675" customFormat="1" ht="12.75">
      <c r="A20" s="733"/>
      <c r="B20" s="720" t="s">
        <v>1196</v>
      </c>
      <c r="C20" s="746"/>
      <c r="D20" s="739" t="s">
        <v>1128</v>
      </c>
      <c r="E20" s="747"/>
    </row>
    <row r="21" spans="1:5" s="675" customFormat="1" ht="12.75" customHeight="1">
      <c r="A21" s="733"/>
      <c r="B21" s="720" t="s">
        <v>1197</v>
      </c>
      <c r="C21" s="746"/>
      <c r="D21" s="739" t="s">
        <v>1129</v>
      </c>
      <c r="E21" s="747"/>
    </row>
    <row r="22" spans="1:5" s="675" customFormat="1" ht="12.75">
      <c r="A22" s="733"/>
      <c r="B22" s="799" t="s">
        <v>1137</v>
      </c>
      <c r="C22" s="743"/>
      <c r="D22" s="739" t="s">
        <v>1130</v>
      </c>
      <c r="E22" s="744"/>
    </row>
    <row r="23" spans="1:5" s="675" customFormat="1" ht="12.75">
      <c r="A23" s="733"/>
      <c r="B23" s="799" t="s">
        <v>476</v>
      </c>
      <c r="C23" s="743"/>
      <c r="D23" s="739" t="s">
        <v>1131</v>
      </c>
      <c r="E23" s="744"/>
    </row>
    <row r="24" spans="1:5" s="675" customFormat="1" ht="12.75">
      <c r="A24" s="733"/>
      <c r="B24" s="799" t="s">
        <v>38</v>
      </c>
      <c r="C24" s="743"/>
      <c r="D24" s="739" t="s">
        <v>1133</v>
      </c>
      <c r="E24" s="744"/>
    </row>
    <row r="25" spans="1:5" s="675" customFormat="1" ht="12.75">
      <c r="A25" s="733"/>
      <c r="B25" s="799" t="s">
        <v>1138</v>
      </c>
      <c r="C25" s="743"/>
      <c r="D25" s="739" t="s">
        <v>1147</v>
      </c>
      <c r="E25" s="744"/>
    </row>
    <row r="26" spans="1:5" s="675" customFormat="1" ht="12.75">
      <c r="A26" s="733"/>
      <c r="B26" s="799"/>
      <c r="C26" s="743"/>
      <c r="D26" s="739"/>
      <c r="E26" s="744"/>
    </row>
    <row r="27" spans="1:5" s="675" customFormat="1" ht="12.75">
      <c r="A27" s="733"/>
      <c r="B27" s="749" t="s">
        <v>1139</v>
      </c>
      <c r="C27" s="743"/>
      <c r="D27" s="739"/>
      <c r="E27" s="744"/>
    </row>
    <row r="28" spans="1:5" s="675" customFormat="1" ht="12.75">
      <c r="A28" s="733"/>
      <c r="B28" s="799" t="s">
        <v>1141</v>
      </c>
      <c r="C28" s="743"/>
      <c r="D28" s="739" t="s">
        <v>1148</v>
      </c>
      <c r="E28" s="744"/>
    </row>
    <row r="29" spans="1:5" s="675" customFormat="1" ht="12.75">
      <c r="A29" s="733"/>
      <c r="B29" s="799" t="s">
        <v>26</v>
      </c>
      <c r="C29" s="743"/>
      <c r="D29" s="739" t="s">
        <v>1149</v>
      </c>
      <c r="E29" s="744"/>
    </row>
    <row r="30" spans="1:5" s="675" customFormat="1" ht="12.75">
      <c r="A30" s="733"/>
      <c r="B30" s="799" t="s">
        <v>34</v>
      </c>
      <c r="C30" s="743"/>
      <c r="D30" s="739" t="s">
        <v>1150</v>
      </c>
      <c r="E30" s="744"/>
    </row>
    <row r="31" spans="1:5" s="675" customFormat="1" ht="12.75">
      <c r="A31" s="733"/>
      <c r="B31" s="799" t="s">
        <v>1140</v>
      </c>
      <c r="C31" s="743"/>
      <c r="D31" s="739" t="s">
        <v>1158</v>
      </c>
      <c r="E31" s="744"/>
    </row>
    <row r="32" spans="1:5" s="675" customFormat="1" ht="12.75">
      <c r="A32" s="733"/>
      <c r="B32" s="799"/>
      <c r="C32" s="743"/>
      <c r="D32" s="739"/>
      <c r="E32" s="744"/>
    </row>
    <row r="33" spans="1:5" s="675" customFormat="1" ht="12.75">
      <c r="A33" s="733"/>
      <c r="B33" s="749" t="s">
        <v>1144</v>
      </c>
      <c r="C33" s="743"/>
      <c r="D33" s="739"/>
      <c r="E33" s="744"/>
    </row>
    <row r="34" spans="1:5" s="675" customFormat="1" ht="12.75">
      <c r="A34" s="733"/>
      <c r="B34" s="799" t="s">
        <v>1142</v>
      </c>
      <c r="C34" s="743"/>
      <c r="D34" s="739" t="s">
        <v>1159</v>
      </c>
      <c r="E34" s="744"/>
    </row>
    <row r="35" spans="1:5" s="675" customFormat="1" ht="12.75">
      <c r="A35" s="733"/>
      <c r="B35" s="799" t="s">
        <v>40</v>
      </c>
      <c r="C35" s="743"/>
      <c r="D35" s="739" t="s">
        <v>1160</v>
      </c>
      <c r="E35" s="744"/>
    </row>
    <row r="36" spans="1:5" s="675" customFormat="1" ht="12.75">
      <c r="A36" s="733"/>
      <c r="B36" s="799" t="s">
        <v>12</v>
      </c>
      <c r="C36" s="743"/>
      <c r="D36" s="739" t="s">
        <v>1161</v>
      </c>
      <c r="E36" s="744"/>
    </row>
    <row r="37" spans="1:5" s="675" customFormat="1" ht="12.75">
      <c r="A37" s="733"/>
      <c r="B37" s="799" t="s">
        <v>41</v>
      </c>
      <c r="C37" s="743"/>
      <c r="D37" s="739" t="s">
        <v>1162</v>
      </c>
      <c r="E37" s="744"/>
    </row>
    <row r="38" spans="1:5" s="675" customFormat="1" ht="12.75">
      <c r="A38" s="733"/>
      <c r="B38" s="799" t="s">
        <v>240</v>
      </c>
      <c r="C38" s="743"/>
      <c r="D38" s="739" t="s">
        <v>1163</v>
      </c>
      <c r="E38" s="744"/>
    </row>
    <row r="39" spans="1:5" s="675" customFormat="1" ht="12.75">
      <c r="A39" s="733"/>
      <c r="B39" s="799" t="s">
        <v>37</v>
      </c>
      <c r="C39" s="743"/>
      <c r="D39" s="739" t="s">
        <v>1164</v>
      </c>
      <c r="E39" s="744"/>
    </row>
    <row r="40" spans="1:5" s="675" customFormat="1" ht="12.75">
      <c r="A40" s="733"/>
      <c r="B40" s="799" t="s">
        <v>42</v>
      </c>
      <c r="C40" s="743"/>
      <c r="D40" s="739" t="s">
        <v>1165</v>
      </c>
      <c r="E40" s="744"/>
    </row>
    <row r="41" spans="1:5" s="675" customFormat="1" ht="12.75">
      <c r="A41" s="733"/>
      <c r="B41" s="799" t="s">
        <v>43</v>
      </c>
      <c r="C41" s="743"/>
      <c r="D41" s="739" t="s">
        <v>1166</v>
      </c>
      <c r="E41" s="744"/>
    </row>
    <row r="42" spans="1:5" s="675" customFormat="1" ht="12.75">
      <c r="A42" s="733"/>
      <c r="B42" s="749"/>
      <c r="C42" s="743"/>
      <c r="D42" s="743"/>
      <c r="E42" s="744"/>
    </row>
    <row r="43" spans="1:5" s="675" customFormat="1" ht="12.75">
      <c r="A43" s="733"/>
      <c r="B43" s="749" t="s">
        <v>1145</v>
      </c>
      <c r="C43" s="743"/>
      <c r="D43" s="743"/>
      <c r="E43" s="744"/>
    </row>
    <row r="44" spans="1:5" s="675" customFormat="1" ht="12.75">
      <c r="A44" s="733"/>
      <c r="B44" s="799" t="s">
        <v>1143</v>
      </c>
      <c r="C44" s="743"/>
      <c r="D44" s="739" t="s">
        <v>1167</v>
      </c>
      <c r="E44" s="744"/>
    </row>
    <row r="45" spans="1:5" s="675" customFormat="1" ht="12.75">
      <c r="A45" s="733"/>
      <c r="B45" s="749"/>
      <c r="C45" s="743"/>
      <c r="D45" s="743"/>
      <c r="E45" s="744"/>
    </row>
    <row r="46" spans="1:5" s="675" customFormat="1" ht="12.75">
      <c r="A46" s="733"/>
      <c r="B46" s="749" t="s">
        <v>1146</v>
      </c>
      <c r="C46" s="743"/>
      <c r="D46" s="743"/>
      <c r="E46" s="744"/>
    </row>
    <row r="47" spans="1:5" s="675" customFormat="1" ht="12.75">
      <c r="A47" s="733"/>
      <c r="B47" s="799" t="s">
        <v>1059</v>
      </c>
      <c r="C47" s="743"/>
      <c r="D47" s="739" t="s">
        <v>1236</v>
      </c>
      <c r="E47" s="744"/>
    </row>
    <row r="48" spans="1:5" s="675" customFormat="1" ht="12.75">
      <c r="A48" s="733"/>
      <c r="B48" s="799"/>
      <c r="C48" s="743"/>
      <c r="D48" s="743"/>
      <c r="E48" s="744"/>
    </row>
    <row r="49" spans="1:5" s="675" customFormat="1" ht="12.75">
      <c r="A49" s="733"/>
      <c r="B49" s="745" t="s">
        <v>1132</v>
      </c>
      <c r="C49" s="743"/>
      <c r="D49" s="739" t="s">
        <v>1168</v>
      </c>
      <c r="E49" s="744"/>
    </row>
    <row r="50" spans="1:5" s="675" customFormat="1" ht="12.75">
      <c r="A50" s="733"/>
      <c r="B50" s="741"/>
      <c r="C50" s="743"/>
      <c r="D50" s="743"/>
      <c r="E50" s="744"/>
    </row>
    <row r="51" spans="1:5" s="675" customFormat="1" ht="12.75">
      <c r="A51" s="733"/>
      <c r="B51" s="741"/>
      <c r="C51" s="741"/>
      <c r="D51" s="741"/>
      <c r="E51" s="742"/>
    </row>
  </sheetData>
  <mergeCells count="3">
    <mergeCell ref="A4:A6"/>
    <mergeCell ref="B12:E12"/>
    <mergeCell ref="B16:E16"/>
  </mergeCells>
  <dataValidations count="1">
    <dataValidation type="textLength" operator="greaterThan" allowBlank="1" showInputMessage="1" showErrorMessage="1" sqref="A89:T185" xr:uid="{00000000-0002-0000-0100-000000000000}">
      <formula1>99</formula1>
    </dataValidation>
  </dataValidations>
  <pageMargins left="0.7" right="0.7" top="0.75" bottom="0.75" header="0.3" footer="0.3"/>
  <pageSetup paperSize="9" scale="92"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1"/>
  <sheetViews>
    <sheetView view="pageBreakPreview" zoomScaleNormal="100" zoomScaleSheetLayoutView="100" workbookViewId="0"/>
  </sheetViews>
  <sheetFormatPr defaultRowHeight="12.75"/>
  <cols>
    <col min="1" max="1" width="6.7109375" style="795" customWidth="1"/>
    <col min="2" max="2" width="20.140625" style="796" customWidth="1"/>
    <col min="3" max="3" width="18.7109375" style="796" customWidth="1"/>
    <col min="4" max="4" width="28.7109375" style="796" bestFit="1" customWidth="1"/>
    <col min="5" max="5" width="25.85546875" style="757" customWidth="1"/>
    <col min="6" max="16384" width="9.140625" style="675"/>
  </cols>
  <sheetData>
    <row r="1" spans="1:5" ht="15">
      <c r="A1" s="716"/>
      <c r="B1" s="717" t="s">
        <v>1134</v>
      </c>
      <c r="C1" s="718"/>
      <c r="D1" s="718"/>
      <c r="E1" s="719"/>
    </row>
    <row r="2" spans="1:5">
      <c r="A2" s="716"/>
      <c r="B2" s="718"/>
      <c r="C2" s="718"/>
      <c r="D2" s="718"/>
      <c r="E2" s="719"/>
    </row>
    <row r="3" spans="1:5" ht="15">
      <c r="A3" s="716"/>
      <c r="B3" s="721" t="str">
        <f>'[8]Front Page'!K20</f>
        <v>Tender For Kmart Store Renewal</v>
      </c>
      <c r="C3" s="720"/>
      <c r="D3" s="718"/>
      <c r="E3" s="719"/>
    </row>
    <row r="4" spans="1:5" ht="15">
      <c r="A4" s="964"/>
      <c r="B4" s="775"/>
      <c r="C4" s="776"/>
      <c r="D4" s="723"/>
      <c r="E4" s="724"/>
    </row>
    <row r="5" spans="1:5" ht="15">
      <c r="A5" s="964"/>
      <c r="B5" s="725" t="str">
        <f>'[8]Front Page'!K24</f>
        <v>For Australia &amp; New Zealand Nationally</v>
      </c>
      <c r="C5" s="723"/>
      <c r="D5" s="723"/>
      <c r="E5" s="724"/>
    </row>
    <row r="6" spans="1:5" ht="6" customHeight="1" thickBot="1">
      <c r="A6" s="965"/>
      <c r="B6" s="726"/>
      <c r="C6" s="727"/>
      <c r="D6" s="727"/>
      <c r="E6" s="728" t="s">
        <v>33</v>
      </c>
    </row>
    <row r="7" spans="1:5">
      <c r="A7" s="729"/>
      <c r="B7" s="777"/>
      <c r="C7" s="778"/>
      <c r="D7" s="778"/>
      <c r="E7" s="779"/>
    </row>
    <row r="8" spans="1:5">
      <c r="A8" s="733">
        <v>1</v>
      </c>
      <c r="B8" s="734" t="s">
        <v>1169</v>
      </c>
      <c r="C8" s="778"/>
      <c r="D8" s="778"/>
      <c r="E8" s="780"/>
    </row>
    <row r="9" spans="1:5">
      <c r="A9" s="733"/>
      <c r="B9" s="736"/>
      <c r="C9" s="737"/>
      <c r="D9" s="737"/>
      <c r="E9" s="724"/>
    </row>
    <row r="10" spans="1:5">
      <c r="A10" s="733">
        <v>1.1000000000000001</v>
      </c>
      <c r="B10" s="737" t="s">
        <v>1170</v>
      </c>
      <c r="C10" s="737"/>
      <c r="D10" s="737"/>
      <c r="E10" s="724"/>
    </row>
    <row r="11" spans="1:5" ht="273.75" customHeight="1">
      <c r="A11" s="733"/>
      <c r="B11" s="966" t="s">
        <v>1231</v>
      </c>
      <c r="C11" s="969"/>
      <c r="D11" s="969"/>
      <c r="E11" s="970"/>
    </row>
    <row r="12" spans="1:5">
      <c r="A12" s="733">
        <v>1.2</v>
      </c>
      <c r="B12" s="749" t="s">
        <v>1198</v>
      </c>
      <c r="C12" s="741"/>
      <c r="D12" s="741"/>
      <c r="E12" s="742"/>
    </row>
    <row r="13" spans="1:5" ht="42" customHeight="1">
      <c r="A13" s="733"/>
      <c r="B13" s="966" t="s">
        <v>1223</v>
      </c>
      <c r="C13" s="969"/>
      <c r="D13" s="969"/>
      <c r="E13" s="970"/>
    </row>
    <row r="14" spans="1:5" ht="27.75" customHeight="1">
      <c r="A14" s="733"/>
      <c r="B14" s="966" t="s">
        <v>1199</v>
      </c>
      <c r="C14" s="969"/>
      <c r="D14" s="969"/>
      <c r="E14" s="970"/>
    </row>
    <row r="15" spans="1:5" ht="173.25" customHeight="1">
      <c r="A15" s="733"/>
      <c r="B15" s="966" t="s">
        <v>1224</v>
      </c>
      <c r="C15" s="969"/>
      <c r="D15" s="969"/>
      <c r="E15" s="970"/>
    </row>
    <row r="16" spans="1:5" ht="57.75" customHeight="1">
      <c r="A16" s="733"/>
      <c r="B16" s="966" t="s">
        <v>1225</v>
      </c>
      <c r="C16" s="969"/>
      <c r="D16" s="969"/>
      <c r="E16" s="970"/>
    </row>
    <row r="17" spans="1:5">
      <c r="A17" s="733"/>
      <c r="B17" s="720"/>
      <c r="C17" s="782"/>
      <c r="D17" s="782"/>
      <c r="E17" s="783"/>
    </row>
    <row r="18" spans="1:5" ht="39" customHeight="1">
      <c r="A18" s="733"/>
      <c r="B18" s="720" t="s">
        <v>1171</v>
      </c>
      <c r="C18" s="969" t="s">
        <v>1226</v>
      </c>
      <c r="D18" s="969"/>
      <c r="E18" s="970"/>
    </row>
    <row r="19" spans="1:5">
      <c r="A19" s="733"/>
      <c r="B19" s="720"/>
      <c r="C19" s="782"/>
      <c r="D19" s="782"/>
      <c r="E19" s="783"/>
    </row>
    <row r="20" spans="1:5">
      <c r="A20" s="733">
        <v>1.3</v>
      </c>
      <c r="B20" s="748" t="s">
        <v>1202</v>
      </c>
      <c r="C20" s="782"/>
      <c r="D20" s="782"/>
      <c r="E20" s="783"/>
    </row>
    <row r="21" spans="1:5">
      <c r="A21" s="733"/>
      <c r="B21" s="720" t="s">
        <v>1203</v>
      </c>
      <c r="C21" s="782"/>
      <c r="D21" s="782"/>
      <c r="E21" s="783"/>
    </row>
    <row r="22" spans="1:5">
      <c r="A22" s="733"/>
      <c r="B22" s="720" t="s">
        <v>1204</v>
      </c>
      <c r="C22" s="782"/>
      <c r="D22" s="782"/>
      <c r="E22" s="783"/>
    </row>
    <row r="23" spans="1:5">
      <c r="A23" s="733"/>
      <c r="B23" s="720" t="s">
        <v>1205</v>
      </c>
      <c r="C23" s="782"/>
      <c r="D23" s="782"/>
      <c r="E23" s="783"/>
    </row>
    <row r="24" spans="1:5">
      <c r="A24" s="733"/>
      <c r="B24" s="720" t="s">
        <v>1206</v>
      </c>
      <c r="C24" s="782"/>
      <c r="D24" s="782"/>
      <c r="E24" s="783"/>
    </row>
    <row r="25" spans="1:5">
      <c r="A25" s="733"/>
      <c r="B25" s="720"/>
      <c r="C25" s="782"/>
      <c r="D25" s="782"/>
      <c r="E25" s="783"/>
    </row>
    <row r="26" spans="1:5">
      <c r="A26" s="733">
        <v>1.4</v>
      </c>
      <c r="B26" s="738" t="s">
        <v>1227</v>
      </c>
      <c r="C26" s="784"/>
      <c r="D26" s="784"/>
      <c r="E26" s="724"/>
    </row>
    <row r="27" spans="1:5" ht="67.5" customHeight="1">
      <c r="A27" s="733"/>
      <c r="B27" s="966" t="s">
        <v>1228</v>
      </c>
      <c r="C27" s="969"/>
      <c r="D27" s="969"/>
      <c r="E27" s="970"/>
    </row>
    <row r="28" spans="1:5">
      <c r="A28" s="733"/>
      <c r="B28" s="976"/>
      <c r="C28" s="977"/>
      <c r="D28" s="977"/>
      <c r="E28" s="978"/>
    </row>
    <row r="29" spans="1:5">
      <c r="A29" s="733">
        <v>1.5</v>
      </c>
      <c r="B29" s="785" t="s">
        <v>1172</v>
      </c>
      <c r="C29" s="786"/>
      <c r="D29" s="787"/>
      <c r="E29" s="788"/>
    </row>
    <row r="30" spans="1:5">
      <c r="A30" s="733"/>
      <c r="B30" s="789" t="s">
        <v>1173</v>
      </c>
      <c r="C30" s="786" t="s">
        <v>1174</v>
      </c>
      <c r="D30" s="787"/>
      <c r="E30" s="788"/>
    </row>
    <row r="31" spans="1:5" ht="6" customHeight="1">
      <c r="A31" s="733"/>
      <c r="B31" s="789"/>
      <c r="C31" s="786"/>
      <c r="D31" s="787"/>
      <c r="E31" s="788"/>
    </row>
    <row r="32" spans="1:5">
      <c r="A32" s="733"/>
      <c r="B32" s="789"/>
      <c r="C32" s="786" t="s">
        <v>1175</v>
      </c>
      <c r="D32" s="787"/>
      <c r="E32" s="788"/>
    </row>
    <row r="33" spans="1:5">
      <c r="A33" s="733"/>
      <c r="B33" s="789"/>
      <c r="C33" s="787"/>
      <c r="D33" s="787"/>
      <c r="E33" s="788"/>
    </row>
    <row r="34" spans="1:5">
      <c r="A34" s="733">
        <v>1.6</v>
      </c>
      <c r="B34" s="738" t="s">
        <v>1176</v>
      </c>
      <c r="C34" s="787"/>
      <c r="D34" s="787"/>
      <c r="E34" s="788"/>
    </row>
    <row r="35" spans="1:5" ht="12.75" customHeight="1">
      <c r="A35" s="733"/>
      <c r="B35" s="789" t="s">
        <v>1177</v>
      </c>
      <c r="C35" s="787"/>
      <c r="D35" s="790">
        <v>42877</v>
      </c>
      <c r="E35" s="788"/>
    </row>
    <row r="36" spans="1:5" ht="12.75" customHeight="1">
      <c r="A36" s="733"/>
      <c r="B36" s="789" t="s">
        <v>1178</v>
      </c>
      <c r="C36" s="787"/>
      <c r="D36" s="790">
        <v>42902</v>
      </c>
      <c r="E36" s="788"/>
    </row>
    <row r="37" spans="1:5" ht="27.75" customHeight="1">
      <c r="A37" s="733"/>
      <c r="B37" s="781" t="s">
        <v>1200</v>
      </c>
      <c r="C37" s="784"/>
      <c r="D37" s="971" t="s">
        <v>1229</v>
      </c>
      <c r="E37" s="972"/>
    </row>
    <row r="38" spans="1:5">
      <c r="A38" s="733"/>
      <c r="B38" s="781" t="s">
        <v>1209</v>
      </c>
      <c r="C38" s="784"/>
      <c r="D38" s="791" t="s">
        <v>1210</v>
      </c>
      <c r="E38" s="792"/>
    </row>
    <row r="39" spans="1:5">
      <c r="A39" s="733"/>
      <c r="B39" s="781" t="s">
        <v>1201</v>
      </c>
      <c r="C39" s="784"/>
      <c r="D39" s="791" t="s">
        <v>1208</v>
      </c>
      <c r="E39" s="792"/>
    </row>
    <row r="40" spans="1:5">
      <c r="A40" s="733"/>
      <c r="B40" s="781" t="s">
        <v>1207</v>
      </c>
      <c r="C40" s="784"/>
      <c r="D40" s="791" t="s">
        <v>1211</v>
      </c>
      <c r="E40" s="792"/>
    </row>
    <row r="41" spans="1:5">
      <c r="A41" s="733"/>
      <c r="B41" s="789" t="s">
        <v>1179</v>
      </c>
      <c r="C41" s="784"/>
      <c r="D41" s="793" t="s">
        <v>1212</v>
      </c>
      <c r="E41" s="783"/>
    </row>
    <row r="42" spans="1:5">
      <c r="A42" s="733"/>
      <c r="B42" s="789" t="s">
        <v>1213</v>
      </c>
      <c r="C42" s="784"/>
      <c r="D42" s="793" t="s">
        <v>1214</v>
      </c>
      <c r="E42" s="783"/>
    </row>
    <row r="43" spans="1:5">
      <c r="A43" s="733"/>
      <c r="B43" s="789"/>
      <c r="C43" s="784"/>
      <c r="D43" s="794"/>
      <c r="E43" s="724"/>
    </row>
    <row r="44" spans="1:5">
      <c r="A44" s="733">
        <v>1.7</v>
      </c>
      <c r="B44" s="785" t="s">
        <v>1180</v>
      </c>
      <c r="C44" s="784"/>
      <c r="D44" s="794"/>
      <c r="E44" s="724"/>
    </row>
    <row r="45" spans="1:5">
      <c r="A45" s="733"/>
      <c r="B45" s="789" t="s">
        <v>1181</v>
      </c>
      <c r="C45" s="784"/>
      <c r="D45" s="794"/>
      <c r="E45" s="724"/>
    </row>
    <row r="46" spans="1:5">
      <c r="A46" s="733"/>
      <c r="B46" s="789"/>
      <c r="C46" s="720" t="s">
        <v>1215</v>
      </c>
      <c r="D46" s="790"/>
      <c r="E46" s="783"/>
    </row>
    <row r="47" spans="1:5">
      <c r="A47" s="733"/>
      <c r="B47" s="789"/>
      <c r="C47" s="720" t="s">
        <v>1230</v>
      </c>
      <c r="D47" s="791"/>
      <c r="E47" s="783"/>
    </row>
    <row r="48" spans="1:5" ht="26.25" customHeight="1">
      <c r="A48" s="733"/>
      <c r="B48" s="789"/>
      <c r="C48" s="969" t="s">
        <v>1216</v>
      </c>
      <c r="D48" s="969"/>
      <c r="E48" s="970"/>
    </row>
    <row r="49" spans="1:5">
      <c r="A49" s="733"/>
      <c r="B49" s="789"/>
      <c r="C49" s="718"/>
      <c r="D49" s="794"/>
      <c r="E49" s="724"/>
    </row>
    <row r="50" spans="1:5">
      <c r="A50" s="733">
        <v>1.8</v>
      </c>
      <c r="B50" s="785" t="s">
        <v>1182</v>
      </c>
      <c r="C50" s="718"/>
      <c r="D50" s="794"/>
      <c r="E50" s="724"/>
    </row>
    <row r="51" spans="1:5" ht="27.75" customHeight="1">
      <c r="A51" s="733"/>
      <c r="B51" s="973" t="s">
        <v>1183</v>
      </c>
      <c r="C51" s="974"/>
      <c r="D51" s="974"/>
      <c r="E51" s="975"/>
    </row>
  </sheetData>
  <mergeCells count="12">
    <mergeCell ref="D37:E37"/>
    <mergeCell ref="B51:E51"/>
    <mergeCell ref="A4:A6"/>
    <mergeCell ref="B11:E11"/>
    <mergeCell ref="C18:E18"/>
    <mergeCell ref="B27:E27"/>
    <mergeCell ref="B28:E28"/>
    <mergeCell ref="B13:E13"/>
    <mergeCell ref="B14:E14"/>
    <mergeCell ref="B15:E15"/>
    <mergeCell ref="B16:E16"/>
    <mergeCell ref="C48:E48"/>
  </mergeCells>
  <dataValidations count="1">
    <dataValidation type="textLength" operator="greaterThan" allowBlank="1" showInputMessage="1" showErrorMessage="1" sqref="A89:T185" xr:uid="{00000000-0002-0000-0200-000000000000}">
      <formula1>99</formula1>
    </dataValidation>
  </dataValidations>
  <pageMargins left="0.7" right="0.7" top="0.75" bottom="0.75" header="0.3" footer="0.3"/>
  <pageSetup paperSize="9" scale="8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C24"/>
  <sheetViews>
    <sheetView view="pageBreakPreview" zoomScaleNormal="100" zoomScaleSheetLayoutView="100" workbookViewId="0"/>
  </sheetViews>
  <sheetFormatPr defaultRowHeight="12.75"/>
  <cols>
    <col min="1" max="1" width="33.5703125" customWidth="1"/>
    <col min="2" max="2" width="32.85546875" customWidth="1"/>
    <col min="3" max="3" width="32.28515625" customWidth="1"/>
  </cols>
  <sheetData>
    <row r="1" spans="1:3" ht="15">
      <c r="A1" s="666"/>
      <c r="B1" s="667"/>
      <c r="C1" s="668"/>
    </row>
    <row r="2" spans="1:3" ht="15">
      <c r="A2" s="669"/>
      <c r="B2" s="351"/>
      <c r="C2" s="632"/>
    </row>
    <row r="3" spans="1:3" ht="15">
      <c r="A3" s="669"/>
      <c r="B3" s="351"/>
      <c r="C3" s="632"/>
    </row>
    <row r="4" spans="1:3" ht="15">
      <c r="A4" s="669"/>
      <c r="B4" s="351"/>
      <c r="C4" s="632"/>
    </row>
    <row r="5" spans="1:3" ht="15">
      <c r="A5" s="669"/>
      <c r="B5" s="670" t="s">
        <v>1076</v>
      </c>
      <c r="C5" s="671" t="s">
        <v>1106</v>
      </c>
    </row>
    <row r="6" spans="1:3" ht="15">
      <c r="A6" s="669"/>
      <c r="B6" s="351"/>
      <c r="C6" s="632"/>
    </row>
    <row r="7" spans="1:3" ht="15">
      <c r="A7" s="669"/>
      <c r="B7" s="351"/>
      <c r="C7" s="632"/>
    </row>
    <row r="8" spans="1:3" ht="15">
      <c r="A8" s="982" t="s">
        <v>1077</v>
      </c>
      <c r="B8" s="983"/>
      <c r="C8" s="984"/>
    </row>
    <row r="9" spans="1:3">
      <c r="A9" s="985" t="s">
        <v>1217</v>
      </c>
      <c r="B9" s="986"/>
      <c r="C9" s="987"/>
    </row>
    <row r="10" spans="1:3">
      <c r="A10" s="988"/>
      <c r="B10" s="986"/>
      <c r="C10" s="987"/>
    </row>
    <row r="11" spans="1:3">
      <c r="A11" s="988"/>
      <c r="B11" s="986"/>
      <c r="C11" s="987"/>
    </row>
    <row r="12" spans="1:3" ht="41.25" customHeight="1">
      <c r="A12" s="988"/>
      <c r="B12" s="986"/>
      <c r="C12" s="987"/>
    </row>
    <row r="13" spans="1:3" ht="154.5" customHeight="1">
      <c r="A13" s="985" t="s">
        <v>1232</v>
      </c>
      <c r="B13" s="986"/>
      <c r="C13" s="987"/>
    </row>
    <row r="14" spans="1:3" ht="71.25" customHeight="1">
      <c r="A14" s="985" t="s">
        <v>1218</v>
      </c>
      <c r="B14" s="986"/>
      <c r="C14" s="987"/>
    </row>
    <row r="15" spans="1:3" ht="103.5" customHeight="1">
      <c r="A15" s="985" t="s">
        <v>1219</v>
      </c>
      <c r="B15" s="989"/>
      <c r="C15" s="990"/>
    </row>
    <row r="16" spans="1:3" ht="151.5" customHeight="1">
      <c r="A16" s="991" t="s">
        <v>1233</v>
      </c>
      <c r="B16" s="992"/>
      <c r="C16" s="993"/>
    </row>
    <row r="17" spans="1:3" ht="111.75" customHeight="1">
      <c r="A17" s="979" t="s">
        <v>1234</v>
      </c>
      <c r="B17" s="980"/>
      <c r="C17" s="981"/>
    </row>
    <row r="18" spans="1:3" ht="15" hidden="1">
      <c r="A18" s="336"/>
      <c r="B18" s="336"/>
      <c r="C18" s="336"/>
    </row>
    <row r="19" spans="1:3" ht="15" hidden="1">
      <c r="A19" s="336"/>
      <c r="B19" s="336"/>
      <c r="C19" s="336"/>
    </row>
    <row r="20" spans="1:3" ht="15" hidden="1">
      <c r="A20" s="336"/>
      <c r="B20" s="336"/>
      <c r="C20" s="336"/>
    </row>
    <row r="21" spans="1:3" ht="15" hidden="1">
      <c r="A21" s="336"/>
      <c r="B21" s="336"/>
      <c r="C21" s="336"/>
    </row>
    <row r="22" spans="1:3" ht="15" hidden="1">
      <c r="A22" s="336"/>
      <c r="B22" s="336"/>
      <c r="C22" s="336"/>
    </row>
    <row r="23" spans="1:3" ht="15" hidden="1">
      <c r="A23" s="336"/>
      <c r="B23" s="336"/>
      <c r="C23" s="336"/>
    </row>
    <row r="24" spans="1:3" ht="15">
      <c r="A24" s="336"/>
      <c r="B24" s="336"/>
      <c r="C24" s="336"/>
    </row>
  </sheetData>
  <mergeCells count="7">
    <mergeCell ref="A17:C17"/>
    <mergeCell ref="A8:C8"/>
    <mergeCell ref="A9:C12"/>
    <mergeCell ref="A13:C13"/>
    <mergeCell ref="A14:C14"/>
    <mergeCell ref="A15:C15"/>
    <mergeCell ref="A16:C16"/>
  </mergeCells>
  <pageMargins left="0.70866141732283472" right="0.70866141732283472" top="0.74803149606299213" bottom="0.74803149606299213" header="0.31496062992125984" footer="0.31496062992125984"/>
  <pageSetup paperSize="9" scale="71" fitToHeight="5"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pageSetUpPr fitToPage="1"/>
  </sheetPr>
  <dimension ref="A1:J49"/>
  <sheetViews>
    <sheetView showGridLines="0" view="pageBreakPreview" topLeftCell="A13" zoomScale="90" zoomScaleNormal="100" zoomScaleSheetLayoutView="90" workbookViewId="0">
      <selection activeCell="A49" sqref="A49"/>
    </sheetView>
  </sheetViews>
  <sheetFormatPr defaultRowHeight="12.75"/>
  <cols>
    <col min="1" max="9" width="9.140625" style="675"/>
    <col min="10" max="10" width="11.7109375" style="675" customWidth="1"/>
    <col min="11" max="16384" width="9.140625" style="675"/>
  </cols>
  <sheetData>
    <row r="1" spans="1:10">
      <c r="A1" s="672"/>
      <c r="B1" s="673"/>
      <c r="C1" s="673"/>
      <c r="D1" s="673"/>
      <c r="E1" s="673"/>
      <c r="F1" s="673"/>
      <c r="G1" s="673"/>
      <c r="H1" s="673"/>
      <c r="I1" s="673"/>
      <c r="J1" s="674"/>
    </row>
    <row r="2" spans="1:10">
      <c r="A2" s="1000" t="s">
        <v>1078</v>
      </c>
      <c r="B2" s="1001"/>
      <c r="C2" s="1001"/>
      <c r="D2" s="1001"/>
      <c r="E2" s="1001"/>
      <c r="F2" s="1001"/>
      <c r="G2" s="1001"/>
      <c r="H2" s="1001"/>
      <c r="I2" s="1001"/>
      <c r="J2" s="1002"/>
    </row>
    <row r="3" spans="1:10">
      <c r="A3" s="676"/>
      <c r="B3" s="677"/>
      <c r="C3" s="677"/>
      <c r="D3" s="677"/>
      <c r="E3" s="677"/>
      <c r="F3" s="677"/>
      <c r="G3" s="677"/>
      <c r="H3" s="677"/>
      <c r="I3" s="677"/>
      <c r="J3" s="678"/>
    </row>
    <row r="4" spans="1:10">
      <c r="A4" s="679" t="s">
        <v>1079</v>
      </c>
      <c r="B4" s="680"/>
      <c r="C4" s="680"/>
      <c r="D4" s="680"/>
      <c r="E4" s="677"/>
      <c r="F4" s="681" t="s">
        <v>1080</v>
      </c>
      <c r="G4" s="1003" t="s">
        <v>1541</v>
      </c>
      <c r="H4" s="1003"/>
      <c r="I4" s="1003"/>
      <c r="J4" s="1004"/>
    </row>
    <row r="5" spans="1:10">
      <c r="A5" s="676"/>
      <c r="B5" s="677"/>
      <c r="C5" s="677"/>
      <c r="D5" s="677"/>
      <c r="E5" s="677"/>
      <c r="F5" s="681"/>
      <c r="G5" s="682" t="s">
        <v>1542</v>
      </c>
      <c r="H5" s="682"/>
      <c r="I5" s="682"/>
      <c r="J5" s="683"/>
    </row>
    <row r="6" spans="1:10">
      <c r="A6" s="676"/>
      <c r="B6" s="677"/>
      <c r="C6" s="677"/>
      <c r="D6" s="677"/>
      <c r="E6" s="677"/>
      <c r="F6" s="681"/>
      <c r="G6" s="682"/>
      <c r="H6" s="682"/>
      <c r="I6" s="682"/>
      <c r="J6" s="683"/>
    </row>
    <row r="7" spans="1:10">
      <c r="A7" s="676"/>
      <c r="B7" s="677"/>
      <c r="C7" s="677"/>
      <c r="D7" s="677"/>
      <c r="E7" s="677"/>
      <c r="F7" s="681"/>
      <c r="G7" s="682"/>
      <c r="H7" s="682"/>
      <c r="I7" s="682"/>
      <c r="J7" s="683"/>
    </row>
    <row r="8" spans="1:10">
      <c r="A8" s="676"/>
      <c r="B8" s="677"/>
      <c r="C8" s="677"/>
      <c r="D8" s="677"/>
      <c r="E8" s="677"/>
      <c r="F8" s="681" t="s">
        <v>1081</v>
      </c>
      <c r="G8" s="682" t="s">
        <v>1543</v>
      </c>
      <c r="H8" s="682"/>
      <c r="I8" s="682"/>
      <c r="J8" s="683"/>
    </row>
    <row r="9" spans="1:10">
      <c r="A9" s="676"/>
      <c r="B9" s="677"/>
      <c r="C9" s="677"/>
      <c r="D9" s="677"/>
      <c r="E9" s="677"/>
      <c r="F9" s="681" t="s">
        <v>1082</v>
      </c>
      <c r="G9" s="682" t="s">
        <v>1544</v>
      </c>
      <c r="H9" s="682"/>
      <c r="I9" s="682"/>
      <c r="J9" s="683"/>
    </row>
    <row r="10" spans="1:10">
      <c r="A10" s="684" t="s">
        <v>1083</v>
      </c>
      <c r="B10" s="685"/>
      <c r="C10" s="685"/>
      <c r="D10" s="685"/>
      <c r="E10" s="677"/>
      <c r="F10" s="677"/>
      <c r="G10" s="677"/>
      <c r="H10" s="677"/>
      <c r="I10" s="677"/>
      <c r="J10" s="678"/>
    </row>
    <row r="11" spans="1:10">
      <c r="A11" s="684" t="s">
        <v>1084</v>
      </c>
      <c r="B11" s="685"/>
      <c r="C11" s="685"/>
      <c r="D11" s="685"/>
      <c r="E11" s="677"/>
      <c r="F11" s="677"/>
      <c r="G11" s="677"/>
      <c r="H11" s="677"/>
      <c r="I11" s="677"/>
      <c r="J11" s="678"/>
    </row>
    <row r="12" spans="1:10">
      <c r="A12" s="684" t="s">
        <v>1085</v>
      </c>
      <c r="B12" s="685"/>
      <c r="C12" s="685"/>
      <c r="D12" s="685"/>
      <c r="E12" s="677"/>
      <c r="F12" s="677"/>
      <c r="G12" s="677"/>
      <c r="H12" s="677"/>
      <c r="I12" s="677"/>
      <c r="J12" s="678"/>
    </row>
    <row r="13" spans="1:10">
      <c r="A13" s="684" t="s">
        <v>1086</v>
      </c>
      <c r="B13" s="685"/>
      <c r="C13" s="685"/>
      <c r="D13" s="685"/>
      <c r="E13" s="677"/>
      <c r="F13" s="677"/>
      <c r="G13" s="677"/>
      <c r="H13" s="677"/>
      <c r="I13" s="677"/>
      <c r="J13" s="678"/>
    </row>
    <row r="14" spans="1:10">
      <c r="A14" s="684" t="s">
        <v>1087</v>
      </c>
      <c r="B14" s="685"/>
      <c r="C14" s="685"/>
      <c r="D14" s="685"/>
      <c r="E14" s="677"/>
      <c r="F14" s="677"/>
      <c r="G14" s="677"/>
      <c r="H14" s="677"/>
      <c r="I14" s="677"/>
      <c r="J14" s="678"/>
    </row>
    <row r="15" spans="1:10">
      <c r="A15" s="686"/>
      <c r="B15" s="685"/>
      <c r="C15" s="685"/>
      <c r="D15" s="685"/>
      <c r="E15" s="677"/>
      <c r="F15" s="677"/>
      <c r="G15" s="677"/>
      <c r="H15" s="677"/>
      <c r="I15" s="677"/>
      <c r="J15" s="678"/>
    </row>
    <row r="16" spans="1:10">
      <c r="A16" s="676" t="s">
        <v>1088</v>
      </c>
      <c r="B16" s="677"/>
      <c r="C16" s="677"/>
      <c r="D16" s="677"/>
      <c r="E16" s="677"/>
      <c r="F16" s="677"/>
      <c r="G16" s="677"/>
      <c r="H16" s="677"/>
      <c r="I16" s="677"/>
      <c r="J16" s="678"/>
    </row>
    <row r="17" spans="1:10">
      <c r="A17" s="676"/>
      <c r="B17" s="677"/>
      <c r="C17" s="677"/>
      <c r="D17" s="677"/>
      <c r="E17" s="677"/>
      <c r="F17" s="677"/>
      <c r="G17" s="677"/>
      <c r="H17" s="677"/>
      <c r="I17" s="677"/>
      <c r="J17" s="678"/>
    </row>
    <row r="18" spans="1:10" ht="42" customHeight="1">
      <c r="A18" s="1005" t="s">
        <v>1220</v>
      </c>
      <c r="B18" s="1006"/>
      <c r="C18" s="1006"/>
      <c r="D18" s="1006"/>
      <c r="E18" s="1006"/>
      <c r="F18" s="1006"/>
      <c r="G18" s="1006"/>
      <c r="H18" s="1006"/>
      <c r="I18" s="1006"/>
      <c r="J18" s="1007"/>
    </row>
    <row r="19" spans="1:10">
      <c r="A19" s="687"/>
      <c r="B19" s="688"/>
      <c r="C19" s="688"/>
      <c r="D19" s="688"/>
      <c r="E19" s="688"/>
      <c r="F19" s="688"/>
      <c r="G19" s="688"/>
      <c r="H19" s="688"/>
      <c r="I19" s="688"/>
      <c r="J19" s="689"/>
    </row>
    <row r="20" spans="1:10" ht="65.25" customHeight="1">
      <c r="A20" s="1008" t="s">
        <v>1221</v>
      </c>
      <c r="B20" s="1006"/>
      <c r="C20" s="1006"/>
      <c r="D20" s="1006"/>
      <c r="E20" s="1006"/>
      <c r="F20" s="1006"/>
      <c r="G20" s="1006"/>
      <c r="H20" s="1006"/>
      <c r="I20" s="1006"/>
      <c r="J20" s="1007"/>
    </row>
    <row r="21" spans="1:10">
      <c r="A21" s="687"/>
      <c r="B21" s="688"/>
      <c r="C21" s="688"/>
      <c r="D21" s="688"/>
      <c r="E21" s="688"/>
      <c r="F21" s="688"/>
      <c r="G21" s="688"/>
      <c r="H21" s="688"/>
      <c r="I21" s="688"/>
      <c r="J21" s="689"/>
    </row>
    <row r="22" spans="1:10" ht="25.5" customHeight="1">
      <c r="A22" s="1008" t="s">
        <v>1089</v>
      </c>
      <c r="B22" s="1006"/>
      <c r="C22" s="1006"/>
      <c r="D22" s="1006"/>
      <c r="E22" s="1006"/>
      <c r="F22" s="1006"/>
      <c r="G22" s="1006"/>
      <c r="H22" s="1006"/>
      <c r="I22" s="1006"/>
      <c r="J22" s="1007"/>
    </row>
    <row r="23" spans="1:10">
      <c r="A23" s="676"/>
      <c r="B23" s="677"/>
      <c r="C23" s="677"/>
      <c r="D23" s="677"/>
      <c r="E23" s="677"/>
      <c r="F23" s="677"/>
      <c r="G23" s="677"/>
      <c r="H23" s="677"/>
      <c r="I23" s="677"/>
      <c r="J23" s="678"/>
    </row>
    <row r="24" spans="1:10">
      <c r="A24" s="1005" t="s">
        <v>1090</v>
      </c>
      <c r="B24" s="1006"/>
      <c r="C24" s="1006"/>
      <c r="D24" s="1006"/>
      <c r="E24" s="1006"/>
      <c r="F24" s="1006"/>
      <c r="G24" s="1006"/>
      <c r="H24" s="1006"/>
      <c r="I24" s="1006"/>
      <c r="J24" s="1007"/>
    </row>
    <row r="25" spans="1:10">
      <c r="A25" s="676"/>
      <c r="B25" s="677"/>
      <c r="C25" s="677"/>
      <c r="D25" s="677"/>
      <c r="E25" s="677"/>
      <c r="F25" s="677"/>
      <c r="G25" s="677"/>
      <c r="H25" s="677"/>
      <c r="I25" s="677"/>
      <c r="J25" s="678"/>
    </row>
    <row r="26" spans="1:10">
      <c r="A26" s="676"/>
      <c r="B26" s="677" t="s">
        <v>1091</v>
      </c>
      <c r="C26" s="677"/>
      <c r="D26" s="677"/>
      <c r="E26" s="677"/>
      <c r="F26" s="677"/>
      <c r="G26" s="677"/>
      <c r="H26" s="677"/>
      <c r="I26" s="677"/>
      <c r="J26" s="678"/>
    </row>
    <row r="27" spans="1:10">
      <c r="A27" s="676"/>
      <c r="B27" s="680"/>
      <c r="C27" s="680"/>
      <c r="D27" s="680"/>
      <c r="E27" s="677"/>
      <c r="F27" s="677"/>
      <c r="G27" s="677"/>
      <c r="H27" s="677"/>
      <c r="I27" s="677"/>
      <c r="J27" s="678"/>
    </row>
    <row r="28" spans="1:10">
      <c r="A28" s="676"/>
      <c r="B28" s="915" t="s">
        <v>1540</v>
      </c>
      <c r="C28" s="690"/>
      <c r="D28" s="690"/>
      <c r="E28" s="677"/>
      <c r="F28" s="677"/>
      <c r="G28" s="677"/>
      <c r="H28" s="677"/>
      <c r="I28" s="677"/>
      <c r="J28" s="678"/>
    </row>
    <row r="29" spans="1:10">
      <c r="A29" s="676"/>
      <c r="B29" s="677"/>
      <c r="C29" s="677"/>
      <c r="D29" s="677"/>
      <c r="E29" s="677"/>
      <c r="F29" s="677"/>
      <c r="G29" s="677"/>
      <c r="H29" s="677"/>
      <c r="I29" s="677"/>
      <c r="J29" s="678"/>
    </row>
    <row r="30" spans="1:10" ht="14.25">
      <c r="A30" s="691" t="s">
        <v>1092</v>
      </c>
      <c r="B30" s="692"/>
      <c r="C30" s="677"/>
      <c r="D30" s="677"/>
      <c r="E30" s="677"/>
      <c r="F30" s="677"/>
      <c r="G30" s="677"/>
      <c r="H30" s="677"/>
      <c r="I30" s="677"/>
      <c r="J30" s="678"/>
    </row>
    <row r="31" spans="1:10" ht="14.25">
      <c r="A31" s="693" t="s">
        <v>1093</v>
      </c>
      <c r="B31" s="692"/>
      <c r="C31" s="694"/>
      <c r="D31" s="694"/>
      <c r="E31" s="694"/>
      <c r="F31" s="694"/>
      <c r="G31" s="694"/>
      <c r="H31" s="694"/>
      <c r="I31" s="694"/>
      <c r="J31" s="695"/>
    </row>
    <row r="32" spans="1:10">
      <c r="A32" s="696" t="s">
        <v>1094</v>
      </c>
      <c r="B32" s="697"/>
      <c r="C32" s="697"/>
      <c r="D32" s="697"/>
      <c r="E32" s="697"/>
      <c r="F32" s="697"/>
      <c r="G32" s="697"/>
      <c r="H32" s="697"/>
      <c r="I32" s="697"/>
      <c r="J32" s="698"/>
    </row>
    <row r="33" spans="1:10" ht="14.25">
      <c r="A33" s="699" t="s">
        <v>1235</v>
      </c>
      <c r="B33" s="692"/>
      <c r="C33" s="694"/>
      <c r="D33" s="694"/>
      <c r="E33" s="694"/>
      <c r="F33" s="694"/>
      <c r="G33" s="694"/>
      <c r="H33" s="694"/>
      <c r="I33" s="694"/>
      <c r="J33" s="695"/>
    </row>
    <row r="34" spans="1:10" ht="14.25">
      <c r="A34" s="699" t="s">
        <v>1095</v>
      </c>
      <c r="B34" s="692"/>
      <c r="C34" s="694"/>
      <c r="D34" s="694"/>
      <c r="E34" s="694"/>
      <c r="F34" s="694"/>
      <c r="G34" s="694"/>
      <c r="H34" s="694"/>
      <c r="I34" s="694"/>
      <c r="J34" s="695"/>
    </row>
    <row r="35" spans="1:10" ht="13.5" customHeight="1">
      <c r="A35" s="699" t="s">
        <v>1096</v>
      </c>
      <c r="B35" s="692"/>
      <c r="C35" s="694"/>
      <c r="D35" s="694"/>
      <c r="E35" s="694"/>
      <c r="F35" s="694"/>
      <c r="G35" s="694"/>
      <c r="H35" s="694"/>
      <c r="I35" s="694"/>
      <c r="J35" s="695"/>
    </row>
    <row r="36" spans="1:10" ht="15" customHeight="1">
      <c r="A36" s="700"/>
      <c r="B36" s="701"/>
      <c r="C36" s="701"/>
      <c r="D36" s="702"/>
      <c r="E36" s="677"/>
      <c r="F36" s="677"/>
      <c r="G36" s="677"/>
      <c r="H36" s="677"/>
      <c r="I36" s="677"/>
      <c r="J36" s="678"/>
    </row>
    <row r="37" spans="1:10" ht="25.5" customHeight="1">
      <c r="A37" s="994" t="s">
        <v>1222</v>
      </c>
      <c r="B37" s="995"/>
      <c r="C37" s="995"/>
      <c r="D37" s="995"/>
      <c r="E37" s="995"/>
      <c r="F37" s="995"/>
      <c r="G37" s="995"/>
      <c r="H37" s="995"/>
      <c r="I37" s="995"/>
      <c r="J37" s="996"/>
    </row>
    <row r="38" spans="1:10">
      <c r="A38" s="676"/>
      <c r="B38" s="677"/>
      <c r="C38" s="677"/>
      <c r="D38" s="677"/>
      <c r="E38" s="677"/>
      <c r="F38" s="677"/>
      <c r="G38" s="677"/>
      <c r="H38" s="677"/>
      <c r="I38" s="677"/>
      <c r="J38" s="678"/>
    </row>
    <row r="39" spans="1:10" ht="27.75" customHeight="1">
      <c r="A39" s="997" t="s">
        <v>1097</v>
      </c>
      <c r="B39" s="998"/>
      <c r="C39" s="998"/>
      <c r="D39" s="998"/>
      <c r="E39" s="998"/>
      <c r="F39" s="998"/>
      <c r="G39" s="998"/>
      <c r="H39" s="998"/>
      <c r="I39" s="998"/>
      <c r="J39" s="999"/>
    </row>
    <row r="40" spans="1:10">
      <c r="A40" s="676"/>
      <c r="B40" s="677"/>
      <c r="C40" s="677"/>
      <c r="D40" s="677"/>
      <c r="E40" s="677"/>
      <c r="F40" s="677"/>
      <c r="G40" s="677"/>
      <c r="H40" s="677"/>
      <c r="I40" s="677"/>
      <c r="J40" s="678"/>
    </row>
    <row r="41" spans="1:10">
      <c r="A41" s="676" t="s">
        <v>1098</v>
      </c>
      <c r="B41" s="677"/>
      <c r="C41" s="677"/>
      <c r="D41" s="677"/>
      <c r="E41" s="677"/>
      <c r="F41" s="677"/>
      <c r="G41" s="677"/>
      <c r="H41" s="677"/>
      <c r="I41" s="677"/>
      <c r="J41" s="678"/>
    </row>
    <row r="42" spans="1:10">
      <c r="A42" s="703" t="s">
        <v>1099</v>
      </c>
      <c r="B42" s="680"/>
      <c r="C42" s="680"/>
      <c r="D42" s="680"/>
      <c r="E42" s="677"/>
      <c r="F42" s="677"/>
      <c r="G42" s="677"/>
      <c r="H42" s="677"/>
      <c r="I42" s="677"/>
      <c r="J42" s="678"/>
    </row>
    <row r="43" spans="1:10" ht="14.25" customHeight="1">
      <c r="A43" s="703" t="s">
        <v>1100</v>
      </c>
      <c r="B43" s="680"/>
      <c r="C43" s="680"/>
      <c r="D43" s="680"/>
      <c r="E43" s="677"/>
      <c r="F43" s="677"/>
      <c r="G43" s="677"/>
      <c r="H43" s="677"/>
      <c r="I43" s="677"/>
      <c r="J43" s="678"/>
    </row>
    <row r="44" spans="1:10" ht="14.25" customHeight="1">
      <c r="A44" s="703" t="s">
        <v>1101</v>
      </c>
      <c r="B44" s="680"/>
      <c r="C44" s="680"/>
      <c r="D44" s="680"/>
      <c r="E44" s="677"/>
      <c r="F44" s="677"/>
      <c r="G44" s="677"/>
      <c r="H44" s="677"/>
      <c r="I44" s="677"/>
      <c r="J44" s="678"/>
    </row>
    <row r="45" spans="1:10">
      <c r="A45" s="703" t="s">
        <v>1102</v>
      </c>
      <c r="B45" s="680"/>
      <c r="C45" s="680"/>
      <c r="D45" s="680"/>
      <c r="E45" s="677"/>
      <c r="F45" s="677"/>
      <c r="G45" s="677"/>
      <c r="H45" s="677"/>
      <c r="I45" s="677"/>
      <c r="J45" s="678"/>
    </row>
    <row r="46" spans="1:10">
      <c r="A46" s="703" t="s">
        <v>1103</v>
      </c>
      <c r="B46" s="680"/>
      <c r="C46" s="680"/>
      <c r="D46" s="680"/>
      <c r="E46" s="677"/>
      <c r="F46" s="677"/>
      <c r="G46" s="677"/>
      <c r="H46" s="677"/>
      <c r="I46" s="677"/>
      <c r="J46" s="678"/>
    </row>
    <row r="47" spans="1:10">
      <c r="A47" s="703" t="s">
        <v>1104</v>
      </c>
      <c r="B47" s="680"/>
      <c r="C47" s="680"/>
      <c r="D47" s="680"/>
      <c r="E47" s="677"/>
      <c r="F47" s="677"/>
      <c r="G47" s="677"/>
      <c r="H47" s="677"/>
      <c r="I47" s="677"/>
      <c r="J47" s="678"/>
    </row>
    <row r="48" spans="1:10">
      <c r="A48" s="703" t="s">
        <v>1105</v>
      </c>
      <c r="B48" s="680"/>
      <c r="C48" s="680"/>
      <c r="D48" s="680"/>
      <c r="E48" s="677"/>
      <c r="F48" s="677"/>
      <c r="G48" s="677"/>
      <c r="H48" s="677"/>
      <c r="I48" s="677"/>
      <c r="J48" s="678"/>
    </row>
    <row r="49" spans="1:10">
      <c r="A49" s="703" t="s">
        <v>1562</v>
      </c>
      <c r="B49" s="680"/>
      <c r="C49" s="680"/>
      <c r="D49" s="680"/>
      <c r="E49" s="677"/>
      <c r="F49" s="677"/>
      <c r="G49" s="677"/>
      <c r="H49" s="677"/>
      <c r="I49" s="677"/>
      <c r="J49" s="678"/>
    </row>
  </sheetData>
  <mergeCells count="8">
    <mergeCell ref="A37:J37"/>
    <mergeCell ref="A39:J39"/>
    <mergeCell ref="A2:J2"/>
    <mergeCell ref="G4:J4"/>
    <mergeCell ref="A18:J18"/>
    <mergeCell ref="A20:J20"/>
    <mergeCell ref="A22:J22"/>
    <mergeCell ref="A24:J24"/>
  </mergeCells>
  <printOptions horizontalCentered="1"/>
  <pageMargins left="0.19685039370078741" right="0.19685039370078741" top="0.59055118110236227" bottom="0.59055118110236227" header="0.51181102362204722" footer="0.51181102362204722"/>
  <pageSetup paperSize="9" fitToHeight="0" orientation="portrait" r:id="rId1"/>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sheetPr>
  <dimension ref="A1:G273"/>
  <sheetViews>
    <sheetView tabSelected="1" view="pageBreakPreview" topLeftCell="A243" zoomScale="70" zoomScaleNormal="100" zoomScaleSheetLayoutView="70" workbookViewId="0">
      <selection activeCell="G262" sqref="G262"/>
    </sheetView>
  </sheetViews>
  <sheetFormatPr defaultRowHeight="14.25"/>
  <cols>
    <col min="1" max="1" width="14.28515625" style="584" customWidth="1"/>
    <col min="2" max="2" width="74.42578125" customWidth="1"/>
    <col min="3" max="4" width="13.28515625" customWidth="1"/>
    <col min="5" max="5" width="20" customWidth="1"/>
    <col min="6" max="6" width="22.7109375" customWidth="1"/>
    <col min="7" max="7" width="59" customWidth="1"/>
  </cols>
  <sheetData>
    <row r="1" spans="1:7" s="432" customFormat="1" ht="27" thickBot="1">
      <c r="A1" s="425" t="s">
        <v>797</v>
      </c>
      <c r="B1" s="426"/>
      <c r="C1" s="427"/>
      <c r="D1" s="428"/>
      <c r="E1" s="429"/>
      <c r="F1" s="430"/>
      <c r="G1" s="431"/>
    </row>
    <row r="2" spans="1:7" ht="15">
      <c r="A2" s="433" t="s">
        <v>798</v>
      </c>
      <c r="B2" s="434" t="s">
        <v>799</v>
      </c>
      <c r="C2" s="435" t="s">
        <v>636</v>
      </c>
      <c r="D2" s="436" t="s">
        <v>19</v>
      </c>
      <c r="E2" s="437" t="s">
        <v>20</v>
      </c>
      <c r="F2" s="437" t="s">
        <v>31</v>
      </c>
      <c r="G2" s="438" t="s">
        <v>22</v>
      </c>
    </row>
    <row r="3" spans="1:7" ht="18.75">
      <c r="A3" s="439"/>
      <c r="B3" s="440" t="s">
        <v>800</v>
      </c>
      <c r="C3" s="441"/>
      <c r="D3" s="442"/>
      <c r="E3" s="443"/>
      <c r="F3" s="443"/>
      <c r="G3" s="444"/>
    </row>
    <row r="4" spans="1:7" ht="30">
      <c r="A4" s="445"/>
      <c r="B4" s="446" t="s">
        <v>801</v>
      </c>
      <c r="C4" s="435"/>
      <c r="D4" s="447"/>
      <c r="E4" s="437"/>
      <c r="F4" s="437"/>
      <c r="G4" s="438"/>
    </row>
    <row r="5" spans="1:7" ht="30">
      <c r="A5" s="445" t="s">
        <v>92</v>
      </c>
      <c r="B5" s="448" t="s">
        <v>93</v>
      </c>
      <c r="C5" s="435">
        <v>1</v>
      </c>
      <c r="D5" s="447" t="s">
        <v>5</v>
      </c>
      <c r="E5" s="449">
        <f>'General Builders'!D15</f>
        <v>460</v>
      </c>
      <c r="F5" s="437">
        <f>C5*E5</f>
        <v>460</v>
      </c>
      <c r="G5" s="438"/>
    </row>
    <row r="6" spans="1:7" ht="15">
      <c r="A6" s="445"/>
      <c r="B6" s="448" t="s">
        <v>802</v>
      </c>
      <c r="C6" s="435">
        <v>1</v>
      </c>
      <c r="D6" s="447" t="s">
        <v>14</v>
      </c>
      <c r="E6" s="437">
        <v>0</v>
      </c>
      <c r="F6" s="437">
        <f t="shared" ref="F6:F37" si="0">C6*E6</f>
        <v>0</v>
      </c>
      <c r="G6" s="450" t="s">
        <v>803</v>
      </c>
    </row>
    <row r="7" spans="1:7" ht="30">
      <c r="A7" s="451"/>
      <c r="B7" s="452" t="s">
        <v>804</v>
      </c>
      <c r="C7" s="453"/>
      <c r="D7" s="454"/>
      <c r="E7" s="455"/>
      <c r="F7" s="437"/>
      <c r="G7" s="456"/>
    </row>
    <row r="8" spans="1:7" ht="30" customHeight="1">
      <c r="A8" s="451" t="s">
        <v>293</v>
      </c>
      <c r="B8" s="457" t="s">
        <v>634</v>
      </c>
      <c r="C8" s="453">
        <v>8</v>
      </c>
      <c r="D8" s="454" t="s">
        <v>15</v>
      </c>
      <c r="E8" s="458">
        <f>'Construction Joinery'!D51</f>
        <v>73</v>
      </c>
      <c r="F8" s="437">
        <f t="shared" si="0"/>
        <v>584</v>
      </c>
      <c r="G8" s="456"/>
    </row>
    <row r="9" spans="1:7" ht="75.75" customHeight="1">
      <c r="A9" s="451"/>
      <c r="B9" s="452" t="s">
        <v>805</v>
      </c>
      <c r="C9" s="453"/>
      <c r="D9" s="454"/>
      <c r="E9" s="455"/>
      <c r="F9" s="437"/>
      <c r="G9" s="456"/>
    </row>
    <row r="10" spans="1:7" ht="30">
      <c r="A10" s="451" t="s">
        <v>581</v>
      </c>
      <c r="B10" s="457" t="s">
        <v>806</v>
      </c>
      <c r="C10" s="453">
        <v>1</v>
      </c>
      <c r="D10" s="454" t="s">
        <v>14</v>
      </c>
      <c r="E10" s="458">
        <f>'Construction Joinery'!D12</f>
        <v>22800</v>
      </c>
      <c r="F10" s="437">
        <f t="shared" si="0"/>
        <v>22800</v>
      </c>
      <c r="G10" s="456"/>
    </row>
    <row r="11" spans="1:7" ht="15">
      <c r="A11" s="451" t="s">
        <v>1041</v>
      </c>
      <c r="B11" s="457" t="s">
        <v>807</v>
      </c>
      <c r="C11" s="453">
        <v>1</v>
      </c>
      <c r="D11" s="454" t="s">
        <v>14</v>
      </c>
      <c r="E11" s="458">
        <f>'Construction Joinery'!D64</f>
        <v>495</v>
      </c>
      <c r="F11" s="437">
        <f t="shared" si="0"/>
        <v>495</v>
      </c>
      <c r="G11" s="456"/>
    </row>
    <row r="12" spans="1:7" ht="33.75" customHeight="1">
      <c r="A12" s="451" t="s">
        <v>203</v>
      </c>
      <c r="B12" s="457" t="s">
        <v>808</v>
      </c>
      <c r="C12" s="453">
        <v>6</v>
      </c>
      <c r="D12" s="454" t="s">
        <v>9</v>
      </c>
      <c r="E12" s="458">
        <f>Metalwork!D9</f>
        <v>140</v>
      </c>
      <c r="F12" s="437">
        <f t="shared" si="0"/>
        <v>840</v>
      </c>
      <c r="G12" s="456"/>
    </row>
    <row r="13" spans="1:7" ht="15">
      <c r="A13" s="451"/>
      <c r="B13" s="457" t="s">
        <v>809</v>
      </c>
      <c r="C13" s="453">
        <v>1</v>
      </c>
      <c r="D13" s="454" t="s">
        <v>14</v>
      </c>
      <c r="E13" s="455">
        <v>0</v>
      </c>
      <c r="F13" s="437">
        <f t="shared" si="0"/>
        <v>0</v>
      </c>
      <c r="G13" s="712" t="s">
        <v>1118</v>
      </c>
    </row>
    <row r="14" spans="1:7" ht="30">
      <c r="A14" s="451"/>
      <c r="B14" s="452" t="s">
        <v>810</v>
      </c>
      <c r="C14" s="453"/>
      <c r="D14" s="454"/>
      <c r="E14" s="455"/>
      <c r="F14" s="437"/>
      <c r="G14" s="450"/>
    </row>
    <row r="15" spans="1:7" ht="18.75" customHeight="1">
      <c r="A15" s="451" t="s">
        <v>258</v>
      </c>
      <c r="B15" s="459" t="s">
        <v>811</v>
      </c>
      <c r="C15" s="453">
        <f>8*3</f>
        <v>24</v>
      </c>
      <c r="D15" s="454" t="s">
        <v>15</v>
      </c>
      <c r="E15" s="458">
        <f>'Construction Joinery'!D26</f>
        <v>85</v>
      </c>
      <c r="F15" s="437">
        <f t="shared" si="0"/>
        <v>2040</v>
      </c>
      <c r="G15" s="450"/>
    </row>
    <row r="16" spans="1:7" ht="17.25" customHeight="1">
      <c r="A16" s="451" t="s">
        <v>260</v>
      </c>
      <c r="B16" s="459" t="s">
        <v>812</v>
      </c>
      <c r="C16" s="453">
        <f>8*3*2</f>
        <v>48</v>
      </c>
      <c r="D16" s="454" t="s">
        <v>15</v>
      </c>
      <c r="E16" s="458">
        <f>'Construction Joinery'!D28</f>
        <v>40</v>
      </c>
      <c r="F16" s="437">
        <f t="shared" si="0"/>
        <v>1920</v>
      </c>
      <c r="G16" s="450"/>
    </row>
    <row r="17" spans="1:7" ht="31.5" customHeight="1">
      <c r="A17" s="451" t="s">
        <v>341</v>
      </c>
      <c r="B17" s="457" t="s">
        <v>813</v>
      </c>
      <c r="C17" s="453">
        <f>8*3*2</f>
        <v>48</v>
      </c>
      <c r="D17" s="454" t="s">
        <v>15</v>
      </c>
      <c r="E17" s="458">
        <f>Decorations!D15</f>
        <v>13.8</v>
      </c>
      <c r="F17" s="437">
        <f t="shared" si="0"/>
        <v>662.40000000000009</v>
      </c>
      <c r="G17" s="450"/>
    </row>
    <row r="18" spans="1:7" ht="16.5" customHeight="1">
      <c r="A18" s="451" t="s">
        <v>814</v>
      </c>
      <c r="B18" s="457" t="s">
        <v>815</v>
      </c>
      <c r="C18" s="453">
        <v>8</v>
      </c>
      <c r="D18" s="454" t="s">
        <v>9</v>
      </c>
      <c r="E18" s="458">
        <f>Metalwork!D8</f>
        <v>58</v>
      </c>
      <c r="F18" s="437">
        <f t="shared" si="0"/>
        <v>464</v>
      </c>
      <c r="G18" s="450"/>
    </row>
    <row r="19" spans="1:7" ht="15">
      <c r="A19" s="451"/>
      <c r="B19" s="457" t="s">
        <v>816</v>
      </c>
      <c r="C19" s="453">
        <v>1</v>
      </c>
      <c r="D19" s="454" t="s">
        <v>14</v>
      </c>
      <c r="E19" s="455">
        <v>0</v>
      </c>
      <c r="F19" s="437">
        <f t="shared" si="0"/>
        <v>0</v>
      </c>
      <c r="G19" s="450" t="s">
        <v>803</v>
      </c>
    </row>
    <row r="20" spans="1:7" ht="30">
      <c r="A20" s="451"/>
      <c r="B20" s="452" t="s">
        <v>817</v>
      </c>
      <c r="C20" s="453"/>
      <c r="D20" s="454"/>
      <c r="E20" s="455"/>
      <c r="F20" s="437"/>
      <c r="G20" s="450"/>
    </row>
    <row r="21" spans="1:7" ht="48.75" customHeight="1">
      <c r="A21" s="451" t="s">
        <v>229</v>
      </c>
      <c r="B21" s="573" t="s">
        <v>818</v>
      </c>
      <c r="C21" s="453">
        <v>24</v>
      </c>
      <c r="D21" s="454" t="s">
        <v>15</v>
      </c>
      <c r="E21" s="458">
        <f>'Glazed Screens'!D8</f>
        <v>850</v>
      </c>
      <c r="F21" s="437">
        <f t="shared" si="0"/>
        <v>20400</v>
      </c>
      <c r="G21" s="450"/>
    </row>
    <row r="22" spans="1:7" ht="45">
      <c r="A22" s="451"/>
      <c r="B22" s="452" t="s">
        <v>819</v>
      </c>
      <c r="C22" s="453"/>
      <c r="D22" s="454"/>
      <c r="E22" s="455"/>
      <c r="F22" s="437"/>
      <c r="G22" s="456"/>
    </row>
    <row r="23" spans="1:7" ht="18.75" customHeight="1">
      <c r="A23" s="451" t="s">
        <v>258</v>
      </c>
      <c r="B23" s="459" t="s">
        <v>811</v>
      </c>
      <c r="C23" s="453">
        <v>16</v>
      </c>
      <c r="D23" s="454" t="s">
        <v>15</v>
      </c>
      <c r="E23" s="458">
        <f>'Construction Joinery'!D26</f>
        <v>85</v>
      </c>
      <c r="F23" s="437">
        <f t="shared" si="0"/>
        <v>1360</v>
      </c>
      <c r="G23" s="456"/>
    </row>
    <row r="24" spans="1:7" ht="18.75" customHeight="1">
      <c r="A24" s="451" t="s">
        <v>260</v>
      </c>
      <c r="B24" s="459" t="s">
        <v>812</v>
      </c>
      <c r="C24" s="453">
        <v>32</v>
      </c>
      <c r="D24" s="454" t="s">
        <v>15</v>
      </c>
      <c r="E24" s="458">
        <f>'Construction Joinery'!D28</f>
        <v>40</v>
      </c>
      <c r="F24" s="437">
        <f t="shared" si="0"/>
        <v>1280</v>
      </c>
      <c r="G24" s="456"/>
    </row>
    <row r="25" spans="1:7" ht="30" customHeight="1">
      <c r="A25" s="451" t="s">
        <v>341</v>
      </c>
      <c r="B25" s="457" t="s">
        <v>813</v>
      </c>
      <c r="C25" s="453">
        <v>32</v>
      </c>
      <c r="D25" s="454" t="s">
        <v>15</v>
      </c>
      <c r="E25" s="458">
        <f>Decorations!D15</f>
        <v>13.8</v>
      </c>
      <c r="F25" s="437">
        <f t="shared" si="0"/>
        <v>441.6</v>
      </c>
      <c r="G25" s="456"/>
    </row>
    <row r="26" spans="1:7" ht="30" customHeight="1">
      <c r="A26" s="451" t="s">
        <v>581</v>
      </c>
      <c r="B26" s="457" t="s">
        <v>820</v>
      </c>
      <c r="C26" s="453">
        <v>1</v>
      </c>
      <c r="D26" s="454" t="s">
        <v>5</v>
      </c>
      <c r="E26" s="458">
        <f>'Construction Joinery'!D15</f>
        <v>900</v>
      </c>
      <c r="F26" s="437">
        <f t="shared" si="0"/>
        <v>900</v>
      </c>
      <c r="G26" s="456"/>
    </row>
    <row r="27" spans="1:7" ht="30" customHeight="1">
      <c r="A27" s="451" t="s">
        <v>595</v>
      </c>
      <c r="B27" s="457" t="s">
        <v>821</v>
      </c>
      <c r="C27" s="453">
        <v>8</v>
      </c>
      <c r="D27" s="454" t="s">
        <v>15</v>
      </c>
      <c r="E27" s="458">
        <f>'Construction Joinery'!D16</f>
        <v>300</v>
      </c>
      <c r="F27" s="437">
        <f t="shared" si="0"/>
        <v>2400</v>
      </c>
      <c r="G27" s="456"/>
    </row>
    <row r="28" spans="1:7" ht="30" customHeight="1">
      <c r="A28" s="451" t="s">
        <v>600</v>
      </c>
      <c r="B28" s="457" t="s">
        <v>822</v>
      </c>
      <c r="C28" s="453">
        <v>1</v>
      </c>
      <c r="D28" s="454" t="s">
        <v>5</v>
      </c>
      <c r="E28" s="458">
        <f>'Construction Joinery'!D39</f>
        <v>480</v>
      </c>
      <c r="F28" s="437">
        <f t="shared" si="0"/>
        <v>480</v>
      </c>
      <c r="G28" s="456"/>
    </row>
    <row r="29" spans="1:7" ht="47.25" customHeight="1">
      <c r="A29" s="451" t="s">
        <v>323</v>
      </c>
      <c r="B29" s="459" t="s">
        <v>823</v>
      </c>
      <c r="C29" s="453">
        <v>10</v>
      </c>
      <c r="D29" s="454" t="s">
        <v>9</v>
      </c>
      <c r="E29" s="458">
        <f>'Floor Coverings'!F25</f>
        <v>120</v>
      </c>
      <c r="F29" s="437">
        <f t="shared" si="0"/>
        <v>1200</v>
      </c>
      <c r="G29" s="456"/>
    </row>
    <row r="30" spans="1:7" ht="15">
      <c r="A30" s="451"/>
      <c r="B30" s="452" t="s">
        <v>824</v>
      </c>
      <c r="C30" s="453"/>
      <c r="D30" s="454"/>
      <c r="E30" s="455"/>
      <c r="F30" s="437"/>
      <c r="G30" s="456"/>
    </row>
    <row r="31" spans="1:7" ht="30.75" customHeight="1">
      <c r="A31" s="451" t="s">
        <v>206</v>
      </c>
      <c r="B31" s="459" t="s">
        <v>825</v>
      </c>
      <c r="C31" s="460">
        <v>10</v>
      </c>
      <c r="D31" s="461" t="s">
        <v>9</v>
      </c>
      <c r="E31" s="458">
        <f>Metalwork!D10</f>
        <v>130</v>
      </c>
      <c r="F31" s="437">
        <f t="shared" ref="F31" si="1">C31*E31</f>
        <v>1300</v>
      </c>
      <c r="G31" s="456"/>
    </row>
    <row r="32" spans="1:7" ht="15">
      <c r="A32" s="451"/>
      <c r="B32" s="459" t="s">
        <v>826</v>
      </c>
      <c r="C32" s="453">
        <v>1</v>
      </c>
      <c r="D32" s="454" t="s">
        <v>14</v>
      </c>
      <c r="E32" s="455">
        <v>0</v>
      </c>
      <c r="F32" s="437">
        <f t="shared" si="0"/>
        <v>0</v>
      </c>
      <c r="G32" s="456" t="s">
        <v>803</v>
      </c>
    </row>
    <row r="33" spans="1:7" ht="15">
      <c r="A33" s="451"/>
      <c r="B33" s="452" t="s">
        <v>827</v>
      </c>
      <c r="C33" s="453"/>
      <c r="D33" s="454"/>
      <c r="E33" s="455"/>
      <c r="F33" s="437"/>
      <c r="G33" s="450"/>
    </row>
    <row r="34" spans="1:7" ht="35.25" customHeight="1">
      <c r="A34" s="451" t="s">
        <v>341</v>
      </c>
      <c r="B34" s="457" t="s">
        <v>813</v>
      </c>
      <c r="C34" s="453">
        <v>75</v>
      </c>
      <c r="D34" s="454" t="s">
        <v>15</v>
      </c>
      <c r="E34" s="458">
        <f>Decorations!D15</f>
        <v>13.8</v>
      </c>
      <c r="F34" s="437">
        <f t="shared" si="0"/>
        <v>1035</v>
      </c>
      <c r="G34" s="450"/>
    </row>
    <row r="35" spans="1:7" ht="30">
      <c r="A35" s="451"/>
      <c r="B35" s="452" t="s">
        <v>828</v>
      </c>
      <c r="C35" s="453"/>
      <c r="D35" s="454"/>
      <c r="E35" s="455"/>
      <c r="F35" s="437"/>
      <c r="G35" s="456"/>
    </row>
    <row r="36" spans="1:7" ht="15">
      <c r="A36" s="462"/>
      <c r="B36" s="463" t="s">
        <v>829</v>
      </c>
      <c r="C36" s="453">
        <v>1</v>
      </c>
      <c r="D36" s="454" t="s">
        <v>14</v>
      </c>
      <c r="E36" s="455">
        <v>0</v>
      </c>
      <c r="F36" s="437">
        <f t="shared" si="0"/>
        <v>0</v>
      </c>
      <c r="G36" s="464" t="s">
        <v>803</v>
      </c>
    </row>
    <row r="37" spans="1:7" ht="64.5" customHeight="1">
      <c r="A37" s="574" t="s">
        <v>165</v>
      </c>
      <c r="B37" s="575" t="s">
        <v>166</v>
      </c>
      <c r="C37" s="465">
        <v>10</v>
      </c>
      <c r="D37" s="466" t="s">
        <v>9</v>
      </c>
      <c r="E37" s="467">
        <f>'General Builders'!D70</f>
        <v>210</v>
      </c>
      <c r="F37" s="437">
        <f t="shared" si="0"/>
        <v>2100</v>
      </c>
      <c r="G37" s="464"/>
    </row>
    <row r="38" spans="1:7" ht="15">
      <c r="A38" s="462"/>
      <c r="B38" s="470" t="s">
        <v>830</v>
      </c>
      <c r="C38" s="471"/>
      <c r="D38" s="472"/>
      <c r="E38" s="473"/>
      <c r="F38" s="473">
        <f>SUM(F4:F37)</f>
        <v>63162</v>
      </c>
      <c r="G38" s="464"/>
    </row>
    <row r="39" spans="1:7" ht="18.75">
      <c r="A39" s="439"/>
      <c r="B39" s="440" t="s">
        <v>831</v>
      </c>
      <c r="C39" s="441"/>
      <c r="D39" s="474"/>
      <c r="E39" s="443"/>
      <c r="F39" s="443"/>
      <c r="G39" s="475"/>
    </row>
    <row r="40" spans="1:7" ht="15.75">
      <c r="A40" s="445"/>
      <c r="B40" s="476" t="s">
        <v>832</v>
      </c>
      <c r="C40" s="435"/>
      <c r="D40" s="447"/>
      <c r="E40" s="437"/>
      <c r="F40" s="437"/>
      <c r="G40" s="438"/>
    </row>
    <row r="41" spans="1:7" ht="15">
      <c r="A41" s="451"/>
      <c r="B41" s="477" t="s">
        <v>833</v>
      </c>
      <c r="C41" s="478">
        <v>1</v>
      </c>
      <c r="D41" s="479" t="s">
        <v>14</v>
      </c>
      <c r="E41" s="480">
        <v>0</v>
      </c>
      <c r="F41" s="455">
        <f>C41*E41</f>
        <v>0</v>
      </c>
      <c r="G41" s="450" t="s">
        <v>803</v>
      </c>
    </row>
    <row r="42" spans="1:7" ht="15">
      <c r="A42" s="451"/>
      <c r="B42" s="477" t="s">
        <v>834</v>
      </c>
      <c r="C42" s="478">
        <v>1</v>
      </c>
      <c r="D42" s="479" t="s">
        <v>14</v>
      </c>
      <c r="E42" s="480">
        <v>0</v>
      </c>
      <c r="F42" s="455">
        <f t="shared" ref="F42:F123" si="2">C42*E42</f>
        <v>0</v>
      </c>
      <c r="G42" s="450" t="s">
        <v>803</v>
      </c>
    </row>
    <row r="43" spans="1:7" ht="15">
      <c r="A43" s="451"/>
      <c r="B43" s="477" t="s">
        <v>835</v>
      </c>
      <c r="C43" s="478">
        <v>1</v>
      </c>
      <c r="D43" s="479" t="s">
        <v>14</v>
      </c>
      <c r="E43" s="480">
        <v>0</v>
      </c>
      <c r="F43" s="455">
        <f t="shared" si="2"/>
        <v>0</v>
      </c>
      <c r="G43" s="450" t="s">
        <v>803</v>
      </c>
    </row>
    <row r="44" spans="1:7" ht="15">
      <c r="A44" s="451"/>
      <c r="B44" s="477" t="s">
        <v>836</v>
      </c>
      <c r="C44" s="478">
        <v>1</v>
      </c>
      <c r="D44" s="479" t="s">
        <v>14</v>
      </c>
      <c r="E44" s="480">
        <v>0</v>
      </c>
      <c r="F44" s="455">
        <f t="shared" si="2"/>
        <v>0</v>
      </c>
      <c r="G44" s="450" t="s">
        <v>803</v>
      </c>
    </row>
    <row r="45" spans="1:7" ht="15">
      <c r="A45" s="451"/>
      <c r="B45" s="477" t="s">
        <v>837</v>
      </c>
      <c r="C45" s="478">
        <v>1</v>
      </c>
      <c r="D45" s="479" t="s">
        <v>14</v>
      </c>
      <c r="E45" s="480">
        <v>0</v>
      </c>
      <c r="F45" s="455">
        <f t="shared" si="2"/>
        <v>0</v>
      </c>
      <c r="G45" s="450" t="s">
        <v>803</v>
      </c>
    </row>
    <row r="46" spans="1:7" ht="15">
      <c r="A46" s="451"/>
      <c r="B46" s="477" t="s">
        <v>838</v>
      </c>
      <c r="C46" s="478">
        <v>1</v>
      </c>
      <c r="D46" s="479" t="s">
        <v>14</v>
      </c>
      <c r="E46" s="480">
        <v>0</v>
      </c>
      <c r="F46" s="455">
        <f t="shared" si="2"/>
        <v>0</v>
      </c>
      <c r="G46" s="450" t="s">
        <v>803</v>
      </c>
    </row>
    <row r="47" spans="1:7" ht="15">
      <c r="A47" s="451"/>
      <c r="B47" s="477" t="s">
        <v>839</v>
      </c>
      <c r="C47" s="478">
        <v>1</v>
      </c>
      <c r="D47" s="479" t="s">
        <v>14</v>
      </c>
      <c r="E47" s="480">
        <v>0</v>
      </c>
      <c r="F47" s="455">
        <f t="shared" si="2"/>
        <v>0</v>
      </c>
      <c r="G47" s="450" t="s">
        <v>803</v>
      </c>
    </row>
    <row r="48" spans="1:7" ht="15">
      <c r="A48" s="451"/>
      <c r="B48" s="481" t="s">
        <v>840</v>
      </c>
      <c r="C48" s="478"/>
      <c r="D48" s="479"/>
      <c r="E48" s="480"/>
      <c r="F48" s="455"/>
      <c r="G48" s="482"/>
    </row>
    <row r="49" spans="1:7" ht="30">
      <c r="A49" s="445"/>
      <c r="B49" s="483" t="s">
        <v>841</v>
      </c>
      <c r="C49" s="484"/>
      <c r="D49" s="485" t="s">
        <v>14</v>
      </c>
      <c r="E49" s="486">
        <f>'Shop Fitting Install'!F172-'Shop Fitting Install'!F191</f>
        <v>201325.10588235303</v>
      </c>
      <c r="F49" s="437">
        <f t="shared" si="2"/>
        <v>0</v>
      </c>
      <c r="G49" s="898" t="s">
        <v>1521</v>
      </c>
    </row>
    <row r="50" spans="1:7" ht="15">
      <c r="A50" s="462"/>
      <c r="B50" s="488" t="s">
        <v>842</v>
      </c>
      <c r="C50" s="468">
        <v>1</v>
      </c>
      <c r="D50" s="479" t="s">
        <v>14</v>
      </c>
      <c r="E50" s="469">
        <v>0</v>
      </c>
      <c r="F50" s="455">
        <f t="shared" si="2"/>
        <v>0</v>
      </c>
      <c r="G50" s="450" t="s">
        <v>803</v>
      </c>
    </row>
    <row r="51" spans="1:7" ht="15.75">
      <c r="A51" s="489"/>
      <c r="B51" s="490" t="s">
        <v>843</v>
      </c>
      <c r="C51" s="491"/>
      <c r="D51" s="492"/>
      <c r="E51" s="493"/>
      <c r="F51" s="455"/>
      <c r="G51" s="450"/>
    </row>
    <row r="52" spans="1:7" ht="15">
      <c r="A52" s="445"/>
      <c r="B52" s="483" t="s">
        <v>844</v>
      </c>
      <c r="C52" s="435">
        <v>1</v>
      </c>
      <c r="D52" s="479" t="s">
        <v>14</v>
      </c>
      <c r="E52" s="437">
        <v>0</v>
      </c>
      <c r="F52" s="455">
        <f t="shared" si="2"/>
        <v>0</v>
      </c>
      <c r="G52" s="450" t="s">
        <v>803</v>
      </c>
    </row>
    <row r="53" spans="1:7" ht="15">
      <c r="A53" s="451"/>
      <c r="B53" s="477" t="s">
        <v>845</v>
      </c>
      <c r="C53" s="453">
        <v>1</v>
      </c>
      <c r="D53" s="479" t="s">
        <v>14</v>
      </c>
      <c r="E53" s="455">
        <v>0</v>
      </c>
      <c r="F53" s="455">
        <f t="shared" si="2"/>
        <v>0</v>
      </c>
      <c r="G53" s="450" t="s">
        <v>803</v>
      </c>
    </row>
    <row r="54" spans="1:7" ht="15">
      <c r="A54" s="451"/>
      <c r="B54" s="477" t="s">
        <v>846</v>
      </c>
      <c r="C54" s="453">
        <v>1</v>
      </c>
      <c r="D54" s="479" t="s">
        <v>14</v>
      </c>
      <c r="E54" s="455">
        <v>0</v>
      </c>
      <c r="F54" s="455">
        <f t="shared" si="2"/>
        <v>0</v>
      </c>
      <c r="G54" s="450" t="s">
        <v>803</v>
      </c>
    </row>
    <row r="55" spans="1:7" ht="15">
      <c r="A55" s="451"/>
      <c r="B55" s="477" t="s">
        <v>847</v>
      </c>
      <c r="C55" s="453">
        <v>1</v>
      </c>
      <c r="D55" s="479" t="s">
        <v>14</v>
      </c>
      <c r="E55" s="455">
        <v>0</v>
      </c>
      <c r="F55" s="455">
        <f t="shared" si="2"/>
        <v>0</v>
      </c>
      <c r="G55" s="450" t="s">
        <v>803</v>
      </c>
    </row>
    <row r="56" spans="1:7" ht="15">
      <c r="A56" s="451"/>
      <c r="B56" s="477" t="s">
        <v>848</v>
      </c>
      <c r="C56" s="453">
        <v>1</v>
      </c>
      <c r="D56" s="479" t="s">
        <v>14</v>
      </c>
      <c r="E56" s="455">
        <v>0</v>
      </c>
      <c r="F56" s="455">
        <f t="shared" si="2"/>
        <v>0</v>
      </c>
      <c r="G56" s="450" t="s">
        <v>803</v>
      </c>
    </row>
    <row r="57" spans="1:7" ht="15">
      <c r="A57" s="451"/>
      <c r="B57" s="477" t="s">
        <v>849</v>
      </c>
      <c r="C57" s="453"/>
      <c r="D57" s="479"/>
      <c r="E57" s="455"/>
      <c r="F57" s="455"/>
      <c r="G57" s="450"/>
    </row>
    <row r="58" spans="1:7" ht="15">
      <c r="A58" s="451"/>
      <c r="B58" s="477" t="s">
        <v>850</v>
      </c>
      <c r="C58" s="453"/>
      <c r="D58" s="479"/>
      <c r="E58" s="455"/>
      <c r="F58" s="455"/>
      <c r="G58" s="450"/>
    </row>
    <row r="59" spans="1:7" ht="15">
      <c r="A59" s="445"/>
      <c r="B59" s="483" t="s">
        <v>851</v>
      </c>
      <c r="C59" s="435">
        <v>1</v>
      </c>
      <c r="D59" s="479" t="s">
        <v>14</v>
      </c>
      <c r="E59" s="437">
        <v>0</v>
      </c>
      <c r="F59" s="455">
        <f t="shared" si="2"/>
        <v>0</v>
      </c>
      <c r="G59" s="450" t="s">
        <v>803</v>
      </c>
    </row>
    <row r="60" spans="1:7" ht="15">
      <c r="A60" s="451"/>
      <c r="B60" s="477" t="s">
        <v>852</v>
      </c>
      <c r="C60" s="453">
        <v>1</v>
      </c>
      <c r="D60" s="479" t="s">
        <v>14</v>
      </c>
      <c r="E60" s="455">
        <v>0</v>
      </c>
      <c r="F60" s="455">
        <f t="shared" si="2"/>
        <v>0</v>
      </c>
      <c r="G60" s="450" t="s">
        <v>803</v>
      </c>
    </row>
    <row r="61" spans="1:7" ht="15">
      <c r="A61" s="451"/>
      <c r="B61" s="477" t="s">
        <v>853</v>
      </c>
      <c r="C61" s="453">
        <v>1</v>
      </c>
      <c r="D61" s="479" t="s">
        <v>14</v>
      </c>
      <c r="E61" s="455">
        <v>0</v>
      </c>
      <c r="F61" s="455">
        <f t="shared" si="2"/>
        <v>0</v>
      </c>
      <c r="G61" s="450" t="s">
        <v>803</v>
      </c>
    </row>
    <row r="62" spans="1:7" ht="15">
      <c r="A62" s="451"/>
      <c r="B62" s="477" t="s">
        <v>854</v>
      </c>
      <c r="C62" s="453">
        <v>1</v>
      </c>
      <c r="D62" s="479" t="s">
        <v>14</v>
      </c>
      <c r="E62" s="455">
        <v>0</v>
      </c>
      <c r="F62" s="455">
        <f t="shared" si="2"/>
        <v>0</v>
      </c>
      <c r="G62" s="450" t="s">
        <v>803</v>
      </c>
    </row>
    <row r="63" spans="1:7" ht="15">
      <c r="A63" s="451"/>
      <c r="B63" s="477" t="s">
        <v>855</v>
      </c>
      <c r="C63" s="453">
        <v>1</v>
      </c>
      <c r="D63" s="479" t="s">
        <v>14</v>
      </c>
      <c r="E63" s="455">
        <v>0</v>
      </c>
      <c r="F63" s="455">
        <f t="shared" si="2"/>
        <v>0</v>
      </c>
      <c r="G63" s="450" t="s">
        <v>803</v>
      </c>
    </row>
    <row r="64" spans="1:7" ht="30">
      <c r="A64" s="451"/>
      <c r="B64" s="477" t="s">
        <v>856</v>
      </c>
      <c r="C64" s="453">
        <v>1</v>
      </c>
      <c r="D64" s="479" t="s">
        <v>14</v>
      </c>
      <c r="E64" s="455">
        <v>0</v>
      </c>
      <c r="F64" s="455">
        <f t="shared" si="2"/>
        <v>0</v>
      </c>
      <c r="G64" s="450" t="s">
        <v>803</v>
      </c>
    </row>
    <row r="65" spans="1:7" ht="15">
      <c r="A65" s="451"/>
      <c r="B65" s="477" t="s">
        <v>857</v>
      </c>
      <c r="C65" s="453">
        <v>1</v>
      </c>
      <c r="D65" s="479" t="s">
        <v>14</v>
      </c>
      <c r="E65" s="455">
        <v>0</v>
      </c>
      <c r="F65" s="455">
        <f t="shared" si="2"/>
        <v>0</v>
      </c>
      <c r="G65" s="450" t="s">
        <v>803</v>
      </c>
    </row>
    <row r="66" spans="1:7" ht="15.75">
      <c r="A66" s="451"/>
      <c r="B66" s="494" t="s">
        <v>858</v>
      </c>
      <c r="C66" s="453"/>
      <c r="D66" s="479"/>
      <c r="E66" s="455"/>
      <c r="F66" s="455">
        <f t="shared" si="2"/>
        <v>0</v>
      </c>
      <c r="G66" s="456"/>
    </row>
    <row r="67" spans="1:7" ht="15">
      <c r="A67" s="451"/>
      <c r="B67" s="457" t="s">
        <v>859</v>
      </c>
      <c r="C67" s="453">
        <v>1</v>
      </c>
      <c r="D67" s="479" t="s">
        <v>14</v>
      </c>
      <c r="E67" s="455">
        <v>0</v>
      </c>
      <c r="F67" s="455">
        <f t="shared" si="2"/>
        <v>0</v>
      </c>
      <c r="G67" s="450" t="s">
        <v>803</v>
      </c>
    </row>
    <row r="68" spans="1:7" ht="15.75">
      <c r="A68" s="451"/>
      <c r="B68" s="490" t="s">
        <v>860</v>
      </c>
      <c r="C68" s="453"/>
      <c r="D68" s="479"/>
      <c r="E68" s="455"/>
      <c r="F68" s="455"/>
      <c r="G68" s="456"/>
    </row>
    <row r="69" spans="1:7" ht="15">
      <c r="A69" s="451"/>
      <c r="B69" s="704" t="s">
        <v>1107</v>
      </c>
      <c r="C69" s="453"/>
      <c r="D69" s="659" t="s">
        <v>88</v>
      </c>
      <c r="E69" s="458">
        <f>'Electrical Site Facilities'!J15</f>
        <v>2330</v>
      </c>
      <c r="F69" s="455">
        <f t="shared" si="2"/>
        <v>0</v>
      </c>
      <c r="G69" s="456"/>
    </row>
    <row r="70" spans="1:7" ht="15">
      <c r="A70" s="451"/>
      <c r="B70" s="658" t="s">
        <v>1060</v>
      </c>
      <c r="C70" s="453"/>
      <c r="D70" s="659" t="s">
        <v>88</v>
      </c>
      <c r="E70" s="458">
        <f>'Electrical Demolition'!J41</f>
        <v>10920</v>
      </c>
      <c r="F70" s="455">
        <f t="shared" si="2"/>
        <v>0</v>
      </c>
      <c r="G70" s="456"/>
    </row>
    <row r="71" spans="1:7" ht="15">
      <c r="A71" s="451"/>
      <c r="B71" s="658" t="s">
        <v>1061</v>
      </c>
      <c r="C71" s="453"/>
      <c r="D71" s="659" t="s">
        <v>88</v>
      </c>
      <c r="E71" s="458">
        <f>'Electrical Lighting Install'!J67</f>
        <v>35024</v>
      </c>
      <c r="F71" s="455">
        <f t="shared" si="2"/>
        <v>0</v>
      </c>
      <c r="G71" s="456"/>
    </row>
    <row r="72" spans="1:7" ht="15">
      <c r="A72" s="451"/>
      <c r="B72" s="658" t="s">
        <v>1062</v>
      </c>
      <c r="C72" s="453"/>
      <c r="D72" s="659" t="s">
        <v>88</v>
      </c>
      <c r="E72" s="458">
        <f>'Electrical Sales Floor'!J365</f>
        <v>22654</v>
      </c>
      <c r="F72" s="455">
        <f t="shared" si="2"/>
        <v>0</v>
      </c>
      <c r="G72" s="456"/>
    </row>
    <row r="73" spans="1:7" ht="15">
      <c r="A73" s="451"/>
      <c r="B73" s="658" t="s">
        <v>1063</v>
      </c>
      <c r="C73" s="453"/>
      <c r="D73" s="659" t="s">
        <v>1064</v>
      </c>
      <c r="E73" s="458">
        <f>'Electrical Consumables'!J76</f>
        <v>20435</v>
      </c>
      <c r="F73" s="455">
        <f t="shared" si="2"/>
        <v>0</v>
      </c>
      <c r="G73" s="456"/>
    </row>
    <row r="74" spans="1:7" ht="15.75">
      <c r="A74" s="451"/>
      <c r="B74" s="490" t="s">
        <v>861</v>
      </c>
      <c r="C74" s="453"/>
      <c r="D74" s="479"/>
      <c r="E74" s="455"/>
      <c r="F74" s="455"/>
      <c r="G74" s="456"/>
    </row>
    <row r="75" spans="1:7" ht="30">
      <c r="A75" s="495"/>
      <c r="B75" s="496" t="s">
        <v>862</v>
      </c>
      <c r="C75" s="453"/>
      <c r="D75" s="479"/>
      <c r="E75" s="455"/>
      <c r="F75" s="455"/>
      <c r="G75" s="456"/>
    </row>
    <row r="76" spans="1:7" ht="30" customHeight="1">
      <c r="A76" s="495" t="s">
        <v>115</v>
      </c>
      <c r="B76" s="497" t="s">
        <v>116</v>
      </c>
      <c r="C76" s="453">
        <v>25</v>
      </c>
      <c r="D76" s="479" t="s">
        <v>9</v>
      </c>
      <c r="E76" s="458">
        <f>'General Builders'!D30</f>
        <v>16</v>
      </c>
      <c r="F76" s="455">
        <f t="shared" si="2"/>
        <v>400</v>
      </c>
      <c r="G76" s="456"/>
    </row>
    <row r="77" spans="1:7" ht="49.5" customHeight="1">
      <c r="A77" s="495" t="s">
        <v>323</v>
      </c>
      <c r="B77" s="497" t="s">
        <v>823</v>
      </c>
      <c r="C77" s="453">
        <v>25</v>
      </c>
      <c r="D77" s="479" t="s">
        <v>9</v>
      </c>
      <c r="E77" s="458">
        <f>'Floor Coverings'!F25</f>
        <v>120</v>
      </c>
      <c r="F77" s="455">
        <f t="shared" si="2"/>
        <v>3000</v>
      </c>
      <c r="G77" s="456"/>
    </row>
    <row r="78" spans="1:7" ht="30">
      <c r="A78" s="495"/>
      <c r="B78" s="496" t="s">
        <v>863</v>
      </c>
      <c r="C78" s="453"/>
      <c r="D78" s="479"/>
      <c r="E78" s="455"/>
      <c r="F78" s="455"/>
      <c r="G78" s="456"/>
    </row>
    <row r="79" spans="1:7" ht="19.5" customHeight="1">
      <c r="A79" s="495" t="s">
        <v>135</v>
      </c>
      <c r="B79" s="498" t="s">
        <v>864</v>
      </c>
      <c r="C79" s="453">
        <v>100</v>
      </c>
      <c r="D79" s="479" t="s">
        <v>9</v>
      </c>
      <c r="E79" s="458">
        <f>'General Builders'!D42</f>
        <v>8</v>
      </c>
      <c r="F79" s="455">
        <f t="shared" si="2"/>
        <v>800</v>
      </c>
      <c r="G79" s="456"/>
    </row>
    <row r="80" spans="1:7" ht="19.5" customHeight="1">
      <c r="A80" s="495" t="s">
        <v>325</v>
      </c>
      <c r="B80" s="498" t="s">
        <v>865</v>
      </c>
      <c r="C80" s="453">
        <v>100</v>
      </c>
      <c r="D80" s="479" t="s">
        <v>9</v>
      </c>
      <c r="E80" s="458">
        <f>'Floor Coverings'!F27</f>
        <v>11</v>
      </c>
      <c r="F80" s="455">
        <f t="shared" si="2"/>
        <v>1100</v>
      </c>
      <c r="G80" s="456"/>
    </row>
    <row r="81" spans="1:7" ht="30">
      <c r="A81" s="495"/>
      <c r="B81" s="496" t="s">
        <v>866</v>
      </c>
      <c r="C81" s="453"/>
      <c r="D81" s="479"/>
      <c r="E81" s="455"/>
      <c r="F81" s="455"/>
      <c r="G81" s="456"/>
    </row>
    <row r="82" spans="1:7" ht="15">
      <c r="A82" s="495" t="s">
        <v>211</v>
      </c>
      <c r="B82" s="660" t="s">
        <v>212</v>
      </c>
      <c r="C82" s="453">
        <v>10</v>
      </c>
      <c r="D82" s="659" t="s">
        <v>5</v>
      </c>
      <c r="E82" s="458">
        <f>Metalwork!D15</f>
        <v>58</v>
      </c>
      <c r="F82" s="455">
        <f t="shared" si="2"/>
        <v>580</v>
      </c>
      <c r="G82" s="456"/>
    </row>
    <row r="83" spans="1:7" ht="15">
      <c r="A83" s="495"/>
      <c r="B83" s="496" t="s">
        <v>867</v>
      </c>
      <c r="C83" s="453"/>
      <c r="D83" s="479"/>
      <c r="E83" s="455"/>
      <c r="F83" s="455"/>
      <c r="G83" s="456"/>
    </row>
    <row r="84" spans="1:7" ht="60" customHeight="1">
      <c r="A84" s="495" t="s">
        <v>318</v>
      </c>
      <c r="B84" s="498" t="s">
        <v>868</v>
      </c>
      <c r="C84" s="453">
        <v>200</v>
      </c>
      <c r="D84" s="479" t="s">
        <v>5</v>
      </c>
      <c r="E84" s="458">
        <f>'Floor Coverings'!F21</f>
        <v>22</v>
      </c>
      <c r="F84" s="455">
        <f t="shared" si="2"/>
        <v>4400</v>
      </c>
      <c r="G84" s="456"/>
    </row>
    <row r="85" spans="1:7" ht="60" customHeight="1">
      <c r="A85" s="495" t="s">
        <v>321</v>
      </c>
      <c r="B85" s="498" t="s">
        <v>869</v>
      </c>
      <c r="C85" s="453">
        <v>200</v>
      </c>
      <c r="D85" s="479" t="s">
        <v>5</v>
      </c>
      <c r="E85" s="458">
        <f>'Floor Coverings'!F23</f>
        <v>12</v>
      </c>
      <c r="F85" s="455">
        <f t="shared" si="2"/>
        <v>2400</v>
      </c>
      <c r="G85" s="456"/>
    </row>
    <row r="86" spans="1:7" ht="15">
      <c r="A86" s="495"/>
      <c r="B86" s="496" t="s">
        <v>870</v>
      </c>
      <c r="C86" s="453"/>
      <c r="D86" s="479"/>
      <c r="E86" s="455"/>
      <c r="F86" s="455"/>
      <c r="G86" s="456"/>
    </row>
    <row r="87" spans="1:7" ht="30.75" customHeight="1">
      <c r="A87" s="495" t="s">
        <v>341</v>
      </c>
      <c r="B87" s="498" t="s">
        <v>813</v>
      </c>
      <c r="C87" s="453">
        <v>700</v>
      </c>
      <c r="D87" s="479" t="s">
        <v>15</v>
      </c>
      <c r="E87" s="458">
        <f>Decorations!D15</f>
        <v>13.8</v>
      </c>
      <c r="F87" s="455">
        <f t="shared" si="2"/>
        <v>9660</v>
      </c>
      <c r="G87" s="456"/>
    </row>
    <row r="88" spans="1:7" ht="15">
      <c r="A88" s="495"/>
      <c r="B88" s="496" t="s">
        <v>871</v>
      </c>
      <c r="C88" s="453"/>
      <c r="D88" s="479"/>
      <c r="E88" s="455"/>
      <c r="F88" s="455"/>
      <c r="G88" s="456"/>
    </row>
    <row r="89" spans="1:7" ht="30">
      <c r="A89" s="495" t="s">
        <v>335</v>
      </c>
      <c r="B89" s="498" t="s">
        <v>872</v>
      </c>
      <c r="C89" s="453">
        <v>99</v>
      </c>
      <c r="D89" s="479" t="s">
        <v>15</v>
      </c>
      <c r="E89" s="458">
        <f>Decorations!D10</f>
        <v>21</v>
      </c>
      <c r="F89" s="455">
        <f t="shared" si="2"/>
        <v>2079</v>
      </c>
      <c r="G89" s="456"/>
    </row>
    <row r="90" spans="1:7" ht="15">
      <c r="A90" s="495"/>
      <c r="B90" s="496" t="s">
        <v>873</v>
      </c>
      <c r="C90" s="453"/>
      <c r="D90" s="479"/>
      <c r="E90" s="455"/>
      <c r="F90" s="455"/>
      <c r="G90" s="456"/>
    </row>
    <row r="91" spans="1:7" ht="19.5" customHeight="1">
      <c r="A91" s="495" t="s">
        <v>343</v>
      </c>
      <c r="B91" s="498" t="s">
        <v>874</v>
      </c>
      <c r="C91" s="453">
        <v>4</v>
      </c>
      <c r="D91" s="479" t="s">
        <v>5</v>
      </c>
      <c r="E91" s="458">
        <f>Decorations!D17</f>
        <v>150</v>
      </c>
      <c r="F91" s="455">
        <f t="shared" si="2"/>
        <v>600</v>
      </c>
      <c r="G91" s="456"/>
    </row>
    <row r="92" spans="1:7" ht="19.5" customHeight="1">
      <c r="A92" s="495" t="s">
        <v>345</v>
      </c>
      <c r="B92" s="498" t="s">
        <v>875</v>
      </c>
      <c r="C92" s="453">
        <v>4</v>
      </c>
      <c r="D92" s="479" t="s">
        <v>5</v>
      </c>
      <c r="E92" s="458">
        <f>Decorations!D18</f>
        <v>250</v>
      </c>
      <c r="F92" s="455">
        <f t="shared" si="2"/>
        <v>1000</v>
      </c>
      <c r="G92" s="456"/>
    </row>
    <row r="93" spans="1:7" ht="15.75">
      <c r="A93" s="495"/>
      <c r="B93" s="499" t="s">
        <v>876</v>
      </c>
      <c r="C93" s="453"/>
      <c r="D93" s="479"/>
      <c r="E93" s="455"/>
      <c r="F93" s="455"/>
      <c r="G93" s="456"/>
    </row>
    <row r="94" spans="1:7" ht="15">
      <c r="A94" s="495"/>
      <c r="B94" s="496" t="s">
        <v>877</v>
      </c>
      <c r="C94" s="453"/>
      <c r="D94" s="479"/>
      <c r="E94" s="455"/>
      <c r="F94" s="455"/>
      <c r="G94" s="456"/>
    </row>
    <row r="95" spans="1:7" ht="48" customHeight="1">
      <c r="A95" s="495" t="s">
        <v>139</v>
      </c>
      <c r="B95" s="498" t="s">
        <v>878</v>
      </c>
      <c r="C95" s="453">
        <v>1</v>
      </c>
      <c r="D95" s="479" t="s">
        <v>88</v>
      </c>
      <c r="E95" s="458">
        <f>'General Builders'!D44</f>
        <v>1000</v>
      </c>
      <c r="F95" s="455">
        <f t="shared" si="2"/>
        <v>1000</v>
      </c>
      <c r="G95" s="456"/>
    </row>
    <row r="96" spans="1:7" ht="33" customHeight="1">
      <c r="A96" s="495" t="s">
        <v>141</v>
      </c>
      <c r="B96" s="498" t="s">
        <v>879</v>
      </c>
      <c r="C96" s="453">
        <v>1</v>
      </c>
      <c r="D96" s="479" t="s">
        <v>88</v>
      </c>
      <c r="E96" s="458">
        <f>'General Builders'!D45</f>
        <v>1000</v>
      </c>
      <c r="F96" s="455">
        <f t="shared" si="2"/>
        <v>1000</v>
      </c>
      <c r="G96" s="456"/>
    </row>
    <row r="97" spans="1:7" ht="49.5" customHeight="1">
      <c r="A97" s="451" t="s">
        <v>143</v>
      </c>
      <c r="B97" s="459" t="s">
        <v>880</v>
      </c>
      <c r="C97" s="453">
        <v>1</v>
      </c>
      <c r="D97" s="479" t="s">
        <v>88</v>
      </c>
      <c r="E97" s="458">
        <f>'General Builders'!D46</f>
        <v>1250</v>
      </c>
      <c r="F97" s="455">
        <f t="shared" si="2"/>
        <v>1250</v>
      </c>
      <c r="G97" s="456"/>
    </row>
    <row r="98" spans="1:7" ht="15">
      <c r="A98" s="451"/>
      <c r="B98" s="452" t="s">
        <v>881</v>
      </c>
      <c r="C98" s="453"/>
      <c r="D98" s="479"/>
      <c r="E98" s="455"/>
      <c r="F98" s="455"/>
      <c r="G98" s="456"/>
    </row>
    <row r="99" spans="1:7" ht="44.25" customHeight="1">
      <c r="A99" s="451" t="s">
        <v>358</v>
      </c>
      <c r="B99" s="459" t="s">
        <v>882</v>
      </c>
      <c r="C99" s="453">
        <v>200</v>
      </c>
      <c r="D99" s="479" t="s">
        <v>5</v>
      </c>
      <c r="E99" s="458">
        <f>'Suspended Ceilings'!D9</f>
        <v>8</v>
      </c>
      <c r="F99" s="455">
        <f t="shared" si="2"/>
        <v>1600</v>
      </c>
      <c r="G99" s="456"/>
    </row>
    <row r="100" spans="1:7" ht="44.25" customHeight="1">
      <c r="A100" s="451" t="s">
        <v>359</v>
      </c>
      <c r="B100" s="459" t="s">
        <v>883</v>
      </c>
      <c r="C100" s="453">
        <v>200</v>
      </c>
      <c r="D100" s="479" t="s">
        <v>5</v>
      </c>
      <c r="E100" s="458">
        <f>'Suspended Ceilings'!D10</f>
        <v>22</v>
      </c>
      <c r="F100" s="455">
        <f t="shared" si="2"/>
        <v>4400</v>
      </c>
      <c r="G100" s="456"/>
    </row>
    <row r="101" spans="1:7" ht="15">
      <c r="A101" s="451"/>
      <c r="B101" s="500" t="s">
        <v>884</v>
      </c>
      <c r="C101" s="501"/>
      <c r="D101" s="502"/>
      <c r="E101" s="503"/>
      <c r="F101" s="504">
        <f>SUM(F41:F100)</f>
        <v>35269</v>
      </c>
      <c r="G101" s="456"/>
    </row>
    <row r="102" spans="1:7" ht="18.75">
      <c r="A102" s="439"/>
      <c r="B102" s="440" t="s">
        <v>885</v>
      </c>
      <c r="C102" s="441"/>
      <c r="D102" s="474"/>
      <c r="E102" s="443"/>
      <c r="F102" s="505"/>
      <c r="G102" s="475"/>
    </row>
    <row r="103" spans="1:7" ht="15.75">
      <c r="A103" s="445"/>
      <c r="B103" s="490" t="s">
        <v>886</v>
      </c>
      <c r="C103" s="435"/>
      <c r="D103" s="447"/>
      <c r="E103" s="437"/>
      <c r="F103" s="455"/>
      <c r="G103" s="438"/>
    </row>
    <row r="104" spans="1:7" ht="15">
      <c r="A104" s="451"/>
      <c r="B104" s="452" t="s">
        <v>887</v>
      </c>
      <c r="C104" s="453"/>
      <c r="D104" s="479"/>
      <c r="E104" s="455"/>
      <c r="F104" s="455"/>
      <c r="G104" s="456"/>
    </row>
    <row r="105" spans="1:7" ht="45">
      <c r="A105" s="451" t="s">
        <v>95</v>
      </c>
      <c r="B105" s="459" t="s">
        <v>888</v>
      </c>
      <c r="C105" s="453">
        <v>1</v>
      </c>
      <c r="D105" s="479" t="s">
        <v>14</v>
      </c>
      <c r="E105" s="458">
        <f>'General Builders'!D17</f>
        <v>1500</v>
      </c>
      <c r="F105" s="455">
        <f t="shared" ref="F105:F106" si="3">C105*E105</f>
        <v>1500</v>
      </c>
      <c r="G105" s="456"/>
    </row>
    <row r="106" spans="1:7" ht="45">
      <c r="A106" s="451" t="s">
        <v>99</v>
      </c>
      <c r="B106" s="459" t="s">
        <v>889</v>
      </c>
      <c r="C106" s="453">
        <v>6</v>
      </c>
      <c r="D106" s="479" t="s">
        <v>5</v>
      </c>
      <c r="E106" s="458">
        <f>'General Builders'!D19</f>
        <v>380</v>
      </c>
      <c r="F106" s="455">
        <f t="shared" si="3"/>
        <v>2280</v>
      </c>
      <c r="G106" s="456"/>
    </row>
    <row r="107" spans="1:7" ht="15">
      <c r="A107" s="451"/>
      <c r="B107" s="452" t="s">
        <v>890</v>
      </c>
      <c r="C107" s="453"/>
      <c r="D107" s="479"/>
      <c r="E107" s="455"/>
      <c r="F107" s="455"/>
      <c r="G107" s="456"/>
    </row>
    <row r="108" spans="1:7" ht="30">
      <c r="A108" s="451" t="s">
        <v>531</v>
      </c>
      <c r="B108" s="459" t="s">
        <v>891</v>
      </c>
      <c r="C108" s="460">
        <v>1</v>
      </c>
      <c r="D108" s="506" t="s">
        <v>14</v>
      </c>
      <c r="E108" s="458">
        <f>'General Builders'!D22</f>
        <v>100</v>
      </c>
      <c r="F108" s="455">
        <f t="shared" ref="F108" si="4">C108*E108</f>
        <v>100</v>
      </c>
      <c r="G108" s="456"/>
    </row>
    <row r="109" spans="1:7" ht="15">
      <c r="A109" s="451"/>
      <c r="B109" s="452" t="s">
        <v>892</v>
      </c>
      <c r="C109" s="453"/>
      <c r="D109" s="479"/>
      <c r="E109" s="455"/>
      <c r="F109" s="455"/>
      <c r="G109" s="456"/>
    </row>
    <row r="110" spans="1:7" ht="45">
      <c r="A110" s="451" t="s">
        <v>101</v>
      </c>
      <c r="B110" s="459" t="s">
        <v>893</v>
      </c>
      <c r="C110" s="453">
        <v>1</v>
      </c>
      <c r="D110" s="588" t="s">
        <v>14</v>
      </c>
      <c r="E110" s="458">
        <f>'General Builders'!D20</f>
        <v>850</v>
      </c>
      <c r="F110" s="455">
        <f t="shared" ref="F110" si="5">C110*E110</f>
        <v>850</v>
      </c>
      <c r="G110" s="456"/>
    </row>
    <row r="111" spans="1:7" ht="15">
      <c r="A111" s="451"/>
      <c r="B111" s="457" t="s">
        <v>894</v>
      </c>
      <c r="C111" s="453">
        <v>1</v>
      </c>
      <c r="D111" s="479" t="s">
        <v>14</v>
      </c>
      <c r="E111" s="455">
        <v>0</v>
      </c>
      <c r="F111" s="455">
        <f t="shared" si="2"/>
        <v>0</v>
      </c>
      <c r="G111" s="450" t="s">
        <v>803</v>
      </c>
    </row>
    <row r="112" spans="1:7" ht="15">
      <c r="A112" s="451"/>
      <c r="B112" s="457" t="s">
        <v>895</v>
      </c>
      <c r="C112" s="453">
        <v>1</v>
      </c>
      <c r="D112" s="479" t="s">
        <v>14</v>
      </c>
      <c r="E112" s="455">
        <v>0</v>
      </c>
      <c r="F112" s="455">
        <f t="shared" si="2"/>
        <v>0</v>
      </c>
      <c r="G112" s="450" t="s">
        <v>803</v>
      </c>
    </row>
    <row r="113" spans="1:7" ht="15">
      <c r="A113" s="451"/>
      <c r="B113" s="452" t="s">
        <v>896</v>
      </c>
      <c r="C113" s="453"/>
      <c r="D113" s="479"/>
      <c r="E113" s="455"/>
      <c r="F113" s="455"/>
      <c r="G113" s="456"/>
    </row>
    <row r="114" spans="1:7" ht="33" customHeight="1">
      <c r="A114" s="451" t="s">
        <v>133</v>
      </c>
      <c r="B114" s="573" t="s">
        <v>1034</v>
      </c>
      <c r="C114" s="453">
        <v>150</v>
      </c>
      <c r="D114" s="454" t="s">
        <v>15</v>
      </c>
      <c r="E114" s="458">
        <f>'General Builders'!D41</f>
        <v>18</v>
      </c>
      <c r="F114" s="455">
        <f t="shared" si="2"/>
        <v>2700</v>
      </c>
      <c r="G114" s="456"/>
    </row>
    <row r="115" spans="1:7" ht="54.75" customHeight="1">
      <c r="A115" s="451" t="s">
        <v>307</v>
      </c>
      <c r="B115" s="459" t="s">
        <v>308</v>
      </c>
      <c r="C115" s="453">
        <v>150</v>
      </c>
      <c r="D115" s="454" t="s">
        <v>15</v>
      </c>
      <c r="E115" s="458">
        <f>'Floor Coverings'!F10</f>
        <v>20</v>
      </c>
      <c r="F115" s="455">
        <f t="shared" si="2"/>
        <v>3000</v>
      </c>
      <c r="G115" s="456"/>
    </row>
    <row r="116" spans="1:7" ht="79.5" customHeight="1">
      <c r="A116" s="451" t="s">
        <v>315</v>
      </c>
      <c r="B116" s="459" t="s">
        <v>316</v>
      </c>
      <c r="C116" s="453">
        <v>150</v>
      </c>
      <c r="D116" s="454" t="s">
        <v>15</v>
      </c>
      <c r="E116" s="458">
        <f>'Floor Coverings'!F16</f>
        <v>28</v>
      </c>
      <c r="F116" s="455">
        <f t="shared" si="2"/>
        <v>4200</v>
      </c>
      <c r="G116" s="456"/>
    </row>
    <row r="117" spans="1:7" ht="15.75">
      <c r="A117" s="451"/>
      <c r="B117" s="490" t="s">
        <v>897</v>
      </c>
      <c r="C117" s="453"/>
      <c r="D117" s="479"/>
      <c r="E117" s="455"/>
      <c r="F117" s="455"/>
      <c r="G117" s="456"/>
    </row>
    <row r="118" spans="1:7" ht="15">
      <c r="A118" s="451"/>
      <c r="B118" s="477" t="s">
        <v>898</v>
      </c>
      <c r="C118" s="453">
        <v>1</v>
      </c>
      <c r="D118" s="479" t="s">
        <v>14</v>
      </c>
      <c r="E118" s="455">
        <v>0</v>
      </c>
      <c r="F118" s="455">
        <f t="shared" si="2"/>
        <v>0</v>
      </c>
      <c r="G118" s="450" t="s">
        <v>803</v>
      </c>
    </row>
    <row r="119" spans="1:7" ht="15">
      <c r="A119" s="451"/>
      <c r="B119" s="477" t="s">
        <v>899</v>
      </c>
      <c r="C119" s="453">
        <v>1</v>
      </c>
      <c r="D119" s="479" t="s">
        <v>14</v>
      </c>
      <c r="E119" s="455">
        <v>0</v>
      </c>
      <c r="F119" s="455">
        <f t="shared" si="2"/>
        <v>0</v>
      </c>
      <c r="G119" s="450" t="s">
        <v>803</v>
      </c>
    </row>
    <row r="120" spans="1:7" ht="15">
      <c r="A120" s="451"/>
      <c r="B120" s="477" t="s">
        <v>900</v>
      </c>
      <c r="C120" s="478">
        <v>1</v>
      </c>
      <c r="D120" s="479" t="s">
        <v>14</v>
      </c>
      <c r="E120" s="455">
        <v>0</v>
      </c>
      <c r="F120" s="455">
        <f t="shared" ref="F120:F121" si="6">C120*E120</f>
        <v>0</v>
      </c>
      <c r="G120" s="450" t="s">
        <v>803</v>
      </c>
    </row>
    <row r="121" spans="1:7" ht="15">
      <c r="A121" s="451"/>
      <c r="B121" s="477" t="s">
        <v>901</v>
      </c>
      <c r="C121" s="478">
        <v>1</v>
      </c>
      <c r="D121" s="479" t="s">
        <v>14</v>
      </c>
      <c r="E121" s="455">
        <v>0</v>
      </c>
      <c r="F121" s="455">
        <f t="shared" si="6"/>
        <v>0</v>
      </c>
      <c r="G121" s="450" t="s">
        <v>803</v>
      </c>
    </row>
    <row r="122" spans="1:7" ht="15">
      <c r="A122" s="451"/>
      <c r="B122" s="477" t="s">
        <v>902</v>
      </c>
      <c r="C122" s="478">
        <v>1</v>
      </c>
      <c r="D122" s="479" t="s">
        <v>14</v>
      </c>
      <c r="E122" s="480">
        <v>0</v>
      </c>
      <c r="F122" s="455">
        <f t="shared" si="2"/>
        <v>0</v>
      </c>
      <c r="G122" s="450" t="s">
        <v>803</v>
      </c>
    </row>
    <row r="123" spans="1:7" ht="15">
      <c r="A123" s="451"/>
      <c r="B123" s="477" t="s">
        <v>903</v>
      </c>
      <c r="C123" s="478">
        <v>1</v>
      </c>
      <c r="D123" s="479" t="s">
        <v>14</v>
      </c>
      <c r="E123" s="480">
        <v>0</v>
      </c>
      <c r="F123" s="455">
        <f t="shared" si="2"/>
        <v>0</v>
      </c>
      <c r="G123" s="450" t="s">
        <v>803</v>
      </c>
    </row>
    <row r="124" spans="1:7" ht="15">
      <c r="A124" s="451"/>
      <c r="B124" s="477" t="s">
        <v>904</v>
      </c>
      <c r="C124" s="453">
        <v>1</v>
      </c>
      <c r="D124" s="479" t="s">
        <v>14</v>
      </c>
      <c r="E124" s="455">
        <v>0</v>
      </c>
      <c r="F124" s="455">
        <f t="shared" ref="F124:F127" si="7">C124*E124</f>
        <v>0</v>
      </c>
      <c r="G124" s="450" t="s">
        <v>803</v>
      </c>
    </row>
    <row r="125" spans="1:7" ht="15">
      <c r="A125" s="451"/>
      <c r="B125" s="477" t="s">
        <v>905</v>
      </c>
      <c r="C125" s="478">
        <v>1</v>
      </c>
      <c r="D125" s="479" t="s">
        <v>14</v>
      </c>
      <c r="E125" s="480">
        <v>0</v>
      </c>
      <c r="F125" s="455">
        <f t="shared" si="7"/>
        <v>0</v>
      </c>
      <c r="G125" s="450" t="s">
        <v>803</v>
      </c>
    </row>
    <row r="126" spans="1:7" ht="15">
      <c r="A126" s="451"/>
      <c r="B126" s="477" t="s">
        <v>906</v>
      </c>
      <c r="C126" s="478">
        <v>1</v>
      </c>
      <c r="D126" s="479" t="s">
        <v>14</v>
      </c>
      <c r="E126" s="480">
        <v>0</v>
      </c>
      <c r="F126" s="455">
        <f t="shared" si="7"/>
        <v>0</v>
      </c>
      <c r="G126" s="450" t="s">
        <v>803</v>
      </c>
    </row>
    <row r="127" spans="1:7" ht="15">
      <c r="A127" s="451"/>
      <c r="B127" s="477" t="s">
        <v>907</v>
      </c>
      <c r="C127" s="478">
        <v>1</v>
      </c>
      <c r="D127" s="479" t="s">
        <v>14</v>
      </c>
      <c r="E127" s="480">
        <v>0</v>
      </c>
      <c r="F127" s="455">
        <f t="shared" si="7"/>
        <v>0</v>
      </c>
      <c r="G127" s="450" t="s">
        <v>803</v>
      </c>
    </row>
    <row r="128" spans="1:7" ht="15">
      <c r="A128" s="451"/>
      <c r="B128" s="500" t="s">
        <v>908</v>
      </c>
      <c r="C128" s="507"/>
      <c r="D128" s="502"/>
      <c r="E128" s="504"/>
      <c r="F128" s="504">
        <f>SUM(F103:F127)</f>
        <v>14630</v>
      </c>
      <c r="G128" s="456"/>
    </row>
    <row r="129" spans="1:7" ht="18.75">
      <c r="A129" s="508"/>
      <c r="B129" s="509" t="s">
        <v>909</v>
      </c>
      <c r="C129" s="510"/>
      <c r="D129" s="511"/>
      <c r="E129" s="505"/>
      <c r="F129" s="505"/>
      <c r="G129" s="512"/>
    </row>
    <row r="130" spans="1:7" ht="15.75">
      <c r="A130" s="445"/>
      <c r="B130" s="490" t="s">
        <v>910</v>
      </c>
      <c r="C130" s="435"/>
      <c r="D130" s="447"/>
      <c r="E130" s="437"/>
      <c r="F130" s="437"/>
      <c r="G130" s="438"/>
    </row>
    <row r="131" spans="1:7" ht="30">
      <c r="A131" s="451"/>
      <c r="B131" s="452" t="s">
        <v>911</v>
      </c>
      <c r="C131" s="453"/>
      <c r="D131" s="454"/>
      <c r="E131" s="455"/>
      <c r="F131" s="455"/>
      <c r="G131" s="456"/>
    </row>
    <row r="132" spans="1:7" ht="32.25" customHeight="1">
      <c r="A132" s="451" t="s">
        <v>113</v>
      </c>
      <c r="B132" s="459" t="s">
        <v>912</v>
      </c>
      <c r="C132" s="453">
        <v>74.7</v>
      </c>
      <c r="D132" s="454" t="s">
        <v>15</v>
      </c>
      <c r="E132" s="458">
        <f>'General Builders'!D29</f>
        <v>18</v>
      </c>
      <c r="F132" s="455">
        <f t="shared" ref="F132:F144" si="8">C132*E132</f>
        <v>1344.6000000000001</v>
      </c>
      <c r="G132" s="456"/>
    </row>
    <row r="133" spans="1:7" ht="32.25" customHeight="1">
      <c r="A133" s="451" t="s">
        <v>103</v>
      </c>
      <c r="B133" s="459" t="s">
        <v>913</v>
      </c>
      <c r="C133" s="453">
        <v>2</v>
      </c>
      <c r="D133" s="454" t="s">
        <v>5</v>
      </c>
      <c r="E133" s="458">
        <f>'General Builders'!D24</f>
        <v>220</v>
      </c>
      <c r="F133" s="455">
        <f t="shared" si="8"/>
        <v>440</v>
      </c>
      <c r="G133" s="456"/>
    </row>
    <row r="134" spans="1:7" ht="32.25" customHeight="1">
      <c r="A134" s="451" t="s">
        <v>127</v>
      </c>
      <c r="B134" s="459" t="s">
        <v>914</v>
      </c>
      <c r="C134" s="453">
        <v>1</v>
      </c>
      <c r="D134" s="454" t="s">
        <v>88</v>
      </c>
      <c r="E134" s="458">
        <f>'General Builders'!D38</f>
        <v>1250</v>
      </c>
      <c r="F134" s="455">
        <f t="shared" si="8"/>
        <v>1250</v>
      </c>
      <c r="G134" s="456"/>
    </row>
    <row r="135" spans="1:7" ht="15">
      <c r="A135" s="451"/>
      <c r="B135" s="514" t="s">
        <v>915</v>
      </c>
      <c r="C135" s="453"/>
      <c r="D135" s="454"/>
      <c r="E135" s="455"/>
      <c r="F135" s="455"/>
      <c r="G135" s="456"/>
    </row>
    <row r="136" spans="1:7" ht="60.75" customHeight="1">
      <c r="A136" s="451" t="s">
        <v>318</v>
      </c>
      <c r="B136" s="459" t="s">
        <v>868</v>
      </c>
      <c r="C136" s="453">
        <v>25</v>
      </c>
      <c r="D136" s="454" t="s">
        <v>5</v>
      </c>
      <c r="E136" s="458">
        <f>'Floor Coverings'!F21</f>
        <v>22</v>
      </c>
      <c r="F136" s="455">
        <f t="shared" si="8"/>
        <v>550</v>
      </c>
      <c r="G136" s="456"/>
    </row>
    <row r="137" spans="1:7" ht="60.75" customHeight="1">
      <c r="A137" s="451" t="s">
        <v>321</v>
      </c>
      <c r="B137" s="459" t="s">
        <v>869</v>
      </c>
      <c r="C137" s="453">
        <v>25</v>
      </c>
      <c r="D137" s="454" t="s">
        <v>5</v>
      </c>
      <c r="E137" s="458">
        <f>'Floor Coverings'!F23</f>
        <v>12</v>
      </c>
      <c r="F137" s="455">
        <f t="shared" si="8"/>
        <v>300</v>
      </c>
      <c r="G137" s="456"/>
    </row>
    <row r="138" spans="1:7" ht="15.75">
      <c r="A138" s="451"/>
      <c r="B138" s="490" t="s">
        <v>916</v>
      </c>
      <c r="C138" s="453"/>
      <c r="D138" s="454"/>
      <c r="E138" s="455"/>
      <c r="F138" s="455"/>
      <c r="G138" s="456"/>
    </row>
    <row r="139" spans="1:7" ht="15">
      <c r="A139" s="451"/>
      <c r="B139" s="515" t="s">
        <v>917</v>
      </c>
      <c r="C139" s="453">
        <v>1</v>
      </c>
      <c r="D139" s="479" t="s">
        <v>14</v>
      </c>
      <c r="E139" s="455">
        <v>0</v>
      </c>
      <c r="F139" s="455">
        <f t="shared" si="8"/>
        <v>0</v>
      </c>
      <c r="G139" s="450" t="s">
        <v>803</v>
      </c>
    </row>
    <row r="140" spans="1:7" ht="15">
      <c r="A140" s="451"/>
      <c r="B140" s="515" t="s">
        <v>918</v>
      </c>
      <c r="C140" s="453">
        <v>1</v>
      </c>
      <c r="D140" s="479" t="s">
        <v>14</v>
      </c>
      <c r="E140" s="455">
        <v>0</v>
      </c>
      <c r="F140" s="455">
        <f t="shared" si="8"/>
        <v>0</v>
      </c>
      <c r="G140" s="450" t="s">
        <v>803</v>
      </c>
    </row>
    <row r="141" spans="1:7" ht="15">
      <c r="A141" s="451"/>
      <c r="B141" s="515" t="s">
        <v>919</v>
      </c>
      <c r="C141" s="453">
        <v>1</v>
      </c>
      <c r="D141" s="479" t="s">
        <v>14</v>
      </c>
      <c r="E141" s="455">
        <v>0</v>
      </c>
      <c r="F141" s="455">
        <f t="shared" si="8"/>
        <v>0</v>
      </c>
      <c r="G141" s="450" t="s">
        <v>803</v>
      </c>
    </row>
    <row r="142" spans="1:7" ht="15.75">
      <c r="A142" s="451"/>
      <c r="B142" s="490" t="s">
        <v>920</v>
      </c>
      <c r="C142" s="453"/>
      <c r="D142" s="454"/>
      <c r="E142" s="455"/>
      <c r="F142" s="455"/>
      <c r="G142" s="456"/>
    </row>
    <row r="143" spans="1:7" ht="15">
      <c r="A143" s="451"/>
      <c r="B143" s="515" t="s">
        <v>921</v>
      </c>
      <c r="C143" s="453">
        <v>1</v>
      </c>
      <c r="D143" s="479" t="s">
        <v>14</v>
      </c>
      <c r="E143" s="455">
        <v>0</v>
      </c>
      <c r="F143" s="455">
        <f t="shared" si="8"/>
        <v>0</v>
      </c>
      <c r="G143" s="712" t="s">
        <v>1118</v>
      </c>
    </row>
    <row r="144" spans="1:7" ht="15">
      <c r="A144" s="516"/>
      <c r="B144" s="517" t="s">
        <v>922</v>
      </c>
      <c r="C144" s="453">
        <v>1</v>
      </c>
      <c r="D144" s="479" t="s">
        <v>14</v>
      </c>
      <c r="E144" s="455">
        <v>0</v>
      </c>
      <c r="F144" s="455">
        <f t="shared" si="8"/>
        <v>0</v>
      </c>
      <c r="G144" s="712" t="s">
        <v>1118</v>
      </c>
    </row>
    <row r="145" spans="1:7" ht="15">
      <c r="A145" s="462"/>
      <c r="B145" s="470" t="s">
        <v>923</v>
      </c>
      <c r="C145" s="471"/>
      <c r="D145" s="472"/>
      <c r="E145" s="473"/>
      <c r="F145" s="473">
        <f>SUM(F130:F144)</f>
        <v>3884.6000000000004</v>
      </c>
      <c r="G145" s="464"/>
    </row>
    <row r="146" spans="1:7" ht="18.75">
      <c r="A146" s="439"/>
      <c r="B146" s="440" t="s">
        <v>924</v>
      </c>
      <c r="C146" s="441"/>
      <c r="D146" s="474"/>
      <c r="E146" s="443"/>
      <c r="F146" s="443"/>
      <c r="G146" s="475"/>
    </row>
    <row r="147" spans="1:7" ht="15.75">
      <c r="A147" s="445"/>
      <c r="B147" s="490" t="s">
        <v>925</v>
      </c>
      <c r="C147" s="435"/>
      <c r="D147" s="447"/>
      <c r="E147" s="437"/>
      <c r="F147" s="437"/>
      <c r="G147" s="438"/>
    </row>
    <row r="148" spans="1:7" ht="15">
      <c r="A148" s="451"/>
      <c r="B148" s="514" t="s">
        <v>926</v>
      </c>
      <c r="C148" s="453"/>
      <c r="D148" s="454"/>
      <c r="E148" s="455"/>
      <c r="F148" s="455"/>
      <c r="G148" s="456"/>
    </row>
    <row r="149" spans="1:7" ht="30.75" customHeight="1">
      <c r="A149" s="451" t="s">
        <v>129</v>
      </c>
      <c r="B149" s="459" t="s">
        <v>927</v>
      </c>
      <c r="C149" s="453">
        <v>1</v>
      </c>
      <c r="D149" s="454" t="s">
        <v>88</v>
      </c>
      <c r="E149" s="458">
        <f>'General Builders'!D39</f>
        <v>1850</v>
      </c>
      <c r="F149" s="455">
        <f t="shared" ref="F149:F188" si="9">C149*E149</f>
        <v>1850</v>
      </c>
      <c r="G149" s="456"/>
    </row>
    <row r="150" spans="1:7" ht="15">
      <c r="A150" s="451"/>
      <c r="B150" s="514" t="s">
        <v>928</v>
      </c>
      <c r="C150" s="453"/>
      <c r="D150" s="454"/>
      <c r="E150" s="455"/>
      <c r="F150" s="455"/>
      <c r="G150" s="456"/>
    </row>
    <row r="151" spans="1:7" ht="34.5" customHeight="1">
      <c r="A151" s="451" t="s">
        <v>531</v>
      </c>
      <c r="B151" s="459" t="s">
        <v>929</v>
      </c>
      <c r="C151" s="460">
        <v>1</v>
      </c>
      <c r="D151" s="461" t="s">
        <v>5</v>
      </c>
      <c r="E151" s="458">
        <f>'General Builders'!D22</f>
        <v>100</v>
      </c>
      <c r="F151" s="455">
        <f t="shared" si="9"/>
        <v>100</v>
      </c>
      <c r="G151" s="456"/>
    </row>
    <row r="152" spans="1:7" ht="15">
      <c r="A152" s="451"/>
      <c r="B152" s="514" t="s">
        <v>930</v>
      </c>
      <c r="C152" s="453"/>
      <c r="D152" s="454"/>
      <c r="E152" s="455"/>
      <c r="F152" s="455"/>
      <c r="G152" s="456"/>
    </row>
    <row r="153" spans="1:7" ht="34.5" customHeight="1">
      <c r="A153" s="451" t="s">
        <v>133</v>
      </c>
      <c r="B153" s="573" t="s">
        <v>1034</v>
      </c>
      <c r="C153" s="453">
        <v>30</v>
      </c>
      <c r="D153" s="454" t="s">
        <v>15</v>
      </c>
      <c r="E153" s="458">
        <f>'General Builders'!D41</f>
        <v>18</v>
      </c>
      <c r="F153" s="455">
        <f t="shared" si="9"/>
        <v>540</v>
      </c>
      <c r="G153" s="456"/>
    </row>
    <row r="154" spans="1:7" ht="45.75" customHeight="1">
      <c r="A154" s="451" t="s">
        <v>307</v>
      </c>
      <c r="B154" s="459" t="s">
        <v>308</v>
      </c>
      <c r="C154" s="453">
        <v>30</v>
      </c>
      <c r="D154" s="454" t="s">
        <v>15</v>
      </c>
      <c r="E154" s="458">
        <f>'Floor Coverings'!F10</f>
        <v>20</v>
      </c>
      <c r="F154" s="455">
        <f t="shared" si="9"/>
        <v>600</v>
      </c>
      <c r="G154" s="456"/>
    </row>
    <row r="155" spans="1:7" ht="77.25" customHeight="1">
      <c r="A155" s="451" t="s">
        <v>315</v>
      </c>
      <c r="B155" s="459" t="s">
        <v>316</v>
      </c>
      <c r="C155" s="453">
        <v>30</v>
      </c>
      <c r="D155" s="454" t="s">
        <v>15</v>
      </c>
      <c r="E155" s="458">
        <f>'Floor Coverings'!F16</f>
        <v>28</v>
      </c>
      <c r="F155" s="455">
        <f t="shared" si="9"/>
        <v>840</v>
      </c>
      <c r="G155" s="456"/>
    </row>
    <row r="156" spans="1:7" ht="15">
      <c r="A156" s="451"/>
      <c r="B156" s="515" t="s">
        <v>931</v>
      </c>
      <c r="C156" s="453">
        <v>1</v>
      </c>
      <c r="D156" s="454" t="s">
        <v>14</v>
      </c>
      <c r="E156" s="455">
        <v>0</v>
      </c>
      <c r="F156" s="455">
        <f t="shared" si="9"/>
        <v>0</v>
      </c>
      <c r="G156" s="712" t="s">
        <v>1118</v>
      </c>
    </row>
    <row r="157" spans="1:7" ht="31.5">
      <c r="A157" s="451"/>
      <c r="B157" s="490" t="s">
        <v>932</v>
      </c>
      <c r="C157" s="453"/>
      <c r="D157" s="454"/>
      <c r="E157" s="455"/>
      <c r="F157" s="455"/>
      <c r="G157" s="456"/>
    </row>
    <row r="158" spans="1:7" ht="15">
      <c r="A158" s="451"/>
      <c r="B158" s="514" t="s">
        <v>933</v>
      </c>
      <c r="C158" s="453"/>
      <c r="D158" s="454"/>
      <c r="E158" s="455"/>
      <c r="F158" s="455"/>
      <c r="G158" s="456"/>
    </row>
    <row r="159" spans="1:7" ht="33" customHeight="1">
      <c r="A159" s="451" t="s">
        <v>131</v>
      </c>
      <c r="B159" s="459" t="s">
        <v>934</v>
      </c>
      <c r="C159" s="453">
        <v>1</v>
      </c>
      <c r="D159" s="454" t="s">
        <v>88</v>
      </c>
      <c r="E159" s="458">
        <f>'General Builders'!D40</f>
        <v>1450</v>
      </c>
      <c r="F159" s="455">
        <f t="shared" si="9"/>
        <v>1450</v>
      </c>
      <c r="G159" s="456"/>
    </row>
    <row r="160" spans="1:7" ht="15">
      <c r="A160" s="451"/>
      <c r="B160" s="514" t="s">
        <v>935</v>
      </c>
      <c r="C160" s="453"/>
      <c r="D160" s="454"/>
      <c r="E160" s="455"/>
      <c r="F160" s="455"/>
      <c r="G160" s="456"/>
    </row>
    <row r="161" spans="1:7" ht="33" customHeight="1">
      <c r="A161" s="451" t="s">
        <v>113</v>
      </c>
      <c r="B161" s="459" t="s">
        <v>912</v>
      </c>
      <c r="C161" s="453">
        <v>20</v>
      </c>
      <c r="D161" s="454" t="s">
        <v>15</v>
      </c>
      <c r="E161" s="458">
        <f>'General Builders'!D29</f>
        <v>18</v>
      </c>
      <c r="F161" s="455">
        <f t="shared" ref="F161" si="10">C161*E161</f>
        <v>360</v>
      </c>
      <c r="G161" s="456"/>
    </row>
    <row r="162" spans="1:7" ht="15">
      <c r="A162" s="451"/>
      <c r="B162" s="515" t="s">
        <v>936</v>
      </c>
      <c r="C162" s="453"/>
      <c r="D162" s="454"/>
      <c r="E162" s="455"/>
      <c r="F162" s="455"/>
      <c r="G162" s="456" t="s">
        <v>937</v>
      </c>
    </row>
    <row r="163" spans="1:7" ht="15">
      <c r="A163" s="451"/>
      <c r="B163" s="515" t="s">
        <v>938</v>
      </c>
      <c r="C163" s="453"/>
      <c r="D163" s="454"/>
      <c r="E163" s="455"/>
      <c r="F163" s="455"/>
      <c r="G163" s="456" t="s">
        <v>937</v>
      </c>
    </row>
    <row r="164" spans="1:7" ht="15">
      <c r="A164" s="451"/>
      <c r="B164" s="515" t="s">
        <v>939</v>
      </c>
      <c r="C164" s="453"/>
      <c r="D164" s="454"/>
      <c r="E164" s="455"/>
      <c r="F164" s="455"/>
      <c r="G164" s="456" t="s">
        <v>937</v>
      </c>
    </row>
    <row r="165" spans="1:7" ht="15">
      <c r="A165" s="451"/>
      <c r="B165" s="514" t="s">
        <v>940</v>
      </c>
      <c r="C165" s="453"/>
      <c r="D165" s="454"/>
      <c r="E165" s="455"/>
      <c r="F165" s="455"/>
      <c r="G165" s="456"/>
    </row>
    <row r="166" spans="1:7" ht="19.5" customHeight="1">
      <c r="A166" s="451" t="s">
        <v>258</v>
      </c>
      <c r="B166" s="459" t="s">
        <v>811</v>
      </c>
      <c r="C166" s="453">
        <f>7*2.4</f>
        <v>16.8</v>
      </c>
      <c r="D166" s="454" t="s">
        <v>15</v>
      </c>
      <c r="E166" s="458">
        <f>'Construction Joinery'!D26</f>
        <v>85</v>
      </c>
      <c r="F166" s="455">
        <f t="shared" si="9"/>
        <v>1428</v>
      </c>
      <c r="G166" s="456"/>
    </row>
    <row r="167" spans="1:7" ht="30">
      <c r="A167" s="451" t="s">
        <v>260</v>
      </c>
      <c r="B167" s="459" t="s">
        <v>812</v>
      </c>
      <c r="C167" s="453">
        <f>7*2.4</f>
        <v>16.8</v>
      </c>
      <c r="D167" s="454" t="s">
        <v>15</v>
      </c>
      <c r="E167" s="458">
        <f>'Construction Joinery'!D28</f>
        <v>40</v>
      </c>
      <c r="F167" s="455">
        <f t="shared" si="9"/>
        <v>672</v>
      </c>
      <c r="G167" s="456"/>
    </row>
    <row r="168" spans="1:7" ht="30">
      <c r="A168" s="451" t="s">
        <v>292</v>
      </c>
      <c r="B168" s="459" t="s">
        <v>941</v>
      </c>
      <c r="C168" s="453">
        <f>7*2.4</f>
        <v>16.8</v>
      </c>
      <c r="D168" s="454" t="s">
        <v>15</v>
      </c>
      <c r="E168" s="458">
        <f>'Construction Joinery'!D50</f>
        <v>55</v>
      </c>
      <c r="F168" s="455">
        <f t="shared" si="9"/>
        <v>924</v>
      </c>
      <c r="G168" s="456"/>
    </row>
    <row r="169" spans="1:7" ht="15">
      <c r="A169" s="451"/>
      <c r="B169" s="457" t="s">
        <v>942</v>
      </c>
      <c r="C169" s="453">
        <v>1</v>
      </c>
      <c r="D169" s="454" t="s">
        <v>14</v>
      </c>
      <c r="E169" s="455">
        <v>0</v>
      </c>
      <c r="F169" s="455">
        <f t="shared" si="9"/>
        <v>0</v>
      </c>
      <c r="G169" s="712" t="s">
        <v>1118</v>
      </c>
    </row>
    <row r="170" spans="1:7" ht="15.75">
      <c r="A170" s="445"/>
      <c r="B170" s="490" t="s">
        <v>943</v>
      </c>
      <c r="C170" s="435"/>
      <c r="D170" s="447"/>
      <c r="E170" s="437"/>
      <c r="F170" s="455"/>
      <c r="G170" s="438"/>
    </row>
    <row r="171" spans="1:7" ht="15.75">
      <c r="A171" s="445"/>
      <c r="B171" s="490" t="s">
        <v>944</v>
      </c>
      <c r="C171" s="435"/>
      <c r="D171" s="447"/>
      <c r="E171" s="437"/>
      <c r="F171" s="455"/>
      <c r="G171" s="438"/>
    </row>
    <row r="172" spans="1:7" ht="15">
      <c r="A172" s="451"/>
      <c r="B172" s="515" t="s">
        <v>945</v>
      </c>
      <c r="C172" s="453">
        <v>1</v>
      </c>
      <c r="D172" s="454" t="s">
        <v>14</v>
      </c>
      <c r="E172" s="455">
        <v>0</v>
      </c>
      <c r="F172" s="455">
        <f t="shared" si="9"/>
        <v>0</v>
      </c>
      <c r="G172" s="450" t="s">
        <v>803</v>
      </c>
    </row>
    <row r="173" spans="1:7" ht="50.25" customHeight="1">
      <c r="A173" s="451"/>
      <c r="B173" s="452" t="s">
        <v>946</v>
      </c>
      <c r="C173" s="453"/>
      <c r="D173" s="454"/>
      <c r="E173" s="455"/>
      <c r="F173" s="455"/>
      <c r="G173" s="456"/>
    </row>
    <row r="174" spans="1:7" ht="18" customHeight="1">
      <c r="A174" s="451" t="s">
        <v>258</v>
      </c>
      <c r="B174" s="459" t="s">
        <v>811</v>
      </c>
      <c r="C174" s="453">
        <v>40</v>
      </c>
      <c r="D174" s="454" t="s">
        <v>15</v>
      </c>
      <c r="E174" s="458">
        <f>'Construction Joinery'!D26</f>
        <v>85</v>
      </c>
      <c r="F174" s="455">
        <f t="shared" si="9"/>
        <v>3400</v>
      </c>
      <c r="G174" s="456"/>
    </row>
    <row r="175" spans="1:7" ht="18" customHeight="1">
      <c r="A175" s="451" t="s">
        <v>260</v>
      </c>
      <c r="B175" s="459" t="s">
        <v>812</v>
      </c>
      <c r="C175" s="453">
        <v>80</v>
      </c>
      <c r="D175" s="454" t="s">
        <v>15</v>
      </c>
      <c r="E175" s="458">
        <f>'Construction Joinery'!D28</f>
        <v>40</v>
      </c>
      <c r="F175" s="455">
        <f t="shared" si="9"/>
        <v>3200</v>
      </c>
      <c r="G175" s="456"/>
    </row>
    <row r="176" spans="1:7" ht="35.25" customHeight="1">
      <c r="A176" s="451" t="s">
        <v>341</v>
      </c>
      <c r="B176" s="459" t="s">
        <v>813</v>
      </c>
      <c r="C176" s="453">
        <v>80</v>
      </c>
      <c r="D176" s="454" t="s">
        <v>15</v>
      </c>
      <c r="E176" s="458">
        <f>Decorations!D15</f>
        <v>13.8</v>
      </c>
      <c r="F176" s="455">
        <f t="shared" si="9"/>
        <v>1104</v>
      </c>
      <c r="G176" s="456"/>
    </row>
    <row r="177" spans="1:7" ht="19.5" customHeight="1">
      <c r="A177" s="451" t="s">
        <v>213</v>
      </c>
      <c r="B177" s="459" t="s">
        <v>947</v>
      </c>
      <c r="C177" s="453">
        <v>10.199999999999999</v>
      </c>
      <c r="D177" s="454" t="s">
        <v>9</v>
      </c>
      <c r="E177" s="458">
        <f>Metalwork!D16</f>
        <v>85</v>
      </c>
      <c r="F177" s="455">
        <f t="shared" si="9"/>
        <v>866.99999999999989</v>
      </c>
      <c r="G177" s="456"/>
    </row>
    <row r="178" spans="1:7" ht="19.5" customHeight="1">
      <c r="A178" s="451" t="s">
        <v>1038</v>
      </c>
      <c r="B178" s="459" t="s">
        <v>948</v>
      </c>
      <c r="C178" s="453">
        <v>2</v>
      </c>
      <c r="D178" s="454" t="s">
        <v>5</v>
      </c>
      <c r="E178" s="458">
        <f>'Construction Joinery'!D61</f>
        <v>384.5</v>
      </c>
      <c r="F178" s="455">
        <f t="shared" si="9"/>
        <v>769</v>
      </c>
      <c r="G178" s="456"/>
    </row>
    <row r="179" spans="1:7" ht="19.5" customHeight="1">
      <c r="A179" s="451" t="s">
        <v>1039</v>
      </c>
      <c r="B179" s="459" t="s">
        <v>949</v>
      </c>
      <c r="C179" s="453">
        <v>1</v>
      </c>
      <c r="D179" s="454" t="s">
        <v>5</v>
      </c>
      <c r="E179" s="458">
        <f>'Construction Joinery'!D62</f>
        <v>384.5</v>
      </c>
      <c r="F179" s="455">
        <f t="shared" si="9"/>
        <v>384.5</v>
      </c>
      <c r="G179" s="456"/>
    </row>
    <row r="180" spans="1:7" ht="19.5" customHeight="1">
      <c r="A180" s="451" t="s">
        <v>1040</v>
      </c>
      <c r="B180" s="459" t="s">
        <v>950</v>
      </c>
      <c r="C180" s="453">
        <v>1</v>
      </c>
      <c r="D180" s="454" t="s">
        <v>5</v>
      </c>
      <c r="E180" s="458">
        <f>'Construction Joinery'!D63</f>
        <v>301.99</v>
      </c>
      <c r="F180" s="455">
        <f t="shared" si="9"/>
        <v>301.99</v>
      </c>
      <c r="G180" s="456"/>
    </row>
    <row r="181" spans="1:7" ht="15">
      <c r="A181" s="451"/>
      <c r="B181" s="459" t="s">
        <v>951</v>
      </c>
      <c r="C181" s="453">
        <v>1</v>
      </c>
      <c r="D181" s="454" t="s">
        <v>14</v>
      </c>
      <c r="E181" s="455">
        <v>0</v>
      </c>
      <c r="F181" s="455">
        <f t="shared" si="9"/>
        <v>0</v>
      </c>
      <c r="G181" s="712" t="s">
        <v>1118</v>
      </c>
    </row>
    <row r="182" spans="1:7" ht="15">
      <c r="A182" s="451"/>
      <c r="B182" s="457" t="s">
        <v>952</v>
      </c>
      <c r="C182" s="453">
        <v>1</v>
      </c>
      <c r="D182" s="454" t="s">
        <v>14</v>
      </c>
      <c r="E182" s="455">
        <v>0</v>
      </c>
      <c r="F182" s="455">
        <f t="shared" si="9"/>
        <v>0</v>
      </c>
      <c r="G182" s="450" t="s">
        <v>803</v>
      </c>
    </row>
    <row r="183" spans="1:7" ht="15">
      <c r="A183" s="451"/>
      <c r="B183" s="514" t="s">
        <v>953</v>
      </c>
      <c r="C183" s="453"/>
      <c r="D183" s="454"/>
      <c r="E183" s="455"/>
      <c r="F183" s="455"/>
      <c r="G183" s="450"/>
    </row>
    <row r="184" spans="1:7" ht="47.25" customHeight="1">
      <c r="A184" s="451" t="s">
        <v>323</v>
      </c>
      <c r="B184" s="459" t="s">
        <v>823</v>
      </c>
      <c r="C184" s="453">
        <v>30</v>
      </c>
      <c r="D184" s="454" t="s">
        <v>9</v>
      </c>
      <c r="E184" s="458">
        <f>'Floor Coverings'!F25</f>
        <v>120</v>
      </c>
      <c r="F184" s="455">
        <f t="shared" si="9"/>
        <v>3600</v>
      </c>
      <c r="G184" s="450"/>
    </row>
    <row r="185" spans="1:7" ht="15.75">
      <c r="A185" s="451"/>
      <c r="B185" s="490" t="s">
        <v>954</v>
      </c>
      <c r="C185" s="453"/>
      <c r="D185" s="454"/>
      <c r="E185" s="455"/>
      <c r="F185" s="455"/>
      <c r="G185" s="456"/>
    </row>
    <row r="186" spans="1:7" ht="15">
      <c r="A186" s="451"/>
      <c r="B186" s="457" t="s">
        <v>902</v>
      </c>
      <c r="C186" s="453">
        <v>1</v>
      </c>
      <c r="D186" s="454" t="s">
        <v>14</v>
      </c>
      <c r="E186" s="480">
        <v>0</v>
      </c>
      <c r="F186" s="455">
        <f t="shared" si="9"/>
        <v>0</v>
      </c>
      <c r="G186" s="450" t="s">
        <v>803</v>
      </c>
    </row>
    <row r="187" spans="1:7" ht="15">
      <c r="A187" s="451"/>
      <c r="B187" s="457" t="s">
        <v>903</v>
      </c>
      <c r="C187" s="453">
        <v>1</v>
      </c>
      <c r="D187" s="454" t="s">
        <v>14</v>
      </c>
      <c r="E187" s="480">
        <v>0</v>
      </c>
      <c r="F187" s="455">
        <f t="shared" si="9"/>
        <v>0</v>
      </c>
      <c r="G187" s="450" t="s">
        <v>803</v>
      </c>
    </row>
    <row r="188" spans="1:7" ht="15">
      <c r="A188" s="451"/>
      <c r="B188" s="457" t="s">
        <v>955</v>
      </c>
      <c r="C188" s="453">
        <v>1</v>
      </c>
      <c r="D188" s="454" t="s">
        <v>14</v>
      </c>
      <c r="E188" s="455">
        <v>0</v>
      </c>
      <c r="F188" s="455">
        <f t="shared" si="9"/>
        <v>0</v>
      </c>
      <c r="G188" s="450" t="s">
        <v>803</v>
      </c>
    </row>
    <row r="189" spans="1:7" ht="15">
      <c r="A189" s="462"/>
      <c r="B189" s="470" t="s">
        <v>956</v>
      </c>
      <c r="C189" s="471"/>
      <c r="D189" s="472"/>
      <c r="E189" s="473"/>
      <c r="F189" s="473">
        <f>SUM(F147:F188)</f>
        <v>22390.49</v>
      </c>
      <c r="G189" s="464"/>
    </row>
    <row r="190" spans="1:7" ht="18.75">
      <c r="A190" s="439"/>
      <c r="B190" s="440" t="s">
        <v>957</v>
      </c>
      <c r="C190" s="441"/>
      <c r="D190" s="474"/>
      <c r="E190" s="443"/>
      <c r="F190" s="443"/>
      <c r="G190" s="475"/>
    </row>
    <row r="191" spans="1:7" ht="15">
      <c r="A191" s="445"/>
      <c r="B191" s="518" t="s">
        <v>958</v>
      </c>
      <c r="C191" s="435">
        <v>1</v>
      </c>
      <c r="D191" s="447" t="s">
        <v>14</v>
      </c>
      <c r="E191" s="519">
        <v>0</v>
      </c>
      <c r="F191" s="455">
        <f t="shared" ref="F191" si="11">C191*E191</f>
        <v>0</v>
      </c>
      <c r="G191" s="450" t="s">
        <v>803</v>
      </c>
    </row>
    <row r="192" spans="1:7" ht="30">
      <c r="A192" s="451"/>
      <c r="B192" s="452" t="s">
        <v>959</v>
      </c>
      <c r="C192" s="453"/>
      <c r="D192" s="454"/>
      <c r="E192" s="520"/>
      <c r="F192" s="455"/>
      <c r="G192" s="450"/>
    </row>
    <row r="193" spans="1:7" ht="15.75" customHeight="1">
      <c r="A193" s="451" t="s">
        <v>219</v>
      </c>
      <c r="B193" s="459" t="s">
        <v>960</v>
      </c>
      <c r="C193" s="453">
        <v>40</v>
      </c>
      <c r="D193" s="454" t="s">
        <v>15</v>
      </c>
      <c r="E193" s="521">
        <f>Metalwork!D21</f>
        <v>165</v>
      </c>
      <c r="F193" s="455">
        <f t="shared" ref="F193:F195" si="12">C193*E193</f>
        <v>6600</v>
      </c>
      <c r="G193" s="450"/>
    </row>
    <row r="194" spans="1:7" ht="15.75" customHeight="1">
      <c r="A194" s="451" t="s">
        <v>221</v>
      </c>
      <c r="B194" s="459" t="s">
        <v>961</v>
      </c>
      <c r="C194" s="453">
        <v>1</v>
      </c>
      <c r="D194" s="454" t="s">
        <v>5</v>
      </c>
      <c r="E194" s="521">
        <f>Metalwork!D22</f>
        <v>580</v>
      </c>
      <c r="F194" s="455">
        <f t="shared" si="12"/>
        <v>580</v>
      </c>
      <c r="G194" s="450"/>
    </row>
    <row r="195" spans="1:7" ht="15">
      <c r="A195" s="451"/>
      <c r="B195" s="459" t="s">
        <v>962</v>
      </c>
      <c r="C195" s="453">
        <v>0</v>
      </c>
      <c r="D195" s="454" t="s">
        <v>14</v>
      </c>
      <c r="E195" s="520">
        <v>0</v>
      </c>
      <c r="F195" s="455">
        <f t="shared" si="12"/>
        <v>0</v>
      </c>
      <c r="G195" s="450"/>
    </row>
    <row r="196" spans="1:7" ht="15">
      <c r="A196" s="451"/>
      <c r="B196" s="459" t="s">
        <v>963</v>
      </c>
      <c r="C196" s="453"/>
      <c r="D196" s="454"/>
      <c r="E196" s="520"/>
      <c r="F196" s="455"/>
      <c r="G196" s="456"/>
    </row>
    <row r="197" spans="1:7" ht="15">
      <c r="A197" s="462"/>
      <c r="B197" s="470" t="s">
        <v>964</v>
      </c>
      <c r="C197" s="471"/>
      <c r="D197" s="472"/>
      <c r="E197" s="522"/>
      <c r="F197" s="522">
        <f>SUM(F191:F196)</f>
        <v>7180</v>
      </c>
      <c r="G197" s="464"/>
    </row>
    <row r="198" spans="1:7" ht="18.75">
      <c r="A198" s="439"/>
      <c r="B198" s="440" t="s">
        <v>965</v>
      </c>
      <c r="C198" s="441"/>
      <c r="D198" s="474"/>
      <c r="E198" s="523"/>
      <c r="F198" s="443"/>
      <c r="G198" s="475"/>
    </row>
    <row r="199" spans="1:7" ht="15">
      <c r="A199" s="445"/>
      <c r="B199" s="434" t="s">
        <v>966</v>
      </c>
      <c r="C199" s="435"/>
      <c r="D199" s="447"/>
      <c r="E199" s="519"/>
      <c r="F199" s="437"/>
      <c r="G199" s="438"/>
    </row>
    <row r="200" spans="1:7" ht="15">
      <c r="A200" s="462"/>
      <c r="B200" s="470" t="s">
        <v>967</v>
      </c>
      <c r="C200" s="471"/>
      <c r="D200" s="472"/>
      <c r="E200" s="522"/>
      <c r="F200" s="522">
        <f>F199</f>
        <v>0</v>
      </c>
      <c r="G200" s="464"/>
    </row>
    <row r="201" spans="1:7" ht="18.75">
      <c r="A201" s="439"/>
      <c r="B201" s="440" t="s">
        <v>968</v>
      </c>
      <c r="C201" s="441"/>
      <c r="D201" s="474"/>
      <c r="E201" s="523"/>
      <c r="F201" s="443"/>
      <c r="G201" s="475"/>
    </row>
    <row r="202" spans="1:7" ht="15">
      <c r="A202" s="451"/>
      <c r="B202" s="515" t="s">
        <v>969</v>
      </c>
      <c r="C202" s="453">
        <v>1</v>
      </c>
      <c r="D202" s="447" t="s">
        <v>14</v>
      </c>
      <c r="E202" s="520">
        <v>0</v>
      </c>
      <c r="F202" s="455">
        <f t="shared" ref="F202:F204" si="13">C202*E202</f>
        <v>0</v>
      </c>
      <c r="G202" s="712" t="s">
        <v>1118</v>
      </c>
    </row>
    <row r="203" spans="1:7" ht="15">
      <c r="A203" s="451"/>
      <c r="B203" s="515" t="s">
        <v>970</v>
      </c>
      <c r="C203" s="453">
        <v>1</v>
      </c>
      <c r="D203" s="447" t="s">
        <v>14</v>
      </c>
      <c r="E203" s="520">
        <v>0</v>
      </c>
      <c r="F203" s="455">
        <f t="shared" si="13"/>
        <v>0</v>
      </c>
      <c r="G203" s="712" t="s">
        <v>1118</v>
      </c>
    </row>
    <row r="204" spans="1:7" ht="30">
      <c r="A204" s="451"/>
      <c r="B204" s="457" t="s">
        <v>971</v>
      </c>
      <c r="C204" s="453">
        <v>1</v>
      </c>
      <c r="D204" s="447" t="s">
        <v>14</v>
      </c>
      <c r="E204" s="520">
        <v>0</v>
      </c>
      <c r="F204" s="455">
        <f t="shared" si="13"/>
        <v>0</v>
      </c>
      <c r="G204" s="713" t="s">
        <v>1118</v>
      </c>
    </row>
    <row r="205" spans="1:7" ht="15">
      <c r="A205" s="451"/>
      <c r="B205" s="524" t="s">
        <v>972</v>
      </c>
      <c r="C205" s="501"/>
      <c r="D205" s="502"/>
      <c r="E205" s="525"/>
      <c r="F205" s="525">
        <f>SUM(F202:F204)</f>
        <v>0</v>
      </c>
      <c r="G205" s="456"/>
    </row>
    <row r="206" spans="1:7" ht="18.75">
      <c r="A206" s="508"/>
      <c r="B206" s="509" t="s">
        <v>973</v>
      </c>
      <c r="C206" s="510"/>
      <c r="D206" s="526"/>
      <c r="E206" s="527"/>
      <c r="F206" s="505"/>
      <c r="G206" s="528"/>
    </row>
    <row r="207" spans="1:7" ht="30">
      <c r="A207" s="445" t="s">
        <v>974</v>
      </c>
      <c r="B207" s="518" t="s">
        <v>975</v>
      </c>
      <c r="C207" s="435">
        <v>1</v>
      </c>
      <c r="D207" s="447" t="s">
        <v>14</v>
      </c>
      <c r="E207" s="529">
        <f>'Site facilities'!E21</f>
        <v>3500</v>
      </c>
      <c r="F207" s="455">
        <f t="shared" ref="F207:F233" si="14">C207*E207</f>
        <v>3500</v>
      </c>
      <c r="G207" s="438"/>
    </row>
    <row r="208" spans="1:7" ht="30">
      <c r="A208" s="451" t="s">
        <v>976</v>
      </c>
      <c r="B208" s="459" t="s">
        <v>977</v>
      </c>
      <c r="C208" s="453">
        <v>4</v>
      </c>
      <c r="D208" s="454" t="s">
        <v>396</v>
      </c>
      <c r="E208" s="521">
        <f>'Site facilities'!E39</f>
        <v>3200</v>
      </c>
      <c r="F208" s="455">
        <f t="shared" si="14"/>
        <v>12800</v>
      </c>
      <c r="G208" s="456"/>
    </row>
    <row r="209" spans="1:7" ht="15">
      <c r="A209" s="451" t="s">
        <v>978</v>
      </c>
      <c r="B209" s="459" t="s">
        <v>979</v>
      </c>
      <c r="C209" s="453">
        <v>4</v>
      </c>
      <c r="D209" s="454" t="s">
        <v>396</v>
      </c>
      <c r="E209" s="521">
        <f>'Site facilities'!E40</f>
        <v>3600</v>
      </c>
      <c r="F209" s="455">
        <f t="shared" si="14"/>
        <v>14400</v>
      </c>
      <c r="G209" s="456"/>
    </row>
    <row r="210" spans="1:7" ht="30">
      <c r="A210" s="451" t="s">
        <v>980</v>
      </c>
      <c r="B210" s="459" t="s">
        <v>981</v>
      </c>
      <c r="C210" s="453">
        <v>4</v>
      </c>
      <c r="D210" s="454" t="s">
        <v>396</v>
      </c>
      <c r="E210" s="521">
        <f>'Site facilities'!E130</f>
        <v>2700</v>
      </c>
      <c r="F210" s="455">
        <f t="shared" si="14"/>
        <v>10800</v>
      </c>
      <c r="G210" s="456"/>
    </row>
    <row r="211" spans="1:7" ht="15">
      <c r="A211" s="451"/>
      <c r="B211" s="513" t="s">
        <v>982</v>
      </c>
      <c r="C211" s="453">
        <v>4</v>
      </c>
      <c r="D211" s="454" t="s">
        <v>396</v>
      </c>
      <c r="E211" s="521">
        <f>'Site facilities'!E41</f>
        <v>1800</v>
      </c>
      <c r="F211" s="455">
        <f t="shared" si="14"/>
        <v>7200</v>
      </c>
      <c r="G211" s="456"/>
    </row>
    <row r="212" spans="1:7" ht="30">
      <c r="A212" s="451" t="s">
        <v>983</v>
      </c>
      <c r="B212" s="459" t="s">
        <v>984</v>
      </c>
      <c r="C212" s="453">
        <v>4</v>
      </c>
      <c r="D212" s="454" t="s">
        <v>396</v>
      </c>
      <c r="E212" s="521">
        <f>'Site facilities'!E43</f>
        <v>1800</v>
      </c>
      <c r="F212" s="455">
        <f t="shared" si="14"/>
        <v>7200</v>
      </c>
      <c r="G212" s="456"/>
    </row>
    <row r="213" spans="1:7" ht="15">
      <c r="A213" s="451" t="s">
        <v>1028</v>
      </c>
      <c r="B213" s="459" t="s">
        <v>1029</v>
      </c>
      <c r="C213" s="453">
        <v>1</v>
      </c>
      <c r="D213" s="578" t="s">
        <v>14</v>
      </c>
      <c r="E213" s="579">
        <f>'Site facilities'!E61</f>
        <v>450</v>
      </c>
      <c r="F213" s="455">
        <f t="shared" si="14"/>
        <v>450</v>
      </c>
      <c r="G213" s="456"/>
    </row>
    <row r="214" spans="1:7" ht="15">
      <c r="A214" s="451"/>
      <c r="B214" s="452" t="s">
        <v>985</v>
      </c>
      <c r="C214" s="453"/>
      <c r="D214" s="454"/>
      <c r="E214" s="520"/>
      <c r="F214" s="455"/>
      <c r="G214" s="456"/>
    </row>
    <row r="215" spans="1:7" ht="15">
      <c r="A215" s="451" t="s">
        <v>986</v>
      </c>
      <c r="B215" s="459" t="s">
        <v>375</v>
      </c>
      <c r="C215" s="453">
        <v>4</v>
      </c>
      <c r="D215" s="454" t="s">
        <v>396</v>
      </c>
      <c r="E215" s="521">
        <f>'Site facilities'!E62</f>
        <v>200</v>
      </c>
      <c r="F215" s="455">
        <f t="shared" si="14"/>
        <v>800</v>
      </c>
      <c r="G215" s="456"/>
    </row>
    <row r="216" spans="1:7" ht="15">
      <c r="A216" s="451" t="s">
        <v>987</v>
      </c>
      <c r="B216" s="459" t="s">
        <v>376</v>
      </c>
      <c r="C216" s="453">
        <v>4</v>
      </c>
      <c r="D216" s="454" t="s">
        <v>396</v>
      </c>
      <c r="E216" s="521">
        <f>'Site facilities'!E63</f>
        <v>30</v>
      </c>
      <c r="F216" s="455">
        <f t="shared" si="14"/>
        <v>120</v>
      </c>
      <c r="G216" s="456"/>
    </row>
    <row r="217" spans="1:7" ht="15">
      <c r="A217" s="451" t="s">
        <v>988</v>
      </c>
      <c r="B217" s="459" t="s">
        <v>377</v>
      </c>
      <c r="C217" s="453">
        <v>4</v>
      </c>
      <c r="D217" s="454" t="s">
        <v>396</v>
      </c>
      <c r="E217" s="521">
        <f>'Site facilities'!E64</f>
        <v>60</v>
      </c>
      <c r="F217" s="455">
        <f t="shared" si="14"/>
        <v>240</v>
      </c>
      <c r="G217" s="456"/>
    </row>
    <row r="218" spans="1:7" ht="15">
      <c r="A218" s="451" t="s">
        <v>988</v>
      </c>
      <c r="B218" s="459" t="s">
        <v>378</v>
      </c>
      <c r="C218" s="453">
        <v>4</v>
      </c>
      <c r="D218" s="454" t="s">
        <v>396</v>
      </c>
      <c r="E218" s="521">
        <f>'Site facilities'!E66</f>
        <v>0</v>
      </c>
      <c r="F218" s="455">
        <f t="shared" si="14"/>
        <v>0</v>
      </c>
      <c r="G218" s="456"/>
    </row>
    <row r="219" spans="1:7" ht="15">
      <c r="A219" s="451"/>
      <c r="B219" s="513" t="s">
        <v>989</v>
      </c>
      <c r="C219" s="453" t="s">
        <v>990</v>
      </c>
      <c r="D219" s="530"/>
      <c r="E219" s="520"/>
      <c r="F219" s="455"/>
      <c r="G219" s="456"/>
    </row>
    <row r="220" spans="1:7" ht="15">
      <c r="A220" s="451"/>
      <c r="B220" s="452" t="s">
        <v>991</v>
      </c>
      <c r="C220" s="453"/>
      <c r="D220" s="454"/>
      <c r="E220" s="520"/>
      <c r="F220" s="455"/>
      <c r="G220" s="450"/>
    </row>
    <row r="221" spans="1:7" ht="30">
      <c r="A221" s="451" t="s">
        <v>992</v>
      </c>
      <c r="B221" s="459" t="s">
        <v>993</v>
      </c>
      <c r="C221" s="453"/>
      <c r="D221" s="454" t="s">
        <v>5</v>
      </c>
      <c r="E221" s="521">
        <f>'Site facilities'!E91</f>
        <v>950</v>
      </c>
      <c r="F221" s="455">
        <f t="shared" si="14"/>
        <v>0</v>
      </c>
      <c r="G221" s="450"/>
    </row>
    <row r="222" spans="1:7" ht="15">
      <c r="A222" s="451"/>
      <c r="B222" s="452" t="s">
        <v>994</v>
      </c>
      <c r="C222" s="453"/>
      <c r="D222" s="454"/>
      <c r="E222" s="520"/>
      <c r="F222" s="455"/>
      <c r="G222" s="456"/>
    </row>
    <row r="223" spans="1:7" ht="30">
      <c r="A223" s="495"/>
      <c r="B223" s="576" t="s">
        <v>436</v>
      </c>
      <c r="C223" s="453">
        <v>4</v>
      </c>
      <c r="D223" s="578" t="s">
        <v>396</v>
      </c>
      <c r="E223" s="521">
        <f>'Site facilities'!E112</f>
        <v>850</v>
      </c>
      <c r="F223" s="455">
        <f t="shared" si="14"/>
        <v>3400</v>
      </c>
      <c r="G223" s="456"/>
    </row>
    <row r="224" spans="1:7" ht="30">
      <c r="A224" s="495"/>
      <c r="B224" s="576" t="s">
        <v>437</v>
      </c>
      <c r="C224" s="453">
        <v>4</v>
      </c>
      <c r="D224" s="578" t="s">
        <v>396</v>
      </c>
      <c r="E224" s="521">
        <f>'Site facilities'!E113</f>
        <v>150</v>
      </c>
      <c r="F224" s="455">
        <f t="shared" si="14"/>
        <v>600</v>
      </c>
      <c r="G224" s="456"/>
    </row>
    <row r="225" spans="1:7" ht="30">
      <c r="A225" s="495"/>
      <c r="B225" s="576" t="s">
        <v>438</v>
      </c>
      <c r="C225" s="453">
        <v>4</v>
      </c>
      <c r="D225" s="578" t="s">
        <v>396</v>
      </c>
      <c r="E225" s="521">
        <f>'Site facilities'!E114</f>
        <v>25</v>
      </c>
      <c r="F225" s="455">
        <f t="shared" si="14"/>
        <v>100</v>
      </c>
      <c r="G225" s="456"/>
    </row>
    <row r="226" spans="1:7" ht="15">
      <c r="A226" s="495"/>
      <c r="B226" s="577" t="s">
        <v>439</v>
      </c>
      <c r="C226" s="453">
        <v>60</v>
      </c>
      <c r="D226" s="578" t="s">
        <v>9</v>
      </c>
      <c r="E226" s="521">
        <f>'Site facilities'!E115</f>
        <v>4</v>
      </c>
      <c r="F226" s="455">
        <f t="shared" si="14"/>
        <v>240</v>
      </c>
      <c r="G226" s="456"/>
    </row>
    <row r="227" spans="1:7" ht="15">
      <c r="A227" s="495"/>
      <c r="B227" s="577" t="s">
        <v>440</v>
      </c>
      <c r="C227" s="453">
        <v>1</v>
      </c>
      <c r="D227" s="578" t="s">
        <v>5</v>
      </c>
      <c r="E227" s="521">
        <f>'Site facilities'!E116</f>
        <v>100</v>
      </c>
      <c r="F227" s="455">
        <f t="shared" si="14"/>
        <v>100</v>
      </c>
      <c r="G227" s="456"/>
    </row>
    <row r="228" spans="1:7" ht="15">
      <c r="A228" s="495"/>
      <c r="B228" s="577" t="s">
        <v>441</v>
      </c>
      <c r="C228" s="453">
        <v>1</v>
      </c>
      <c r="D228" s="578" t="s">
        <v>5</v>
      </c>
      <c r="E228" s="521">
        <f>'Site facilities'!E117</f>
        <v>25</v>
      </c>
      <c r="F228" s="455">
        <f t="shared" si="14"/>
        <v>25</v>
      </c>
      <c r="G228" s="456"/>
    </row>
    <row r="229" spans="1:7" ht="15">
      <c r="A229" s="495"/>
      <c r="B229" s="577" t="s">
        <v>442</v>
      </c>
      <c r="C229" s="453">
        <v>4</v>
      </c>
      <c r="D229" s="578" t="s">
        <v>396</v>
      </c>
      <c r="E229" s="521">
        <f>'Site facilities'!E118</f>
        <v>20</v>
      </c>
      <c r="F229" s="455">
        <f t="shared" si="14"/>
        <v>80</v>
      </c>
      <c r="G229" s="456"/>
    </row>
    <row r="230" spans="1:7" ht="15">
      <c r="A230" s="451"/>
      <c r="B230" s="452" t="s">
        <v>995</v>
      </c>
      <c r="C230" s="453"/>
      <c r="D230" s="454"/>
      <c r="E230" s="520"/>
      <c r="F230" s="455"/>
      <c r="G230" s="456"/>
    </row>
    <row r="231" spans="1:7" ht="15">
      <c r="A231" s="462" t="s">
        <v>1030</v>
      </c>
      <c r="B231" s="580" t="s">
        <v>1031</v>
      </c>
      <c r="C231" s="468">
        <v>1</v>
      </c>
      <c r="D231" s="581" t="s">
        <v>14</v>
      </c>
      <c r="E231" s="582">
        <f>'Site facilities'!E137</f>
        <v>1200</v>
      </c>
      <c r="F231" s="455">
        <f t="shared" si="14"/>
        <v>1200</v>
      </c>
      <c r="G231" s="464"/>
    </row>
    <row r="232" spans="1:7" ht="15">
      <c r="A232" s="462" t="s">
        <v>1032</v>
      </c>
      <c r="B232" s="580" t="s">
        <v>391</v>
      </c>
      <c r="C232" s="468">
        <v>1</v>
      </c>
      <c r="D232" s="581" t="s">
        <v>14</v>
      </c>
      <c r="E232" s="582">
        <f>'Site facilities'!E138</f>
        <v>2200</v>
      </c>
      <c r="F232" s="455">
        <f t="shared" si="14"/>
        <v>2200</v>
      </c>
      <c r="G232" s="464"/>
    </row>
    <row r="233" spans="1:7" ht="15">
      <c r="A233" s="462" t="s">
        <v>1033</v>
      </c>
      <c r="B233" s="580" t="s">
        <v>392</v>
      </c>
      <c r="C233" s="468">
        <v>1</v>
      </c>
      <c r="D233" s="581" t="s">
        <v>14</v>
      </c>
      <c r="E233" s="582">
        <f>'Site facilities'!E139</f>
        <v>2200</v>
      </c>
      <c r="F233" s="455">
        <f t="shared" si="14"/>
        <v>2200</v>
      </c>
      <c r="G233" s="464"/>
    </row>
    <row r="234" spans="1:7" ht="15">
      <c r="A234" s="462"/>
      <c r="B234" s="470" t="s">
        <v>996</v>
      </c>
      <c r="C234" s="471"/>
      <c r="D234" s="472"/>
      <c r="E234" s="522"/>
      <c r="F234" s="522">
        <f>SUM(F207:F233)</f>
        <v>67655</v>
      </c>
      <c r="G234" s="464"/>
    </row>
    <row r="235" spans="1:7" ht="18.75">
      <c r="A235" s="439"/>
      <c r="B235" s="440" t="s">
        <v>997</v>
      </c>
      <c r="C235" s="441"/>
      <c r="D235" s="442"/>
      <c r="E235" s="523"/>
      <c r="F235" s="443"/>
      <c r="G235" s="475"/>
    </row>
    <row r="236" spans="1:7" ht="31.5" customHeight="1">
      <c r="A236" s="451" t="s">
        <v>1037</v>
      </c>
      <c r="B236" s="657" t="s">
        <v>998</v>
      </c>
      <c r="C236" s="435">
        <f>2*6*6*4</f>
        <v>288</v>
      </c>
      <c r="D236" s="447" t="s">
        <v>18</v>
      </c>
      <c r="E236" s="529">
        <f>Cleaning!D11</f>
        <v>42</v>
      </c>
      <c r="F236" s="437">
        <f>C236*E236</f>
        <v>12096</v>
      </c>
      <c r="G236" s="487"/>
    </row>
    <row r="237" spans="1:7" ht="30">
      <c r="A237" s="451" t="s">
        <v>1037</v>
      </c>
      <c r="B237" s="658" t="s">
        <v>999</v>
      </c>
      <c r="C237" s="453">
        <f>8*8*2</f>
        <v>128</v>
      </c>
      <c r="D237" s="454" t="s">
        <v>18</v>
      </c>
      <c r="E237" s="521">
        <f>Cleaning!D11</f>
        <v>42</v>
      </c>
      <c r="F237" s="437">
        <f t="shared" ref="F237:F238" si="15">C237*E237</f>
        <v>5376</v>
      </c>
      <c r="G237" s="456"/>
    </row>
    <row r="238" spans="1:7" ht="15">
      <c r="A238" s="451" t="s">
        <v>483</v>
      </c>
      <c r="B238" s="658" t="s">
        <v>1000</v>
      </c>
      <c r="C238" s="453"/>
      <c r="D238" s="454" t="s">
        <v>15</v>
      </c>
      <c r="E238" s="521">
        <f>Cleaning!D8</f>
        <v>3.5</v>
      </c>
      <c r="F238" s="437">
        <f t="shared" si="15"/>
        <v>0</v>
      </c>
      <c r="G238" s="450"/>
    </row>
    <row r="239" spans="1:7" ht="15">
      <c r="A239" s="451" t="s">
        <v>1526</v>
      </c>
      <c r="B239" s="658" t="s">
        <v>1001</v>
      </c>
      <c r="C239" s="453">
        <v>4</v>
      </c>
      <c r="D239" s="454" t="s">
        <v>396</v>
      </c>
      <c r="E239" s="521">
        <f>Cleaning!D14</f>
        <v>650</v>
      </c>
      <c r="F239" s="437">
        <f>C239*E239</f>
        <v>2600</v>
      </c>
      <c r="G239" s="456"/>
    </row>
    <row r="240" spans="1:7" ht="15">
      <c r="A240" s="495"/>
      <c r="B240" s="470" t="s">
        <v>1002</v>
      </c>
      <c r="C240" s="471"/>
      <c r="D240" s="472"/>
      <c r="E240" s="522"/>
      <c r="F240" s="522">
        <f>SUM(F236:F239)</f>
        <v>20072</v>
      </c>
      <c r="G240" s="531"/>
    </row>
    <row r="241" spans="1:7" ht="18.75">
      <c r="A241" s="439"/>
      <c r="B241" s="440" t="s">
        <v>1003</v>
      </c>
      <c r="C241" s="441"/>
      <c r="D241" s="474"/>
      <c r="E241" s="523"/>
      <c r="F241" s="443"/>
      <c r="G241" s="475"/>
    </row>
    <row r="242" spans="1:7" ht="15">
      <c r="A242" s="445"/>
      <c r="B242" s="446" t="s">
        <v>1004</v>
      </c>
      <c r="C242" s="435"/>
      <c r="D242" s="447"/>
      <c r="E242" s="519"/>
      <c r="F242" s="437"/>
      <c r="G242" s="487"/>
    </row>
    <row r="243" spans="1:7" ht="45">
      <c r="A243" s="451" t="s">
        <v>64</v>
      </c>
      <c r="B243" s="459" t="s">
        <v>1005</v>
      </c>
      <c r="C243" s="453">
        <v>100</v>
      </c>
      <c r="D243" s="454" t="s">
        <v>9</v>
      </c>
      <c r="E243" s="521">
        <f>Hoardings!D24</f>
        <v>90</v>
      </c>
      <c r="F243" s="437">
        <f>C243*E243</f>
        <v>9000</v>
      </c>
      <c r="G243" s="456"/>
    </row>
    <row r="244" spans="1:7" ht="15">
      <c r="A244" s="451" t="s">
        <v>75</v>
      </c>
      <c r="B244" s="459" t="s">
        <v>76</v>
      </c>
      <c r="C244" s="453">
        <v>2</v>
      </c>
      <c r="D244" s="454" t="s">
        <v>14</v>
      </c>
      <c r="E244" s="521">
        <f>Hoardings!D30</f>
        <v>400</v>
      </c>
      <c r="F244" s="437">
        <f t="shared" ref="F244:F245" si="16">C244*E244</f>
        <v>800</v>
      </c>
      <c r="G244" s="456"/>
    </row>
    <row r="245" spans="1:7" ht="15">
      <c r="A245" s="451" t="s">
        <v>1027</v>
      </c>
      <c r="B245" s="573" t="s">
        <v>1006</v>
      </c>
      <c r="C245" s="453">
        <v>100</v>
      </c>
      <c r="D245" s="454" t="s">
        <v>9</v>
      </c>
      <c r="E245" s="521">
        <f>Hoardings!D31</f>
        <v>20</v>
      </c>
      <c r="F245" s="437">
        <f t="shared" si="16"/>
        <v>2000</v>
      </c>
      <c r="G245" s="456"/>
    </row>
    <row r="246" spans="1:7" ht="49.5" customHeight="1">
      <c r="A246" s="451" t="s">
        <v>68</v>
      </c>
      <c r="B246" s="459" t="s">
        <v>1007</v>
      </c>
      <c r="C246" s="453">
        <f>4/2</f>
        <v>2</v>
      </c>
      <c r="D246" s="454" t="s">
        <v>5</v>
      </c>
      <c r="E246" s="521">
        <f>Hoardings!D26</f>
        <v>280</v>
      </c>
      <c r="F246" s="437">
        <f>C246*E246</f>
        <v>560</v>
      </c>
      <c r="G246" s="456"/>
    </row>
    <row r="247" spans="1:7" ht="15">
      <c r="A247" s="462"/>
      <c r="B247" s="470" t="s">
        <v>1008</v>
      </c>
      <c r="C247" s="471"/>
      <c r="D247" s="472"/>
      <c r="E247" s="522"/>
      <c r="F247" s="522">
        <f>SUM(F243:F246)</f>
        <v>12360</v>
      </c>
      <c r="G247" s="464"/>
    </row>
    <row r="248" spans="1:7" ht="18.75">
      <c r="A248" s="439"/>
      <c r="B248" s="440" t="s">
        <v>397</v>
      </c>
      <c r="C248" s="441">
        <v>8.5</v>
      </c>
      <c r="D248" s="442"/>
      <c r="E248" s="523"/>
      <c r="F248" s="443"/>
      <c r="G248" s="475"/>
    </row>
    <row r="249" spans="1:7" ht="15">
      <c r="A249" s="445"/>
      <c r="B249" s="434" t="s">
        <v>1009</v>
      </c>
      <c r="C249" s="941">
        <v>0.09</v>
      </c>
      <c r="D249" s="532" t="s">
        <v>17</v>
      </c>
      <c r="E249" s="519">
        <f>SUM(F5+F8+F10+F11+F12+F13+F15+F16+F17+F18+F21+F23+F24+F25+F26+F27+F28+F29+F31+F34+F37+F49+F76+F77+F79+F80+F82+F84+F85+F87+F89+F91+F92+F95+F96+F97+F99+F100+F105+F106+F108+F110+F114+F115+F116+F132+F133+F134+F136+F137+F143+F144+F149+F151+F153+F154+F155+F156+F159+F161+F166+F167+F168+F169+F174+F175+F176+F177+F178+F179+F180+F181+F184+F193+F194+F202+F203+F204+F236+F237+F238+F239+F243+F244+F245+F246+F69+F70+F71+F72+F73)</f>
        <v>178948.09</v>
      </c>
      <c r="F249" s="455">
        <f>C249*E249</f>
        <v>16105.328099999999</v>
      </c>
      <c r="G249" s="586" t="s">
        <v>1042</v>
      </c>
    </row>
    <row r="250" spans="1:7" ht="15">
      <c r="A250" s="451"/>
      <c r="B250" s="524" t="s">
        <v>1010</v>
      </c>
      <c r="C250" s="501"/>
      <c r="D250" s="502"/>
      <c r="E250" s="525"/>
      <c r="F250" s="525">
        <f>SUM(F249)</f>
        <v>16105.328099999999</v>
      </c>
      <c r="G250" s="456"/>
    </row>
    <row r="251" spans="1:7" ht="18.75">
      <c r="A251" s="439"/>
      <c r="B251" s="440" t="s">
        <v>1011</v>
      </c>
      <c r="C251" s="441"/>
      <c r="D251" s="442"/>
      <c r="E251" s="523"/>
      <c r="F251" s="443"/>
      <c r="G251" s="475"/>
    </row>
    <row r="252" spans="1:7" ht="15">
      <c r="A252" s="451"/>
      <c r="B252" s="662" t="s">
        <v>1075</v>
      </c>
      <c r="C252" s="533"/>
      <c r="D252" s="454" t="s">
        <v>17</v>
      </c>
      <c r="E252" s="520">
        <v>0</v>
      </c>
      <c r="F252" s="455">
        <f t="shared" ref="F252" si="17">C252*E252</f>
        <v>0</v>
      </c>
      <c r="G252" s="456"/>
    </row>
    <row r="253" spans="1:7" ht="15">
      <c r="A253" s="451"/>
      <c r="B253" s="524" t="s">
        <v>1012</v>
      </c>
      <c r="C253" s="501"/>
      <c r="D253" s="502"/>
      <c r="E253" s="525"/>
      <c r="F253" s="525">
        <f>SUM(F252)</f>
        <v>0</v>
      </c>
      <c r="G253" s="456"/>
    </row>
    <row r="254" spans="1:7" ht="18.75">
      <c r="A254" s="439"/>
      <c r="B254" s="440" t="s">
        <v>1013</v>
      </c>
      <c r="C254" s="441"/>
      <c r="D254" s="442"/>
      <c r="E254" s="523"/>
      <c r="F254" s="443"/>
      <c r="G254" s="475"/>
    </row>
    <row r="255" spans="1:7" ht="15">
      <c r="A255" s="451"/>
      <c r="B255" s="513" t="s">
        <v>1014</v>
      </c>
      <c r="C255" s="453">
        <v>1</v>
      </c>
      <c r="D255" s="454" t="s">
        <v>14</v>
      </c>
      <c r="E255" s="520">
        <v>0</v>
      </c>
      <c r="F255" s="455">
        <f t="shared" ref="F255:F268" si="18">C255*E255</f>
        <v>0</v>
      </c>
      <c r="G255" s="663" t="s">
        <v>803</v>
      </c>
    </row>
    <row r="256" spans="1:7" ht="15">
      <c r="A256" s="451"/>
      <c r="B256" s="513" t="s">
        <v>1015</v>
      </c>
      <c r="C256" s="453">
        <v>1</v>
      </c>
      <c r="D256" s="454" t="s">
        <v>14</v>
      </c>
      <c r="E256" s="521">
        <f>'Consultant Fees'!D6+'Consultant Fees'!D7+'Consultant Fees'!D8+'Consultant Fees'!D9</f>
        <v>0</v>
      </c>
      <c r="F256" s="455">
        <f t="shared" si="18"/>
        <v>0</v>
      </c>
      <c r="G256" s="957" t="s">
        <v>1565</v>
      </c>
    </row>
    <row r="257" spans="1:7" ht="15">
      <c r="A257" s="451"/>
      <c r="B257" s="513" t="s">
        <v>1016</v>
      </c>
      <c r="C257" s="453">
        <v>1</v>
      </c>
      <c r="D257" s="454" t="s">
        <v>14</v>
      </c>
      <c r="E257" s="520">
        <v>0</v>
      </c>
      <c r="F257" s="455">
        <f t="shared" si="18"/>
        <v>0</v>
      </c>
      <c r="G257" s="663" t="s">
        <v>803</v>
      </c>
    </row>
    <row r="258" spans="1:7" ht="15">
      <c r="A258" s="451"/>
      <c r="B258" s="661" t="s">
        <v>1065</v>
      </c>
      <c r="C258" s="453">
        <v>1</v>
      </c>
      <c r="D258" s="454" t="s">
        <v>14</v>
      </c>
      <c r="E258" s="521">
        <f>'Consultant Fees'!D12+'Consultant Fees'!D13+'Consultant Fees'!D14+'Consultant Fees'!D15</f>
        <v>0</v>
      </c>
      <c r="F258" s="455">
        <f t="shared" si="18"/>
        <v>0</v>
      </c>
      <c r="G258" s="957" t="s">
        <v>1565</v>
      </c>
    </row>
    <row r="259" spans="1:7" ht="15">
      <c r="A259" s="451"/>
      <c r="B259" s="661" t="s">
        <v>1066</v>
      </c>
      <c r="C259" s="453">
        <v>1</v>
      </c>
      <c r="D259" s="454" t="s">
        <v>14</v>
      </c>
      <c r="E259" s="521">
        <f>'Consultant Fees'!D18+'Consultant Fees'!D19+'Consultant Fees'!D20+'Consultant Fees'!D21</f>
        <v>0</v>
      </c>
      <c r="F259" s="455">
        <f t="shared" si="18"/>
        <v>0</v>
      </c>
      <c r="G259" s="957" t="s">
        <v>1565</v>
      </c>
    </row>
    <row r="260" spans="1:7" ht="15">
      <c r="A260" s="451"/>
      <c r="B260" s="661" t="s">
        <v>1067</v>
      </c>
      <c r="C260" s="453">
        <v>1</v>
      </c>
      <c r="D260" s="454" t="s">
        <v>14</v>
      </c>
      <c r="E260" s="521">
        <f>'Consultant Fees'!D24+'Consultant Fees'!D25+'Consultant Fees'!D26+'Consultant Fees'!D27</f>
        <v>0</v>
      </c>
      <c r="F260" s="455">
        <f t="shared" si="18"/>
        <v>0</v>
      </c>
      <c r="G260" s="957" t="s">
        <v>1565</v>
      </c>
    </row>
    <row r="261" spans="1:7" ht="15">
      <c r="A261" s="451"/>
      <c r="B261" s="661" t="s">
        <v>1068</v>
      </c>
      <c r="C261" s="453">
        <v>1</v>
      </c>
      <c r="D261" s="454" t="s">
        <v>14</v>
      </c>
      <c r="E261" s="521">
        <f>'Consultant Fees'!D30+'Consultant Fees'!D31+'Consultant Fees'!D32+'Consultant Fees'!D33</f>
        <v>0</v>
      </c>
      <c r="F261" s="455">
        <f t="shared" si="18"/>
        <v>0</v>
      </c>
      <c r="G261" s="957" t="s">
        <v>1565</v>
      </c>
    </row>
    <row r="262" spans="1:7" ht="15">
      <c r="A262" s="451"/>
      <c r="B262" s="656" t="s">
        <v>1054</v>
      </c>
      <c r="C262" s="453">
        <v>1</v>
      </c>
      <c r="D262" s="454" t="s">
        <v>14</v>
      </c>
      <c r="E262" s="521">
        <f>'Consultant Fees'!D36+'Consultant Fees'!D37+'Consultant Fees'!D38+'Consultant Fees'!D39</f>
        <v>0</v>
      </c>
      <c r="F262" s="455">
        <f t="shared" si="18"/>
        <v>0</v>
      </c>
      <c r="G262" s="957" t="s">
        <v>1565</v>
      </c>
    </row>
    <row r="263" spans="1:7" ht="15">
      <c r="A263" s="451"/>
      <c r="B263" s="513" t="s">
        <v>1017</v>
      </c>
      <c r="C263" s="453">
        <v>1</v>
      </c>
      <c r="D263" s="454" t="s">
        <v>14</v>
      </c>
      <c r="E263" s="520">
        <v>0</v>
      </c>
      <c r="F263" s="455">
        <f t="shared" si="18"/>
        <v>0</v>
      </c>
      <c r="G263" s="663" t="s">
        <v>803</v>
      </c>
    </row>
    <row r="264" spans="1:7" ht="15">
      <c r="A264" s="451"/>
      <c r="B264" s="513" t="s">
        <v>1018</v>
      </c>
      <c r="C264" s="453">
        <v>1</v>
      </c>
      <c r="D264" s="454" t="s">
        <v>14</v>
      </c>
      <c r="E264" s="520">
        <v>0</v>
      </c>
      <c r="F264" s="455">
        <f t="shared" si="18"/>
        <v>0</v>
      </c>
      <c r="G264" s="712" t="s">
        <v>1119</v>
      </c>
    </row>
    <row r="265" spans="1:7" ht="15">
      <c r="A265" s="451"/>
      <c r="B265" s="513" t="s">
        <v>1019</v>
      </c>
      <c r="C265" s="453">
        <v>1</v>
      </c>
      <c r="D265" s="454" t="s">
        <v>14</v>
      </c>
      <c r="E265" s="520">
        <v>0</v>
      </c>
      <c r="F265" s="455">
        <f t="shared" si="18"/>
        <v>0</v>
      </c>
      <c r="G265" s="663" t="s">
        <v>803</v>
      </c>
    </row>
    <row r="266" spans="1:7" ht="15">
      <c r="A266" s="451"/>
      <c r="B266" s="459" t="s">
        <v>1020</v>
      </c>
      <c r="C266" s="453">
        <v>1</v>
      </c>
      <c r="D266" s="454" t="s">
        <v>14</v>
      </c>
      <c r="E266" s="520">
        <v>0</v>
      </c>
      <c r="F266" s="455">
        <f t="shared" si="18"/>
        <v>0</v>
      </c>
      <c r="G266" s="663" t="s">
        <v>803</v>
      </c>
    </row>
    <row r="267" spans="1:7" ht="15">
      <c r="A267" s="451"/>
      <c r="B267" s="459" t="s">
        <v>1021</v>
      </c>
      <c r="C267" s="453">
        <v>1</v>
      </c>
      <c r="D267" s="454" t="s">
        <v>14</v>
      </c>
      <c r="E267" s="520">
        <v>0</v>
      </c>
      <c r="F267" s="455">
        <f t="shared" si="18"/>
        <v>0</v>
      </c>
      <c r="G267" s="663" t="s">
        <v>803</v>
      </c>
    </row>
    <row r="268" spans="1:7" ht="15">
      <c r="A268" s="451"/>
      <c r="B268" s="459" t="s">
        <v>1022</v>
      </c>
      <c r="C268" s="453">
        <v>4</v>
      </c>
      <c r="D268" s="454" t="s">
        <v>396</v>
      </c>
      <c r="E268" s="521">
        <f>'Site facilities'!E44</f>
        <v>3500</v>
      </c>
      <c r="F268" s="455">
        <f t="shared" si="18"/>
        <v>14000</v>
      </c>
      <c r="G268" s="450"/>
    </row>
    <row r="269" spans="1:7" ht="15.75" thickBot="1">
      <c r="A269" s="534"/>
      <c r="B269" s="535" t="s">
        <v>1023</v>
      </c>
      <c r="C269" s="536"/>
      <c r="D269" s="537"/>
      <c r="E269" s="538"/>
      <c r="F269" s="539">
        <f>SUM(F255:F268)</f>
        <v>14000</v>
      </c>
      <c r="G269" s="540"/>
    </row>
    <row r="270" spans="1:7" ht="21">
      <c r="A270" s="587"/>
      <c r="B270" s="542" t="s">
        <v>1024</v>
      </c>
      <c r="C270" s="543"/>
      <c r="D270" s="544"/>
      <c r="E270" s="545"/>
      <c r="F270" s="545">
        <f>F38+F101+F128+F145+F189+F197+F200+F205+F234+F240+F247+F250+F253+F269</f>
        <v>276708.41810000001</v>
      </c>
      <c r="G270" s="546"/>
    </row>
    <row r="271" spans="1:7" ht="15">
      <c r="A271" s="541"/>
      <c r="B271" s="547"/>
      <c r="C271" s="548"/>
      <c r="D271" s="549"/>
      <c r="E271" s="550"/>
      <c r="F271" s="550"/>
      <c r="G271" s="551"/>
    </row>
    <row r="272" spans="1:7" ht="15">
      <c r="B272" s="547"/>
      <c r="C272" s="552"/>
      <c r="D272" s="553"/>
      <c r="E272" s="554"/>
      <c r="F272" s="550"/>
      <c r="G272" s="551"/>
    </row>
    <row r="273" spans="2:7" ht="15">
      <c r="B273" s="547"/>
      <c r="C273" s="548"/>
      <c r="D273" s="549"/>
      <c r="E273" s="550"/>
      <c r="F273" s="550"/>
      <c r="G273" s="551"/>
    </row>
  </sheetData>
  <pageMargins left="0.31496062992125984" right="0.31496062992125984" top="0.74803149606299213" bottom="0.74803149606299213" header="0.31496062992125984" footer="0.31496062992125984"/>
  <pageSetup paperSize="9" scale="45" orientation="portrait" r:id="rId1"/>
  <rowBreaks count="1" manualBreakCount="1">
    <brk id="240" max="6" man="1"/>
  </rowBreaks>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rgb="FF7030A0"/>
    <pageSetUpPr fitToPage="1"/>
  </sheetPr>
  <dimension ref="A1:E27"/>
  <sheetViews>
    <sheetView view="pageBreakPreview" zoomScale="85" zoomScaleNormal="100" zoomScaleSheetLayoutView="85" workbookViewId="0">
      <selection activeCell="H14" sqref="H14"/>
    </sheetView>
  </sheetViews>
  <sheetFormatPr defaultRowHeight="15"/>
  <cols>
    <col min="1" max="1" width="9.5703125" style="49" customWidth="1"/>
    <col min="2" max="2" width="61.140625" style="49" customWidth="1"/>
    <col min="3" max="3" width="16.140625" style="49" customWidth="1"/>
    <col min="4" max="4" width="16.7109375" style="49" customWidth="1"/>
    <col min="5" max="5" width="17.7109375" style="49" customWidth="1"/>
    <col min="6" max="16384" width="9.140625" style="49"/>
  </cols>
  <sheetData>
    <row r="1" spans="1:5" ht="15.75">
      <c r="A1" s="50" t="s">
        <v>36</v>
      </c>
      <c r="B1" s="1"/>
      <c r="C1" s="1"/>
      <c r="D1" s="1"/>
    </row>
    <row r="2" spans="1:5" ht="15.75">
      <c r="A2" s="1"/>
      <c r="B2" s="1"/>
      <c r="C2" s="1"/>
      <c r="D2" s="1"/>
    </row>
    <row r="3" spans="1:5" ht="15.75">
      <c r="A3" s="41"/>
      <c r="B3" s="38"/>
      <c r="C3" s="41"/>
      <c r="D3" s="41"/>
    </row>
    <row r="4" spans="1:5" ht="51">
      <c r="A4" s="41"/>
      <c r="B4" s="54" t="s">
        <v>468</v>
      </c>
      <c r="C4" s="41"/>
      <c r="D4" s="41"/>
    </row>
    <row r="5" spans="1:5" ht="15.75">
      <c r="A5" s="41"/>
      <c r="B5" s="42"/>
      <c r="C5" s="41"/>
      <c r="D5" s="41"/>
    </row>
    <row r="6" spans="1:5" ht="16.5" thickBot="1">
      <c r="A6" s="41"/>
      <c r="B6" s="39"/>
      <c r="C6" s="41"/>
      <c r="D6" s="41"/>
      <c r="E6" s="40"/>
    </row>
    <row r="7" spans="1:5" s="129" customFormat="1" ht="39.75" customHeight="1" thickBot="1">
      <c r="A7" s="131"/>
      <c r="B7" s="132" t="s">
        <v>21</v>
      </c>
      <c r="C7" s="132" t="s">
        <v>32</v>
      </c>
      <c r="D7" s="133" t="s">
        <v>19</v>
      </c>
      <c r="E7" s="134" t="s">
        <v>631</v>
      </c>
    </row>
    <row r="8" spans="1:5" ht="64.5" customHeight="1">
      <c r="A8" s="51"/>
      <c r="B8" s="56" t="s">
        <v>361</v>
      </c>
      <c r="C8" s="52"/>
      <c r="D8" s="53" t="s">
        <v>17</v>
      </c>
      <c r="E8" s="272">
        <v>0.09</v>
      </c>
    </row>
    <row r="9" spans="1:5" ht="64.5" customHeight="1">
      <c r="A9" s="55"/>
      <c r="B9" s="56" t="s">
        <v>453</v>
      </c>
      <c r="C9" s="56"/>
      <c r="D9" s="57" t="s">
        <v>17</v>
      </c>
      <c r="E9" s="272">
        <v>0.09</v>
      </c>
    </row>
    <row r="10" spans="1:5" ht="66" customHeight="1">
      <c r="A10" s="51"/>
      <c r="B10" s="56" t="s">
        <v>454</v>
      </c>
      <c r="C10" s="52"/>
      <c r="D10" s="53" t="s">
        <v>17</v>
      </c>
      <c r="E10" s="272">
        <v>8.5000000000000006E-2</v>
      </c>
    </row>
    <row r="11" spans="1:5" ht="66" customHeight="1">
      <c r="A11" s="55"/>
      <c r="B11" s="56" t="s">
        <v>456</v>
      </c>
      <c r="C11" s="56"/>
      <c r="D11" s="57" t="s">
        <v>17</v>
      </c>
      <c r="E11" s="272">
        <v>8.5000000000000006E-2</v>
      </c>
    </row>
    <row r="12" spans="1:5" ht="60.75" customHeight="1">
      <c r="A12" s="51"/>
      <c r="B12" s="56" t="s">
        <v>457</v>
      </c>
      <c r="C12" s="52"/>
      <c r="D12" s="57" t="s">
        <v>17</v>
      </c>
      <c r="E12" s="272">
        <v>0.08</v>
      </c>
    </row>
    <row r="13" spans="1:5" ht="60.75" customHeight="1">
      <c r="A13" s="55"/>
      <c r="B13" s="56" t="s">
        <v>458</v>
      </c>
      <c r="C13" s="56"/>
      <c r="D13" s="57" t="s">
        <v>17</v>
      </c>
      <c r="E13" s="272">
        <v>0.08</v>
      </c>
    </row>
    <row r="14" spans="1:5" ht="53.25" customHeight="1">
      <c r="A14" s="51"/>
      <c r="B14" s="56" t="s">
        <v>459</v>
      </c>
      <c r="C14" s="52"/>
      <c r="D14" s="57" t="s">
        <v>17</v>
      </c>
      <c r="E14" s="272">
        <v>7.0000000000000007E-2</v>
      </c>
    </row>
    <row r="16" spans="1:5" ht="26.25" thickBot="1">
      <c r="B16" s="54" t="s">
        <v>460</v>
      </c>
    </row>
    <row r="17" spans="1:5" s="129" customFormat="1" ht="16.5" thickBot="1">
      <c r="A17" s="131"/>
      <c r="B17" s="132" t="s">
        <v>462</v>
      </c>
      <c r="C17" s="132" t="s">
        <v>32</v>
      </c>
      <c r="D17" s="133" t="s">
        <v>19</v>
      </c>
      <c r="E17" s="134" t="s">
        <v>631</v>
      </c>
    </row>
    <row r="18" spans="1:5" s="130" customFormat="1" ht="47.25">
      <c r="A18" s="55"/>
      <c r="B18" s="56" t="s">
        <v>461</v>
      </c>
      <c r="C18" s="56"/>
      <c r="D18" s="57" t="s">
        <v>17</v>
      </c>
      <c r="E18" s="127">
        <v>0.1</v>
      </c>
    </row>
    <row r="19" spans="1:5" s="130" customFormat="1" ht="47.25">
      <c r="A19" s="55"/>
      <c r="B19" s="56" t="s">
        <v>463</v>
      </c>
      <c r="C19" s="56"/>
      <c r="D19" s="57" t="s">
        <v>17</v>
      </c>
      <c r="E19" s="127">
        <v>0.1</v>
      </c>
    </row>
    <row r="20" spans="1:5" s="130" customFormat="1" ht="47.25">
      <c r="A20" s="55"/>
      <c r="B20" s="56" t="s">
        <v>464</v>
      </c>
      <c r="C20" s="56"/>
      <c r="D20" s="57" t="s">
        <v>17</v>
      </c>
      <c r="E20" s="127">
        <v>0.1</v>
      </c>
    </row>
    <row r="21" spans="1:5" s="130" customFormat="1" ht="47.25">
      <c r="A21" s="55"/>
      <c r="B21" s="56" t="s">
        <v>465</v>
      </c>
      <c r="C21" s="56"/>
      <c r="D21" s="57" t="s">
        <v>17</v>
      </c>
      <c r="E21" s="127">
        <v>0.1</v>
      </c>
    </row>
    <row r="22" spans="1:5" s="130" customFormat="1" ht="47.25">
      <c r="A22" s="55"/>
      <c r="B22" s="56" t="s">
        <v>466</v>
      </c>
      <c r="C22" s="56"/>
      <c r="D22" s="57" t="s">
        <v>17</v>
      </c>
      <c r="E22" s="127">
        <v>0.08</v>
      </c>
    </row>
    <row r="23" spans="1:5" s="130" customFormat="1" ht="47.25">
      <c r="A23" s="55"/>
      <c r="B23" s="56" t="s">
        <v>467</v>
      </c>
      <c r="C23" s="56"/>
      <c r="D23" s="57" t="s">
        <v>17</v>
      </c>
      <c r="E23" s="127">
        <v>0.08</v>
      </c>
    </row>
    <row r="27" spans="1:5">
      <c r="B27" s="135"/>
    </row>
  </sheetData>
  <pageMargins left="0.70866141732283472" right="0.70866141732283472" top="0.74803149606299213" bottom="0.74803149606299213" header="0.31496062992125984" footer="0.31496062992125984"/>
  <pageSetup paperSize="9" scale="73" fitToHeight="4" orientation="portrait" r:id="rId1"/>
  <headerFooter>
    <oddFooter>&amp;L&amp;F&amp;C&amp;P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rgb="FF7030A0"/>
  </sheetPr>
  <dimension ref="A1:F42"/>
  <sheetViews>
    <sheetView view="pageBreakPreview" topLeftCell="A16" zoomScale="70" zoomScaleSheetLayoutView="70" workbookViewId="0">
      <selection activeCell="N13" sqref="N13"/>
    </sheetView>
  </sheetViews>
  <sheetFormatPr defaultRowHeight="12.75"/>
  <cols>
    <col min="2" max="2" width="61.140625" customWidth="1"/>
    <col min="3" max="3" width="16.140625" customWidth="1"/>
    <col min="4" max="4" width="16.7109375" customWidth="1"/>
    <col min="5" max="5" width="18.85546875" customWidth="1"/>
  </cols>
  <sheetData>
    <row r="1" spans="1:6" ht="23.25">
      <c r="A1" s="4" t="s">
        <v>1197</v>
      </c>
      <c r="B1" s="1"/>
      <c r="C1" s="1"/>
      <c r="D1" s="1"/>
    </row>
    <row r="2" spans="1:6" ht="15.75">
      <c r="A2" s="1"/>
      <c r="B2" s="1"/>
      <c r="C2" s="1"/>
      <c r="D2" s="1"/>
    </row>
    <row r="3" spans="1:6" ht="15.75">
      <c r="A3" s="41"/>
      <c r="B3" s="38"/>
      <c r="C3" s="41"/>
      <c r="D3" s="41"/>
    </row>
    <row r="4" spans="1:6" ht="148.5" customHeight="1">
      <c r="A4" s="41"/>
      <c r="B4" s="126" t="s">
        <v>1194</v>
      </c>
      <c r="C4" s="41"/>
      <c r="D4" s="41"/>
    </row>
    <row r="5" spans="1:6" ht="15.75">
      <c r="A5" s="41"/>
      <c r="B5" s="42"/>
      <c r="C5" s="41"/>
      <c r="D5" s="41"/>
    </row>
    <row r="6" spans="1:6" ht="116.25" customHeight="1">
      <c r="A6" s="41"/>
      <c r="B6" s="126" t="s">
        <v>1195</v>
      </c>
      <c r="C6" s="41"/>
      <c r="D6" s="41"/>
      <c r="E6" s="64"/>
      <c r="F6" s="19"/>
    </row>
    <row r="7" spans="1:6" ht="16.5" thickBot="1">
      <c r="A7" s="41"/>
      <c r="B7" s="39"/>
      <c r="C7" s="41"/>
      <c r="D7" s="41"/>
      <c r="E7" s="40"/>
      <c r="F7" s="19"/>
    </row>
    <row r="8" spans="1:6" ht="45.75" customHeight="1" thickBot="1">
      <c r="A8" s="46"/>
      <c r="B8" s="48" t="s">
        <v>21</v>
      </c>
      <c r="C8" s="48" t="s">
        <v>32</v>
      </c>
      <c r="D8" s="47" t="s">
        <v>19</v>
      </c>
      <c r="E8" s="128" t="s">
        <v>631</v>
      </c>
      <c r="F8" s="19"/>
    </row>
    <row r="9" spans="1:6" ht="47.25" customHeight="1">
      <c r="A9" s="55"/>
      <c r="B9" s="56" t="s">
        <v>1188</v>
      </c>
      <c r="C9" s="56"/>
      <c r="D9" s="57" t="s">
        <v>17</v>
      </c>
      <c r="E9" s="916">
        <v>0</v>
      </c>
      <c r="F9" s="19"/>
    </row>
    <row r="10" spans="1:6" s="125" customFormat="1" ht="47.25" customHeight="1">
      <c r="A10" s="55"/>
      <c r="B10" s="56" t="s">
        <v>1189</v>
      </c>
      <c r="C10" s="56"/>
      <c r="D10" s="57" t="s">
        <v>17</v>
      </c>
      <c r="E10" s="917">
        <v>0</v>
      </c>
      <c r="F10" s="124"/>
    </row>
    <row r="11" spans="1:6" s="125" customFormat="1" ht="47.25" customHeight="1">
      <c r="A11" s="55"/>
      <c r="B11" s="56" t="s">
        <v>1069</v>
      </c>
      <c r="C11" s="56"/>
      <c r="D11" s="57" t="s">
        <v>17</v>
      </c>
      <c r="E11" s="917">
        <v>0</v>
      </c>
      <c r="F11" s="124"/>
    </row>
    <row r="12" spans="1:6" ht="47.25" customHeight="1">
      <c r="A12" s="43"/>
      <c r="B12" s="56" t="s">
        <v>1070</v>
      </c>
      <c r="C12" s="44"/>
      <c r="D12" s="45" t="s">
        <v>17</v>
      </c>
      <c r="E12" s="917">
        <v>0</v>
      </c>
      <c r="F12" s="19"/>
    </row>
    <row r="13" spans="1:6" ht="47.25" customHeight="1">
      <c r="A13" s="55"/>
      <c r="B13" s="56" t="s">
        <v>30</v>
      </c>
      <c r="C13" s="56"/>
      <c r="D13" s="57" t="s">
        <v>17</v>
      </c>
      <c r="E13" s="917">
        <v>0.5</v>
      </c>
      <c r="F13" s="19"/>
    </row>
    <row r="14" spans="1:6" ht="47.25" customHeight="1">
      <c r="A14" s="43"/>
      <c r="B14" s="56" t="s">
        <v>1071</v>
      </c>
      <c r="C14" s="44"/>
      <c r="D14" s="45" t="s">
        <v>17</v>
      </c>
      <c r="E14" s="917">
        <v>0.5</v>
      </c>
      <c r="F14" s="19"/>
    </row>
    <row r="15" spans="1:6" ht="47.25" customHeight="1">
      <c r="A15" s="55"/>
      <c r="B15" s="56" t="s">
        <v>1072</v>
      </c>
      <c r="C15" s="56"/>
      <c r="D15" s="57" t="s">
        <v>17</v>
      </c>
      <c r="E15" s="917">
        <v>0.5</v>
      </c>
      <c r="F15" s="19"/>
    </row>
    <row r="16" spans="1:6" ht="47.25" customHeight="1">
      <c r="A16" s="55"/>
      <c r="B16" s="56" t="s">
        <v>1190</v>
      </c>
      <c r="C16" s="56"/>
      <c r="D16" s="57" t="s">
        <v>17</v>
      </c>
      <c r="E16" s="917">
        <v>0.5</v>
      </c>
      <c r="F16" s="19"/>
    </row>
    <row r="17" spans="1:6" ht="47.25" customHeight="1">
      <c r="A17" s="55"/>
      <c r="B17" s="56" t="s">
        <v>1191</v>
      </c>
      <c r="C17" s="56"/>
      <c r="D17" s="57" t="s">
        <v>17</v>
      </c>
      <c r="E17" s="917">
        <v>0.5</v>
      </c>
      <c r="F17" s="19"/>
    </row>
    <row r="18" spans="1:6" ht="47.25" customHeight="1">
      <c r="A18" s="55"/>
      <c r="B18" s="56" t="s">
        <v>28</v>
      </c>
      <c r="C18" s="56"/>
      <c r="D18" s="57" t="s">
        <v>17</v>
      </c>
      <c r="E18" s="917">
        <v>0.75</v>
      </c>
      <c r="F18" s="19"/>
    </row>
    <row r="19" spans="1:6" ht="15.75">
      <c r="A19" s="2"/>
      <c r="B19" s="3"/>
      <c r="C19" s="3"/>
      <c r="D19" s="1"/>
      <c r="F19" s="19"/>
    </row>
    <row r="20" spans="1:6" ht="43.5" customHeight="1">
      <c r="A20" s="2"/>
      <c r="B20" s="1009" t="s">
        <v>360</v>
      </c>
      <c r="C20" s="1010"/>
      <c r="D20" s="1010"/>
      <c r="F20" s="19"/>
    </row>
    <row r="21" spans="1:6" ht="15.75">
      <c r="A21" s="2"/>
      <c r="B21" s="3"/>
      <c r="C21" s="3"/>
      <c r="D21" s="1"/>
      <c r="F21" s="19"/>
    </row>
    <row r="22" spans="1:6">
      <c r="F22" s="19"/>
    </row>
    <row r="23" spans="1:6">
      <c r="F23" s="19"/>
    </row>
    <row r="24" spans="1:6">
      <c r="F24" s="19"/>
    </row>
    <row r="25" spans="1:6">
      <c r="F25" s="19"/>
    </row>
    <row r="26" spans="1:6">
      <c r="F26" s="19"/>
    </row>
    <row r="27" spans="1:6">
      <c r="F27" s="19"/>
    </row>
    <row r="28" spans="1:6">
      <c r="F28" s="19"/>
    </row>
    <row r="29" spans="1:6">
      <c r="F29" s="19"/>
    </row>
    <row r="30" spans="1:6">
      <c r="F30" s="19"/>
    </row>
    <row r="31" spans="1:6">
      <c r="F31" s="19"/>
    </row>
    <row r="32" spans="1:6">
      <c r="F32" s="19"/>
    </row>
    <row r="33" spans="6:6">
      <c r="F33" s="19"/>
    </row>
    <row r="34" spans="6:6">
      <c r="F34" s="19"/>
    </row>
    <row r="35" spans="6:6">
      <c r="F35" s="19"/>
    </row>
    <row r="36" spans="6:6">
      <c r="F36" s="19"/>
    </row>
    <row r="37" spans="6:6">
      <c r="F37" s="19"/>
    </row>
    <row r="38" spans="6:6">
      <c r="F38" s="19"/>
    </row>
    <row r="39" spans="6:6">
      <c r="F39" s="19"/>
    </row>
    <row r="40" spans="6:6">
      <c r="F40" s="19"/>
    </row>
    <row r="41" spans="6:6">
      <c r="F41" s="19"/>
    </row>
    <row r="42" spans="6:6">
      <c r="F42" s="19"/>
    </row>
  </sheetData>
  <mergeCells count="1">
    <mergeCell ref="B20:D20"/>
  </mergeCells>
  <pageMargins left="0.70866141732283472" right="0.70866141732283472" top="0.74803149606299213" bottom="0.74803149606299213" header="0.31496062992125984" footer="0.31496062992125984"/>
  <pageSetup paperSize="9" scale="14" orientation="portrait" horizontalDpi="1200" r:id="rId1"/>
  <headerFooter>
    <oddFooter>&amp;L&amp;F&amp;C&amp;P</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rgb="FF92D050"/>
    <pageSetUpPr fitToPage="1"/>
  </sheetPr>
  <dimension ref="A1:G164"/>
  <sheetViews>
    <sheetView view="pageBreakPreview" zoomScale="90" zoomScaleNormal="100" zoomScaleSheetLayoutView="90" workbookViewId="0">
      <pane xSplit="1" ySplit="8" topLeftCell="B9" activePane="bottomRight" state="frozen"/>
      <selection activeCell="M28" sqref="M28"/>
      <selection pane="topRight" activeCell="M28" sqref="M28"/>
      <selection pane="bottomLeft" activeCell="M28" sqref="M28"/>
      <selection pane="bottomRight" activeCell="F95" sqref="F95"/>
    </sheetView>
  </sheetViews>
  <sheetFormatPr defaultRowHeight="12"/>
  <cols>
    <col min="1" max="1" width="59.42578125" style="117" customWidth="1"/>
    <col min="2" max="2" width="5.7109375" style="77" customWidth="1"/>
    <col min="3" max="3" width="15.85546875" style="118" bestFit="1" customWidth="1"/>
    <col min="4" max="4" width="9.140625" style="119"/>
    <col min="5" max="5" width="12.28515625" style="76" customWidth="1"/>
    <col min="6" max="6" width="56" style="77" customWidth="1"/>
    <col min="7" max="7" width="31.7109375" style="77" customWidth="1"/>
    <col min="8" max="16384" width="9.140625" style="77"/>
  </cols>
  <sheetData>
    <row r="1" spans="1:6">
      <c r="A1" s="78" t="s">
        <v>399</v>
      </c>
      <c r="C1" s="73"/>
      <c r="D1" s="74"/>
      <c r="E1" s="75"/>
    </row>
    <row r="2" spans="1:6">
      <c r="A2" s="72"/>
      <c r="C2" s="73"/>
      <c r="D2" s="74"/>
      <c r="E2" s="75"/>
    </row>
    <row r="3" spans="1:6">
      <c r="A3" s="72"/>
      <c r="C3" s="73"/>
      <c r="D3" s="74"/>
      <c r="E3" s="75"/>
    </row>
    <row r="4" spans="1:6" ht="12.75" thickBot="1">
      <c r="A4" s="72"/>
      <c r="C4" s="73"/>
      <c r="D4" s="74"/>
      <c r="E4" s="75"/>
    </row>
    <row r="5" spans="1:6">
      <c r="A5" s="805"/>
      <c r="B5" s="806"/>
      <c r="C5" s="807"/>
      <c r="D5" s="808"/>
      <c r="E5" s="809"/>
      <c r="F5" s="810"/>
    </row>
    <row r="6" spans="1:6" ht="23.25" customHeight="1">
      <c r="A6" s="811" t="s">
        <v>400</v>
      </c>
      <c r="B6" s="812"/>
      <c r="C6" s="79" t="s">
        <v>401</v>
      </c>
      <c r="D6" s="1011" t="s">
        <v>1563</v>
      </c>
      <c r="E6" s="1011"/>
      <c r="F6" s="813"/>
    </row>
    <row r="7" spans="1:6" ht="12.75" thickBot="1">
      <c r="A7" s="814"/>
      <c r="B7" s="815"/>
      <c r="C7" s="80"/>
      <c r="D7" s="81"/>
      <c r="E7" s="82"/>
      <c r="F7" s="816"/>
    </row>
    <row r="8" spans="1:6">
      <c r="A8" s="801"/>
      <c r="C8" s="802"/>
      <c r="D8" s="803" t="s">
        <v>19</v>
      </c>
      <c r="E8" s="804" t="s">
        <v>631</v>
      </c>
      <c r="F8" s="820" t="s">
        <v>635</v>
      </c>
    </row>
    <row r="9" spans="1:6" ht="12" customHeight="1">
      <c r="A9" s="86" t="s">
        <v>362</v>
      </c>
      <c r="B9" s="293"/>
      <c r="C9" s="84"/>
      <c r="D9" s="85"/>
      <c r="E9" s="136"/>
      <c r="F9" s="821"/>
    </row>
    <row r="10" spans="1:6">
      <c r="A10" s="86" t="s">
        <v>363</v>
      </c>
      <c r="B10" s="293"/>
      <c r="C10" s="84"/>
      <c r="D10" s="85"/>
      <c r="E10" s="136"/>
      <c r="F10" s="821"/>
    </row>
    <row r="11" spans="1:6">
      <c r="A11" s="86" t="s">
        <v>364</v>
      </c>
      <c r="B11" s="293"/>
      <c r="C11" s="84"/>
      <c r="D11" s="85"/>
      <c r="E11" s="136"/>
      <c r="F11" s="821"/>
    </row>
    <row r="12" spans="1:6">
      <c r="A12" s="86" t="s">
        <v>365</v>
      </c>
      <c r="B12" s="293"/>
      <c r="C12" s="84"/>
      <c r="D12" s="85"/>
      <c r="E12" s="137"/>
      <c r="F12" s="821"/>
    </row>
    <row r="13" spans="1:6">
      <c r="A13" s="86"/>
      <c r="B13" s="293"/>
      <c r="C13" s="84"/>
      <c r="D13" s="85"/>
      <c r="E13" s="138"/>
      <c r="F13" s="821"/>
    </row>
    <row r="14" spans="1:6">
      <c r="A14" s="86" t="s">
        <v>366</v>
      </c>
      <c r="B14" s="293"/>
      <c r="C14" s="84"/>
      <c r="D14" s="85"/>
      <c r="E14" s="138"/>
      <c r="F14" s="821"/>
    </row>
    <row r="15" spans="1:6">
      <c r="A15" s="86" t="s">
        <v>367</v>
      </c>
      <c r="B15" s="293"/>
      <c r="C15" s="84"/>
      <c r="D15" s="85"/>
      <c r="E15" s="138"/>
      <c r="F15" s="821"/>
    </row>
    <row r="16" spans="1:6">
      <c r="A16" s="86"/>
      <c r="B16" s="293"/>
      <c r="C16" s="84"/>
      <c r="D16" s="85"/>
      <c r="E16" s="138"/>
      <c r="F16" s="821"/>
    </row>
    <row r="17" spans="1:7" ht="24">
      <c r="A17" s="294" t="s">
        <v>402</v>
      </c>
      <c r="B17" s="293"/>
      <c r="C17" s="87"/>
      <c r="D17" s="88"/>
      <c r="E17" s="139"/>
      <c r="F17" s="821"/>
    </row>
    <row r="18" spans="1:7">
      <c r="A18" s="86"/>
      <c r="B18" s="293"/>
      <c r="C18" s="87"/>
      <c r="D18" s="88"/>
      <c r="E18" s="139"/>
      <c r="F18" s="821"/>
    </row>
    <row r="19" spans="1:7">
      <c r="A19" s="86" t="s">
        <v>368</v>
      </c>
      <c r="B19" s="293"/>
      <c r="C19" s="87"/>
      <c r="D19" s="88"/>
      <c r="E19" s="139"/>
      <c r="F19" s="821"/>
    </row>
    <row r="20" spans="1:7">
      <c r="A20" s="86" t="s">
        <v>398</v>
      </c>
      <c r="B20" s="293"/>
      <c r="C20" s="87"/>
      <c r="D20" s="88"/>
      <c r="E20" s="139"/>
      <c r="F20" s="821"/>
    </row>
    <row r="21" spans="1:7">
      <c r="A21" s="86" t="s">
        <v>403</v>
      </c>
      <c r="B21" s="293"/>
      <c r="C21" s="89"/>
      <c r="D21" s="90" t="s">
        <v>14</v>
      </c>
      <c r="E21" s="140">
        <v>3500</v>
      </c>
      <c r="F21" s="821"/>
      <c r="G21" s="265"/>
    </row>
    <row r="22" spans="1:7">
      <c r="A22" s="86"/>
      <c r="B22" s="293"/>
      <c r="C22" s="89"/>
      <c r="D22" s="90"/>
      <c r="E22" s="141"/>
      <c r="F22" s="821"/>
    </row>
    <row r="23" spans="1:7">
      <c r="A23" s="86" t="s">
        <v>404</v>
      </c>
      <c r="B23" s="293"/>
      <c r="C23" s="89"/>
      <c r="D23" s="90"/>
      <c r="E23" s="141"/>
      <c r="F23" s="821"/>
    </row>
    <row r="24" spans="1:7">
      <c r="A24" s="295" t="s">
        <v>405</v>
      </c>
      <c r="B24" s="293"/>
      <c r="C24" s="89"/>
      <c r="D24" s="90"/>
      <c r="E24" s="141"/>
      <c r="F24" s="821"/>
    </row>
    <row r="25" spans="1:7">
      <c r="A25" s="295" t="s">
        <v>406</v>
      </c>
      <c r="B25" s="293"/>
      <c r="C25" s="89"/>
      <c r="D25" s="90"/>
      <c r="E25" s="141"/>
      <c r="F25" s="821"/>
    </row>
    <row r="26" spans="1:7">
      <c r="A26" s="295" t="s">
        <v>407</v>
      </c>
      <c r="B26" s="293"/>
      <c r="C26" s="89"/>
      <c r="D26" s="90"/>
      <c r="E26" s="141"/>
      <c r="F26" s="821"/>
    </row>
    <row r="27" spans="1:7">
      <c r="A27" s="86"/>
      <c r="B27" s="293"/>
      <c r="C27" s="89"/>
      <c r="D27" s="90"/>
      <c r="E27" s="141"/>
      <c r="F27" s="821"/>
    </row>
    <row r="28" spans="1:7">
      <c r="A28" s="296" t="s">
        <v>369</v>
      </c>
      <c r="B28" s="293"/>
      <c r="C28" s="91"/>
      <c r="D28" s="92"/>
      <c r="E28" s="140"/>
      <c r="F28" s="821"/>
    </row>
    <row r="29" spans="1:7">
      <c r="A29" s="86"/>
      <c r="B29" s="293"/>
      <c r="C29" s="89"/>
      <c r="D29" s="93"/>
      <c r="E29" s="141"/>
      <c r="F29" s="821"/>
    </row>
    <row r="30" spans="1:7">
      <c r="A30" s="86"/>
      <c r="B30" s="293"/>
      <c r="C30" s="89"/>
      <c r="D30" s="93"/>
      <c r="E30" s="141"/>
      <c r="F30" s="821"/>
    </row>
    <row r="31" spans="1:7">
      <c r="A31" s="103" t="s">
        <v>370</v>
      </c>
      <c r="B31" s="293"/>
      <c r="C31" s="89" t="s">
        <v>33</v>
      </c>
      <c r="D31" s="93"/>
      <c r="E31" s="141"/>
      <c r="F31" s="821"/>
    </row>
    <row r="32" spans="1:7">
      <c r="A32" s="86"/>
      <c r="B32" s="293"/>
      <c r="C32" s="89"/>
      <c r="D32" s="90"/>
      <c r="E32" s="141"/>
      <c r="F32" s="821"/>
    </row>
    <row r="33" spans="1:7">
      <c r="A33" s="103" t="s">
        <v>371</v>
      </c>
      <c r="B33" s="293"/>
      <c r="C33" s="89"/>
      <c r="D33" s="90"/>
      <c r="E33" s="141"/>
      <c r="F33" s="821"/>
    </row>
    <row r="34" spans="1:7">
      <c r="A34" s="103"/>
      <c r="B34" s="293"/>
      <c r="C34" s="89"/>
      <c r="D34" s="90"/>
      <c r="E34" s="141"/>
      <c r="F34" s="821"/>
    </row>
    <row r="35" spans="1:7">
      <c r="A35" s="86" t="s">
        <v>408</v>
      </c>
      <c r="B35" s="293"/>
      <c r="C35" s="89"/>
      <c r="D35" s="90"/>
      <c r="E35" s="141"/>
      <c r="F35" s="821"/>
      <c r="G35" s="265"/>
    </row>
    <row r="36" spans="1:7">
      <c r="A36" s="86" t="s">
        <v>412</v>
      </c>
      <c r="B36" s="293"/>
      <c r="C36" s="89"/>
      <c r="D36" s="90"/>
      <c r="E36" s="141"/>
      <c r="F36" s="821"/>
      <c r="G36" s="265"/>
    </row>
    <row r="37" spans="1:7">
      <c r="A37" s="86" t="s">
        <v>413</v>
      </c>
      <c r="B37" s="293"/>
      <c r="C37" s="89"/>
      <c r="D37" s="90"/>
      <c r="E37" s="141"/>
      <c r="F37" s="821"/>
      <c r="G37" s="265"/>
    </row>
    <row r="38" spans="1:7">
      <c r="A38" s="86"/>
      <c r="B38" s="293"/>
      <c r="C38" s="89"/>
      <c r="D38" s="90"/>
      <c r="E38" s="141"/>
      <c r="F38" s="821"/>
      <c r="G38" s="265"/>
    </row>
    <row r="39" spans="1:7">
      <c r="A39" s="86" t="s">
        <v>409</v>
      </c>
      <c r="B39" s="293"/>
      <c r="C39" s="89"/>
      <c r="D39" s="90" t="s">
        <v>1025</v>
      </c>
      <c r="E39" s="141">
        <v>3200</v>
      </c>
      <c r="F39" s="821"/>
      <c r="G39" s="265"/>
    </row>
    <row r="40" spans="1:7">
      <c r="A40" s="86" t="s">
        <v>414</v>
      </c>
      <c r="B40" s="293"/>
      <c r="C40" s="89"/>
      <c r="D40" s="90" t="s">
        <v>1025</v>
      </c>
      <c r="E40" s="141">
        <v>3600</v>
      </c>
      <c r="F40" s="821"/>
      <c r="G40" s="265"/>
    </row>
    <row r="41" spans="1:7">
      <c r="A41" s="86" t="s">
        <v>1073</v>
      </c>
      <c r="B41" s="293"/>
      <c r="C41" s="89"/>
      <c r="D41" s="90" t="s">
        <v>1025</v>
      </c>
      <c r="E41" s="141">
        <v>1800</v>
      </c>
      <c r="F41" s="821"/>
      <c r="G41" s="265"/>
    </row>
    <row r="42" spans="1:7">
      <c r="A42" s="86" t="s">
        <v>1074</v>
      </c>
      <c r="B42" s="293"/>
      <c r="C42" s="89"/>
      <c r="D42" s="90" t="s">
        <v>1025</v>
      </c>
      <c r="E42" s="918">
        <v>3600</v>
      </c>
      <c r="F42" s="821"/>
      <c r="G42" s="265"/>
    </row>
    <row r="43" spans="1:7">
      <c r="A43" s="101" t="s">
        <v>415</v>
      </c>
      <c r="B43" s="293"/>
      <c r="C43" s="89"/>
      <c r="D43" s="90" t="s">
        <v>1025</v>
      </c>
      <c r="E43" s="137">
        <v>1800</v>
      </c>
      <c r="F43" s="821"/>
      <c r="G43" s="265"/>
    </row>
    <row r="44" spans="1:7">
      <c r="A44" s="86" t="s">
        <v>1053</v>
      </c>
      <c r="B44" s="293"/>
      <c r="C44" s="89"/>
      <c r="D44" s="90" t="s">
        <v>1025</v>
      </c>
      <c r="E44" s="919">
        <v>3500</v>
      </c>
      <c r="F44" s="821"/>
      <c r="G44" s="265"/>
    </row>
    <row r="45" spans="1:7">
      <c r="A45" s="297" t="s">
        <v>416</v>
      </c>
      <c r="B45" s="293"/>
      <c r="C45" s="89"/>
      <c r="D45" s="90"/>
      <c r="E45" s="919"/>
      <c r="F45" s="821"/>
      <c r="G45" s="265"/>
    </row>
    <row r="46" spans="1:7">
      <c r="A46" s="297" t="s">
        <v>410</v>
      </c>
      <c r="B46" s="293"/>
      <c r="C46" s="89"/>
      <c r="D46" s="90"/>
      <c r="E46" s="919"/>
      <c r="F46" s="821"/>
      <c r="G46" s="265"/>
    </row>
    <row r="47" spans="1:7">
      <c r="A47" s="297" t="s">
        <v>411</v>
      </c>
      <c r="B47" s="293"/>
      <c r="C47" s="89"/>
      <c r="D47" s="90"/>
      <c r="E47" s="919"/>
      <c r="F47" s="821"/>
      <c r="G47" s="265"/>
    </row>
    <row r="48" spans="1:7">
      <c r="A48" s="297" t="s">
        <v>417</v>
      </c>
      <c r="B48" s="293"/>
      <c r="C48" s="89"/>
      <c r="D48" s="90"/>
      <c r="E48" s="139"/>
      <c r="F48" s="821"/>
      <c r="G48" s="265"/>
    </row>
    <row r="49" spans="1:7">
      <c r="A49" s="102" t="s">
        <v>371</v>
      </c>
      <c r="B49" s="293"/>
      <c r="C49" s="94"/>
      <c r="D49" s="95"/>
      <c r="E49" s="139"/>
      <c r="F49" s="821"/>
      <c r="G49" s="265"/>
    </row>
    <row r="50" spans="1:7">
      <c r="A50" s="101"/>
      <c r="B50" s="293"/>
      <c r="C50" s="94"/>
      <c r="D50" s="95"/>
      <c r="E50" s="139"/>
      <c r="F50" s="821"/>
      <c r="G50" s="265"/>
    </row>
    <row r="51" spans="1:7">
      <c r="A51" s="103" t="s">
        <v>418</v>
      </c>
      <c r="B51" s="293"/>
      <c r="C51" s="89"/>
      <c r="D51" s="90"/>
      <c r="E51" s="139"/>
      <c r="F51" s="821"/>
      <c r="G51" s="265"/>
    </row>
    <row r="52" spans="1:7">
      <c r="A52" s="103"/>
      <c r="B52" s="293"/>
      <c r="C52" s="89"/>
      <c r="D52" s="90"/>
      <c r="E52" s="140"/>
      <c r="F52" s="821"/>
      <c r="G52" s="265"/>
    </row>
    <row r="53" spans="1:7" ht="24">
      <c r="A53" s="96" t="s">
        <v>419</v>
      </c>
      <c r="B53" s="293"/>
      <c r="C53" s="89"/>
      <c r="D53" s="90"/>
      <c r="E53" s="141"/>
      <c r="F53" s="821"/>
      <c r="G53" s="265"/>
    </row>
    <row r="54" spans="1:7">
      <c r="A54" s="298"/>
      <c r="B54" s="293"/>
      <c r="C54" s="89"/>
      <c r="D54" s="90"/>
      <c r="E54" s="141"/>
      <c r="F54" s="821"/>
      <c r="G54" s="265"/>
    </row>
    <row r="55" spans="1:7">
      <c r="A55" s="96" t="s">
        <v>420</v>
      </c>
      <c r="B55" s="293"/>
      <c r="C55" s="89"/>
      <c r="D55" s="90" t="s">
        <v>1025</v>
      </c>
      <c r="E55" s="141">
        <v>80</v>
      </c>
      <c r="F55" s="821"/>
      <c r="G55" s="265"/>
    </row>
    <row r="56" spans="1:7">
      <c r="A56" s="96" t="s">
        <v>421</v>
      </c>
      <c r="B56" s="293"/>
      <c r="C56" s="89"/>
      <c r="D56" s="90" t="s">
        <v>1025</v>
      </c>
      <c r="E56" s="141">
        <v>70</v>
      </c>
      <c r="F56" s="821"/>
      <c r="G56" s="265"/>
    </row>
    <row r="57" spans="1:7">
      <c r="A57" s="96" t="s">
        <v>422</v>
      </c>
      <c r="B57" s="293"/>
      <c r="C57" s="89"/>
      <c r="D57" s="90" t="s">
        <v>1025</v>
      </c>
      <c r="E57" s="141">
        <v>75</v>
      </c>
      <c r="F57" s="821"/>
      <c r="G57" s="265"/>
    </row>
    <row r="58" spans="1:7">
      <c r="A58" s="96" t="s">
        <v>423</v>
      </c>
      <c r="B58" s="293"/>
      <c r="C58" s="89"/>
      <c r="D58" s="90" t="s">
        <v>1025</v>
      </c>
      <c r="E58" s="141">
        <v>65</v>
      </c>
      <c r="F58" s="821"/>
      <c r="G58" s="265"/>
    </row>
    <row r="59" spans="1:7">
      <c r="A59" s="96" t="s">
        <v>373</v>
      </c>
      <c r="B59" s="293"/>
      <c r="C59" s="89"/>
      <c r="D59" s="90" t="s">
        <v>1025</v>
      </c>
      <c r="E59" s="918">
        <v>45</v>
      </c>
      <c r="F59" s="821"/>
      <c r="G59" s="265"/>
    </row>
    <row r="60" spans="1:7">
      <c r="A60" s="96" t="s">
        <v>372</v>
      </c>
      <c r="B60" s="293"/>
      <c r="C60" s="89"/>
      <c r="D60" s="90" t="s">
        <v>1025</v>
      </c>
      <c r="E60" s="137">
        <v>20</v>
      </c>
      <c r="F60" s="821"/>
      <c r="G60" s="265"/>
    </row>
    <row r="61" spans="1:7">
      <c r="A61" s="299" t="s">
        <v>374</v>
      </c>
      <c r="B61" s="293"/>
      <c r="C61" s="89"/>
      <c r="D61" s="97" t="s">
        <v>14</v>
      </c>
      <c r="E61" s="919">
        <v>450</v>
      </c>
      <c r="F61" s="821"/>
      <c r="G61" s="265"/>
    </row>
    <row r="62" spans="1:7">
      <c r="A62" s="299" t="s">
        <v>375</v>
      </c>
      <c r="B62" s="293"/>
      <c r="C62" s="89"/>
      <c r="D62" s="90" t="s">
        <v>1025</v>
      </c>
      <c r="E62" s="919">
        <v>200</v>
      </c>
      <c r="F62" s="821"/>
      <c r="G62" s="265"/>
    </row>
    <row r="63" spans="1:7">
      <c r="A63" s="96" t="s">
        <v>376</v>
      </c>
      <c r="B63" s="293"/>
      <c r="C63" s="89"/>
      <c r="D63" s="90" t="s">
        <v>1025</v>
      </c>
      <c r="E63" s="919">
        <v>30</v>
      </c>
      <c r="F63" s="821"/>
      <c r="G63" s="265"/>
    </row>
    <row r="64" spans="1:7">
      <c r="A64" s="96" t="s">
        <v>377</v>
      </c>
      <c r="B64" s="293"/>
      <c r="C64" s="89"/>
      <c r="D64" s="90" t="s">
        <v>1025</v>
      </c>
      <c r="E64" s="919">
        <v>60</v>
      </c>
      <c r="F64" s="821"/>
      <c r="G64" s="265"/>
    </row>
    <row r="65" spans="1:7">
      <c r="A65" s="96" t="s">
        <v>378</v>
      </c>
      <c r="B65" s="293"/>
      <c r="C65" s="89"/>
      <c r="D65" s="90" t="s">
        <v>1025</v>
      </c>
      <c r="E65" s="139">
        <v>25</v>
      </c>
      <c r="F65" s="821"/>
      <c r="G65" s="265"/>
    </row>
    <row r="66" spans="1:7">
      <c r="A66" s="300" t="s">
        <v>424</v>
      </c>
      <c r="B66" s="293"/>
      <c r="C66" s="99"/>
      <c r="D66" s="98"/>
      <c r="E66" s="139"/>
      <c r="F66" s="821"/>
      <c r="G66" s="265"/>
    </row>
    <row r="67" spans="1:7">
      <c r="A67" s="96"/>
      <c r="B67" s="293"/>
      <c r="C67" s="99"/>
      <c r="D67" s="98"/>
      <c r="E67" s="139"/>
      <c r="F67" s="821"/>
      <c r="G67" s="265"/>
    </row>
    <row r="68" spans="1:7">
      <c r="A68" s="103" t="s">
        <v>425</v>
      </c>
      <c r="B68" s="293"/>
      <c r="C68" s="89"/>
      <c r="D68" s="90"/>
      <c r="E68" s="139"/>
      <c r="F68" s="821"/>
      <c r="G68" s="265"/>
    </row>
    <row r="69" spans="1:7">
      <c r="A69" s="301"/>
      <c r="B69" s="293"/>
      <c r="C69" s="89"/>
      <c r="D69" s="90"/>
      <c r="E69" s="140"/>
      <c r="F69" s="821"/>
      <c r="G69" s="265"/>
    </row>
    <row r="70" spans="1:7">
      <c r="A70" s="86" t="s">
        <v>379</v>
      </c>
      <c r="B70" s="293"/>
      <c r="C70" s="89"/>
      <c r="D70" s="98" t="s">
        <v>14</v>
      </c>
      <c r="E70" s="141">
        <v>450</v>
      </c>
      <c r="F70" s="821"/>
      <c r="G70" s="265"/>
    </row>
    <row r="71" spans="1:7">
      <c r="A71" s="86"/>
      <c r="B71" s="293"/>
      <c r="C71" s="89"/>
      <c r="D71" s="98"/>
      <c r="E71" s="141"/>
      <c r="F71" s="821"/>
      <c r="G71" s="265"/>
    </row>
    <row r="72" spans="1:7">
      <c r="A72" s="86" t="s">
        <v>426</v>
      </c>
      <c r="B72" s="293"/>
      <c r="C72" s="89"/>
      <c r="D72" s="90"/>
      <c r="E72" s="141"/>
      <c r="F72" s="821"/>
      <c r="G72" s="265"/>
    </row>
    <row r="73" spans="1:7">
      <c r="A73" s="86" t="s">
        <v>380</v>
      </c>
      <c r="B73" s="293"/>
      <c r="C73" s="89"/>
      <c r="D73" s="90" t="s">
        <v>1025</v>
      </c>
      <c r="E73" s="141">
        <v>10</v>
      </c>
      <c r="F73" s="821"/>
      <c r="G73" s="265"/>
    </row>
    <row r="74" spans="1:7">
      <c r="A74" s="86" t="s">
        <v>381</v>
      </c>
      <c r="B74" s="293"/>
      <c r="C74" s="89"/>
      <c r="D74" s="90" t="s">
        <v>1025</v>
      </c>
      <c r="E74" s="141">
        <v>40</v>
      </c>
      <c r="F74" s="821"/>
      <c r="G74" s="265"/>
    </row>
    <row r="75" spans="1:7">
      <c r="A75" s="86" t="s">
        <v>382</v>
      </c>
      <c r="B75" s="293"/>
      <c r="C75" s="89"/>
      <c r="D75" s="90" t="s">
        <v>1025</v>
      </c>
      <c r="E75" s="141">
        <v>75</v>
      </c>
      <c r="F75" s="821"/>
      <c r="G75" s="265"/>
    </row>
    <row r="76" spans="1:7">
      <c r="A76" s="100" t="s">
        <v>425</v>
      </c>
      <c r="B76" s="293"/>
      <c r="C76" s="89"/>
      <c r="D76" s="98"/>
      <c r="E76" s="136"/>
      <c r="F76" s="821"/>
      <c r="G76" s="265"/>
    </row>
    <row r="77" spans="1:7">
      <c r="A77" s="86"/>
      <c r="B77" s="293"/>
      <c r="C77" s="89"/>
      <c r="D77" s="90"/>
      <c r="E77" s="137"/>
      <c r="F77" s="821"/>
      <c r="G77" s="265"/>
    </row>
    <row r="78" spans="1:7">
      <c r="A78" s="103" t="s">
        <v>427</v>
      </c>
      <c r="B78" s="293"/>
      <c r="C78" s="89"/>
      <c r="D78" s="90"/>
      <c r="E78" s="919"/>
      <c r="F78" s="821"/>
      <c r="G78" s="265"/>
    </row>
    <row r="79" spans="1:7">
      <c r="A79" s="86"/>
      <c r="B79" s="293"/>
      <c r="C79" s="89"/>
      <c r="D79" s="90"/>
      <c r="E79" s="919"/>
      <c r="F79" s="821"/>
      <c r="G79" s="265"/>
    </row>
    <row r="80" spans="1:7">
      <c r="A80" s="86" t="s">
        <v>428</v>
      </c>
      <c r="B80" s="293"/>
      <c r="C80" s="89"/>
      <c r="D80" s="98" t="s">
        <v>14</v>
      </c>
      <c r="E80" s="919">
        <v>450</v>
      </c>
      <c r="F80" s="821"/>
      <c r="G80" s="265"/>
    </row>
    <row r="81" spans="1:7">
      <c r="A81" s="86" t="s">
        <v>383</v>
      </c>
      <c r="B81" s="293"/>
      <c r="C81" s="89"/>
      <c r="D81" s="90" t="s">
        <v>1025</v>
      </c>
      <c r="E81" s="919">
        <v>50</v>
      </c>
      <c r="F81" s="821"/>
      <c r="G81" s="265"/>
    </row>
    <row r="82" spans="1:7">
      <c r="A82" s="100" t="s">
        <v>427</v>
      </c>
      <c r="B82" s="293"/>
      <c r="C82" s="89"/>
      <c r="D82" s="98"/>
      <c r="E82" s="139"/>
      <c r="F82" s="821"/>
      <c r="G82" s="265"/>
    </row>
    <row r="83" spans="1:7">
      <c r="A83" s="86"/>
      <c r="B83" s="293"/>
      <c r="C83" s="89"/>
      <c r="D83" s="90"/>
      <c r="E83" s="139"/>
      <c r="F83" s="821"/>
      <c r="G83" s="265"/>
    </row>
    <row r="84" spans="1:7">
      <c r="A84" s="103" t="s">
        <v>429</v>
      </c>
      <c r="B84" s="293"/>
      <c r="C84" s="89"/>
      <c r="D84" s="90"/>
      <c r="E84" s="139"/>
      <c r="F84" s="821"/>
      <c r="G84" s="265"/>
    </row>
    <row r="85" spans="1:7">
      <c r="A85" s="86"/>
      <c r="B85" s="293"/>
      <c r="C85" s="89"/>
      <c r="D85" s="90"/>
      <c r="E85" s="139"/>
      <c r="F85" s="821"/>
      <c r="G85" s="265"/>
    </row>
    <row r="86" spans="1:7">
      <c r="A86" s="101" t="s">
        <v>430</v>
      </c>
      <c r="B86" s="293"/>
      <c r="C86" s="89"/>
      <c r="D86" s="90" t="s">
        <v>1025</v>
      </c>
      <c r="E86" s="140">
        <v>100</v>
      </c>
      <c r="F86" s="821"/>
      <c r="G86" s="265"/>
    </row>
    <row r="87" spans="1:7">
      <c r="A87" s="102" t="s">
        <v>431</v>
      </c>
      <c r="B87" s="89"/>
      <c r="C87" s="89"/>
      <c r="D87" s="98"/>
      <c r="E87" s="141"/>
      <c r="F87" s="821"/>
      <c r="G87" s="265"/>
    </row>
    <row r="88" spans="1:7">
      <c r="A88" s="86"/>
      <c r="B88" s="293"/>
      <c r="C88" s="73"/>
      <c r="D88" s="90"/>
      <c r="E88" s="141"/>
      <c r="F88" s="821"/>
      <c r="G88" s="265"/>
    </row>
    <row r="89" spans="1:7">
      <c r="A89" s="103" t="s">
        <v>384</v>
      </c>
      <c r="B89" s="293"/>
      <c r="C89" s="89"/>
      <c r="D89" s="90"/>
      <c r="E89" s="141"/>
      <c r="F89" s="821"/>
      <c r="G89" s="265"/>
    </row>
    <row r="90" spans="1:7">
      <c r="A90" s="86"/>
      <c r="B90" s="293"/>
      <c r="C90" s="89"/>
      <c r="D90" s="90"/>
      <c r="E90" s="141"/>
      <c r="F90" s="821"/>
      <c r="G90" s="265"/>
    </row>
    <row r="91" spans="1:7" s="144" customFormat="1" ht="24">
      <c r="A91" s="96" t="s">
        <v>469</v>
      </c>
      <c r="B91" s="302"/>
      <c r="C91" s="145"/>
      <c r="D91" s="146" t="s">
        <v>55</v>
      </c>
      <c r="E91" s="141">
        <v>950</v>
      </c>
      <c r="F91" s="822"/>
      <c r="G91" s="265"/>
    </row>
    <row r="92" spans="1:7" s="144" customFormat="1">
      <c r="A92" s="96" t="s">
        <v>1522</v>
      </c>
      <c r="B92" s="302"/>
      <c r="C92" s="145"/>
      <c r="D92" s="146" t="s">
        <v>14</v>
      </c>
      <c r="E92" s="141"/>
      <c r="F92" s="822" t="s">
        <v>1564</v>
      </c>
      <c r="G92" s="265"/>
    </row>
    <row r="93" spans="1:7" s="144" customFormat="1">
      <c r="A93" s="96" t="s">
        <v>1523</v>
      </c>
      <c r="B93" s="302"/>
      <c r="C93" s="145"/>
      <c r="D93" s="146" t="s">
        <v>14</v>
      </c>
      <c r="E93" s="136"/>
      <c r="F93" s="822" t="s">
        <v>1564</v>
      </c>
      <c r="G93" s="265"/>
    </row>
    <row r="94" spans="1:7">
      <c r="A94" s="100" t="s">
        <v>432</v>
      </c>
      <c r="B94" s="293"/>
      <c r="C94" s="89"/>
      <c r="D94" s="90"/>
      <c r="E94" s="137"/>
      <c r="F94" s="821"/>
      <c r="G94" s="265"/>
    </row>
    <row r="95" spans="1:7">
      <c r="A95" s="86"/>
      <c r="B95" s="293"/>
      <c r="C95" s="89"/>
      <c r="D95" s="90"/>
      <c r="E95" s="919"/>
      <c r="F95" s="821"/>
      <c r="G95" s="265"/>
    </row>
    <row r="96" spans="1:7">
      <c r="A96" s="103" t="s">
        <v>385</v>
      </c>
      <c r="B96" s="293"/>
      <c r="C96" s="89"/>
      <c r="D96" s="90"/>
      <c r="E96" s="919"/>
      <c r="F96" s="821"/>
      <c r="G96" s="265"/>
    </row>
    <row r="97" spans="1:7">
      <c r="A97" s="86"/>
      <c r="B97" s="293"/>
      <c r="C97" s="89"/>
      <c r="D97" s="90"/>
      <c r="E97" s="919"/>
      <c r="F97" s="821"/>
      <c r="G97" s="265"/>
    </row>
    <row r="98" spans="1:7">
      <c r="A98" s="86" t="s">
        <v>470</v>
      </c>
      <c r="B98" s="293"/>
      <c r="C98" s="89"/>
      <c r="D98" s="90" t="s">
        <v>1025</v>
      </c>
      <c r="E98" s="919">
        <v>3780</v>
      </c>
      <c r="F98" s="822"/>
      <c r="G98" s="265"/>
    </row>
    <row r="99" spans="1:7">
      <c r="A99" s="86" t="s">
        <v>386</v>
      </c>
      <c r="B99" s="293"/>
      <c r="C99" s="89"/>
      <c r="D99" s="90" t="s">
        <v>1025</v>
      </c>
      <c r="E99" s="139">
        <v>4200</v>
      </c>
      <c r="F99" s="822"/>
      <c r="G99" s="265"/>
    </row>
    <row r="100" spans="1:7">
      <c r="A100" s="100" t="s">
        <v>387</v>
      </c>
      <c r="B100" s="293"/>
      <c r="C100" s="89"/>
      <c r="D100" s="90"/>
      <c r="E100" s="139"/>
      <c r="F100" s="821"/>
      <c r="G100" s="265"/>
    </row>
    <row r="101" spans="1:7">
      <c r="A101" s="101"/>
      <c r="B101" s="293"/>
      <c r="C101" s="94"/>
      <c r="D101" s="95"/>
      <c r="E101" s="139"/>
      <c r="F101" s="821"/>
      <c r="G101" s="265"/>
    </row>
    <row r="102" spans="1:7">
      <c r="A102" s="103" t="s">
        <v>474</v>
      </c>
      <c r="B102" s="293"/>
      <c r="C102" s="89"/>
      <c r="D102" s="90"/>
      <c r="E102" s="139"/>
      <c r="F102" s="821"/>
      <c r="G102" s="265"/>
    </row>
    <row r="103" spans="1:7">
      <c r="A103" s="103"/>
      <c r="B103" s="293"/>
      <c r="C103" s="89"/>
      <c r="D103" s="90"/>
      <c r="E103" s="140"/>
      <c r="F103" s="821"/>
      <c r="G103" s="265"/>
    </row>
    <row r="104" spans="1:7">
      <c r="A104" s="86" t="s">
        <v>433</v>
      </c>
      <c r="B104" s="293"/>
      <c r="C104" s="89"/>
      <c r="D104" s="90" t="s">
        <v>1025</v>
      </c>
      <c r="E104" s="141">
        <v>50</v>
      </c>
      <c r="F104" s="821"/>
      <c r="G104" s="265"/>
    </row>
    <row r="105" spans="1:7">
      <c r="A105" s="86" t="s">
        <v>388</v>
      </c>
      <c r="B105" s="293"/>
      <c r="C105" s="89"/>
      <c r="D105" s="90" t="s">
        <v>1025</v>
      </c>
      <c r="E105" s="141">
        <v>750</v>
      </c>
      <c r="F105" s="821"/>
      <c r="G105" s="265"/>
    </row>
    <row r="106" spans="1:7">
      <c r="A106" s="86" t="s">
        <v>473</v>
      </c>
      <c r="B106" s="293"/>
      <c r="C106" s="89"/>
      <c r="D106" s="90" t="s">
        <v>1025</v>
      </c>
      <c r="E106" s="141">
        <v>750</v>
      </c>
      <c r="F106" s="821"/>
      <c r="G106" s="265"/>
    </row>
    <row r="107" spans="1:7">
      <c r="A107" s="86"/>
      <c r="B107" s="293"/>
      <c r="C107" s="89"/>
      <c r="D107" s="90"/>
      <c r="E107" s="141"/>
      <c r="F107" s="821"/>
      <c r="G107" s="265"/>
    </row>
    <row r="108" spans="1:7">
      <c r="A108" s="100" t="s">
        <v>434</v>
      </c>
      <c r="B108" s="293"/>
      <c r="C108" s="89"/>
      <c r="D108" s="90"/>
      <c r="E108" s="141"/>
      <c r="F108" s="821"/>
      <c r="G108" s="265"/>
    </row>
    <row r="109" spans="1:7">
      <c r="A109" s="86"/>
      <c r="B109" s="293"/>
      <c r="C109" s="89"/>
      <c r="D109" s="90"/>
      <c r="E109" s="141"/>
      <c r="F109" s="821"/>
      <c r="G109" s="265"/>
    </row>
    <row r="110" spans="1:7">
      <c r="A110" s="103" t="s">
        <v>435</v>
      </c>
      <c r="B110" s="293"/>
      <c r="C110" s="89"/>
      <c r="D110" s="90"/>
      <c r="E110" s="136"/>
      <c r="F110" s="821"/>
      <c r="G110" s="265"/>
    </row>
    <row r="111" spans="1:7">
      <c r="A111" s="86"/>
      <c r="B111" s="293"/>
      <c r="C111" s="89"/>
      <c r="D111" s="90"/>
      <c r="E111" s="137"/>
      <c r="F111" s="821"/>
      <c r="G111" s="265"/>
    </row>
    <row r="112" spans="1:7" ht="24">
      <c r="A112" s="303" t="s">
        <v>436</v>
      </c>
      <c r="B112" s="293"/>
      <c r="C112" s="94"/>
      <c r="D112" s="90" t="s">
        <v>1025</v>
      </c>
      <c r="E112" s="919">
        <v>850</v>
      </c>
      <c r="F112" s="821"/>
      <c r="G112" s="265"/>
    </row>
    <row r="113" spans="1:7" ht="24">
      <c r="A113" s="303" t="s">
        <v>437</v>
      </c>
      <c r="B113" s="293"/>
      <c r="C113" s="94"/>
      <c r="D113" s="90" t="s">
        <v>1025</v>
      </c>
      <c r="E113" s="919">
        <v>150</v>
      </c>
      <c r="F113" s="821"/>
      <c r="G113" s="265"/>
    </row>
    <row r="114" spans="1:7" ht="24">
      <c r="A114" s="303" t="s">
        <v>438</v>
      </c>
      <c r="B114" s="293"/>
      <c r="C114" s="94"/>
      <c r="D114" s="90" t="s">
        <v>1025</v>
      </c>
      <c r="E114" s="919">
        <v>25</v>
      </c>
      <c r="F114" s="821"/>
      <c r="G114" s="265"/>
    </row>
    <row r="115" spans="1:7">
      <c r="A115" s="101" t="s">
        <v>439</v>
      </c>
      <c r="B115" s="293"/>
      <c r="C115" s="89"/>
      <c r="D115" s="95" t="s">
        <v>9</v>
      </c>
      <c r="E115" s="919">
        <v>4</v>
      </c>
      <c r="F115" s="821"/>
      <c r="G115" s="265"/>
    </row>
    <row r="116" spans="1:7">
      <c r="A116" s="101" t="s">
        <v>440</v>
      </c>
      <c r="B116" s="293"/>
      <c r="C116" s="89"/>
      <c r="D116" s="95" t="s">
        <v>5</v>
      </c>
      <c r="E116" s="139">
        <v>100</v>
      </c>
      <c r="F116" s="821"/>
      <c r="G116" s="265"/>
    </row>
    <row r="117" spans="1:7">
      <c r="A117" s="101" t="s">
        <v>441</v>
      </c>
      <c r="B117" s="293"/>
      <c r="C117" s="89"/>
      <c r="D117" s="95" t="s">
        <v>5</v>
      </c>
      <c r="E117" s="139">
        <v>25</v>
      </c>
      <c r="F117" s="821"/>
      <c r="G117" s="265"/>
    </row>
    <row r="118" spans="1:7">
      <c r="A118" s="101" t="s">
        <v>442</v>
      </c>
      <c r="B118" s="293"/>
      <c r="C118" s="89"/>
      <c r="D118" s="90" t="s">
        <v>1025</v>
      </c>
      <c r="E118" s="139">
        <v>20</v>
      </c>
      <c r="F118" s="821"/>
      <c r="G118" s="265"/>
    </row>
    <row r="119" spans="1:7">
      <c r="A119" s="100" t="s">
        <v>435</v>
      </c>
      <c r="B119" s="293"/>
      <c r="C119" s="89"/>
      <c r="D119" s="90"/>
      <c r="E119" s="139"/>
      <c r="F119" s="821"/>
      <c r="G119" s="265"/>
    </row>
    <row r="120" spans="1:7">
      <c r="A120" s="86"/>
      <c r="B120" s="293"/>
      <c r="C120" s="89"/>
      <c r="D120" s="90"/>
      <c r="E120" s="140"/>
      <c r="F120" s="821"/>
      <c r="G120" s="265"/>
    </row>
    <row r="121" spans="1:7">
      <c r="A121" s="103" t="s">
        <v>443</v>
      </c>
      <c r="B121" s="293"/>
      <c r="C121" s="91"/>
      <c r="D121" s="92"/>
      <c r="E121" s="141"/>
      <c r="F121" s="821"/>
      <c r="G121" s="265"/>
    </row>
    <row r="122" spans="1:7">
      <c r="A122" s="86"/>
      <c r="B122" s="293"/>
      <c r="C122" s="91"/>
      <c r="D122" s="92"/>
      <c r="E122" s="141"/>
      <c r="F122" s="821"/>
      <c r="G122" s="265"/>
    </row>
    <row r="123" spans="1:7">
      <c r="A123" s="86" t="s">
        <v>389</v>
      </c>
      <c r="B123" s="293"/>
      <c r="C123" s="104"/>
      <c r="D123" s="92" t="s">
        <v>14</v>
      </c>
      <c r="E123" s="141">
        <v>250</v>
      </c>
      <c r="F123" s="821"/>
      <c r="G123" s="265"/>
    </row>
    <row r="124" spans="1:7">
      <c r="A124" s="86" t="s">
        <v>444</v>
      </c>
      <c r="B124" s="293"/>
      <c r="C124" s="104"/>
      <c r="D124" s="92" t="s">
        <v>14</v>
      </c>
      <c r="E124" s="141">
        <v>0</v>
      </c>
      <c r="F124" s="821"/>
      <c r="G124" s="265"/>
    </row>
    <row r="125" spans="1:7">
      <c r="A125" s="100" t="s">
        <v>443</v>
      </c>
      <c r="B125" s="293"/>
      <c r="C125" s="104"/>
      <c r="D125" s="92"/>
      <c r="E125" s="141"/>
      <c r="F125" s="821"/>
      <c r="G125" s="265"/>
    </row>
    <row r="126" spans="1:7">
      <c r="A126" s="86"/>
      <c r="B126" s="293"/>
      <c r="C126" s="91"/>
      <c r="D126" s="92"/>
      <c r="E126" s="141"/>
      <c r="F126" s="821"/>
      <c r="G126" s="265"/>
    </row>
    <row r="127" spans="1:7">
      <c r="A127" s="103" t="s">
        <v>445</v>
      </c>
      <c r="B127" s="293"/>
      <c r="C127" s="91"/>
      <c r="D127" s="92"/>
      <c r="E127" s="136"/>
      <c r="F127" s="821"/>
      <c r="G127" s="265"/>
    </row>
    <row r="128" spans="1:7">
      <c r="A128" s="86"/>
      <c r="B128" s="293"/>
      <c r="C128" s="91"/>
      <c r="D128" s="92"/>
      <c r="E128" s="137"/>
      <c r="F128" s="821"/>
      <c r="G128" s="265"/>
    </row>
    <row r="129" spans="1:7">
      <c r="A129" s="86" t="s">
        <v>446</v>
      </c>
      <c r="B129" s="293"/>
      <c r="C129" s="89"/>
      <c r="D129" s="90" t="s">
        <v>1025</v>
      </c>
      <c r="E129" s="919">
        <v>2500</v>
      </c>
      <c r="F129" s="821"/>
      <c r="G129" s="265"/>
    </row>
    <row r="130" spans="1:7">
      <c r="A130" s="86" t="s">
        <v>447</v>
      </c>
      <c r="B130" s="293"/>
      <c r="C130" s="89"/>
      <c r="D130" s="90" t="s">
        <v>1025</v>
      </c>
      <c r="E130" s="919">
        <v>2700</v>
      </c>
      <c r="F130" s="821"/>
      <c r="G130" s="265"/>
    </row>
    <row r="131" spans="1:7">
      <c r="A131" s="86" t="s">
        <v>471</v>
      </c>
      <c r="B131" s="293"/>
      <c r="C131" s="89"/>
      <c r="D131" s="92" t="s">
        <v>18</v>
      </c>
      <c r="E131" s="919">
        <v>50</v>
      </c>
      <c r="F131" s="821"/>
      <c r="G131" s="265"/>
    </row>
    <row r="132" spans="1:7">
      <c r="A132" s="86" t="s">
        <v>472</v>
      </c>
      <c r="B132" s="293"/>
      <c r="C132" s="89"/>
      <c r="D132" s="92" t="s">
        <v>18</v>
      </c>
      <c r="E132" s="919">
        <v>45</v>
      </c>
      <c r="F132" s="821"/>
      <c r="G132" s="265"/>
    </row>
    <row r="133" spans="1:7">
      <c r="A133" s="100" t="s">
        <v>448</v>
      </c>
      <c r="B133" s="293"/>
      <c r="C133" s="89"/>
      <c r="D133" s="92"/>
      <c r="E133" s="139"/>
      <c r="F133" s="821"/>
      <c r="G133" s="265"/>
    </row>
    <row r="134" spans="1:7">
      <c r="A134" s="86"/>
      <c r="B134" s="293"/>
      <c r="C134" s="91"/>
      <c r="D134" s="92"/>
      <c r="E134" s="139"/>
      <c r="F134" s="821"/>
      <c r="G134" s="265"/>
    </row>
    <row r="135" spans="1:7">
      <c r="A135" s="103" t="s">
        <v>449</v>
      </c>
      <c r="B135" s="293"/>
      <c r="C135" s="91"/>
      <c r="D135" s="92"/>
      <c r="E135" s="139"/>
      <c r="F135" s="821"/>
      <c r="G135" s="265"/>
    </row>
    <row r="136" spans="1:7">
      <c r="A136" s="103"/>
      <c r="B136" s="293"/>
      <c r="C136" s="91"/>
      <c r="D136" s="92"/>
      <c r="E136" s="139"/>
      <c r="F136" s="821"/>
      <c r="G136" s="265"/>
    </row>
    <row r="137" spans="1:7">
      <c r="A137" s="86" t="s">
        <v>390</v>
      </c>
      <c r="B137" s="293"/>
      <c r="C137" s="104"/>
      <c r="D137" s="105" t="s">
        <v>14</v>
      </c>
      <c r="E137" s="140">
        <v>1200</v>
      </c>
      <c r="F137" s="821"/>
      <c r="G137" s="265"/>
    </row>
    <row r="138" spans="1:7">
      <c r="A138" s="86" t="s">
        <v>391</v>
      </c>
      <c r="B138" s="293"/>
      <c r="C138" s="104"/>
      <c r="D138" s="105" t="s">
        <v>14</v>
      </c>
      <c r="E138" s="141">
        <v>2200</v>
      </c>
      <c r="F138" s="821"/>
      <c r="G138" s="265"/>
    </row>
    <row r="139" spans="1:7" s="144" customFormat="1">
      <c r="A139" s="304" t="s">
        <v>392</v>
      </c>
      <c r="B139" s="302"/>
      <c r="C139" s="104"/>
      <c r="D139" s="105" t="s">
        <v>14</v>
      </c>
      <c r="E139" s="141">
        <v>2200</v>
      </c>
      <c r="F139" s="823"/>
      <c r="G139" s="271"/>
    </row>
    <row r="140" spans="1:7">
      <c r="A140" s="86"/>
      <c r="B140" s="293"/>
      <c r="C140" s="104"/>
      <c r="D140" s="105"/>
      <c r="E140" s="141"/>
      <c r="F140" s="821"/>
      <c r="G140" s="265"/>
    </row>
    <row r="141" spans="1:7">
      <c r="A141" s="100" t="s">
        <v>450</v>
      </c>
      <c r="B141" s="293"/>
      <c r="C141" s="91"/>
      <c r="D141" s="92"/>
      <c r="E141" s="141"/>
      <c r="F141" s="821"/>
      <c r="G141" s="265"/>
    </row>
    <row r="142" spans="1:7">
      <c r="A142" s="100"/>
      <c r="B142" s="293"/>
      <c r="C142" s="91"/>
      <c r="D142" s="92"/>
      <c r="E142" s="141"/>
      <c r="F142" s="821"/>
      <c r="G142" s="265"/>
    </row>
    <row r="143" spans="1:7">
      <c r="A143" s="296" t="s">
        <v>393</v>
      </c>
      <c r="B143" s="293"/>
      <c r="C143" s="91"/>
      <c r="D143" s="92"/>
      <c r="E143" s="141"/>
      <c r="F143" s="821"/>
      <c r="G143" s="265"/>
    </row>
    <row r="144" spans="1:7">
      <c r="A144" s="86"/>
      <c r="B144" s="293"/>
      <c r="C144" s="91"/>
      <c r="D144" s="92"/>
      <c r="E144" s="136"/>
      <c r="F144" s="821"/>
      <c r="G144" s="265"/>
    </row>
    <row r="145" spans="1:7" ht="24">
      <c r="A145" s="294" t="s">
        <v>451</v>
      </c>
      <c r="B145" s="293"/>
      <c r="C145" s="89"/>
      <c r="D145" s="90"/>
      <c r="E145" s="137"/>
      <c r="F145" s="821"/>
      <c r="G145" s="265"/>
    </row>
    <row r="146" spans="1:7">
      <c r="A146" s="86"/>
      <c r="B146" s="293"/>
      <c r="C146" s="89"/>
      <c r="D146" s="90"/>
      <c r="E146" s="919"/>
      <c r="F146" s="821"/>
      <c r="G146" s="265"/>
    </row>
    <row r="147" spans="1:7">
      <c r="A147" s="86" t="s">
        <v>394</v>
      </c>
      <c r="B147" s="293"/>
      <c r="C147" s="89"/>
      <c r="D147" s="90"/>
      <c r="E147" s="919"/>
      <c r="F147" s="821"/>
      <c r="G147" s="265"/>
    </row>
    <row r="148" spans="1:7">
      <c r="A148" s="86" t="s">
        <v>395</v>
      </c>
      <c r="B148" s="293"/>
      <c r="C148" s="89"/>
      <c r="D148" s="90" t="s">
        <v>14</v>
      </c>
      <c r="E148" s="919">
        <v>750</v>
      </c>
      <c r="F148" s="821"/>
      <c r="G148" s="265"/>
    </row>
    <row r="149" spans="1:7" ht="12.75" thickBot="1">
      <c r="A149" s="106"/>
      <c r="C149" s="107"/>
      <c r="D149" s="108"/>
      <c r="E149" s="142"/>
      <c r="F149" s="821"/>
    </row>
    <row r="150" spans="1:7">
      <c r="A150" s="83"/>
      <c r="C150" s="84"/>
      <c r="D150" s="85"/>
      <c r="E150" s="143"/>
      <c r="F150" s="821"/>
    </row>
    <row r="151" spans="1:7" ht="12.75" thickBot="1">
      <c r="A151" s="817" t="s">
        <v>452</v>
      </c>
      <c r="B151" s="293"/>
      <c r="C151" s="818"/>
      <c r="D151" s="819"/>
      <c r="E151" s="143">
        <f>SUM(E9:E150)</f>
        <v>46844</v>
      </c>
      <c r="F151" s="821"/>
    </row>
    <row r="152" spans="1:7" s="113" customFormat="1">
      <c r="A152" s="109"/>
      <c r="C152" s="110"/>
      <c r="D152" s="111"/>
      <c r="E152" s="112"/>
    </row>
    <row r="153" spans="1:7" s="113" customFormat="1">
      <c r="A153" s="109"/>
      <c r="C153" s="116"/>
      <c r="D153" s="109"/>
      <c r="E153" s="109"/>
    </row>
    <row r="154" spans="1:7" s="113" customFormat="1">
      <c r="A154" s="109"/>
      <c r="C154" s="116"/>
      <c r="D154" s="109"/>
      <c r="E154" s="109"/>
    </row>
    <row r="155" spans="1:7" s="113" customFormat="1">
      <c r="A155" s="109"/>
      <c r="C155" s="114"/>
      <c r="D155" s="115"/>
      <c r="E155" s="109"/>
    </row>
    <row r="156" spans="1:7" s="113" customFormat="1">
      <c r="A156" s="109"/>
      <c r="C156" s="114"/>
      <c r="D156" s="115"/>
      <c r="E156" s="109"/>
    </row>
    <row r="157" spans="1:7" s="113" customFormat="1">
      <c r="A157" s="109"/>
      <c r="C157" s="114"/>
      <c r="D157" s="115"/>
      <c r="E157" s="109"/>
    </row>
    <row r="158" spans="1:7" s="113" customFormat="1">
      <c r="A158" s="109"/>
      <c r="C158" s="114"/>
      <c r="D158" s="115"/>
      <c r="E158" s="109"/>
    </row>
    <row r="159" spans="1:7" s="113" customFormat="1">
      <c r="A159" s="109"/>
      <c r="C159" s="114"/>
      <c r="D159" s="115"/>
      <c r="E159" s="109"/>
    </row>
    <row r="160" spans="1:7" s="113" customFormat="1">
      <c r="A160" s="109"/>
      <c r="C160" s="114"/>
      <c r="D160" s="115"/>
      <c r="E160" s="109"/>
    </row>
    <row r="161" spans="1:5" s="113" customFormat="1">
      <c r="A161" s="109"/>
      <c r="C161" s="114"/>
      <c r="D161" s="115"/>
      <c r="E161" s="109"/>
    </row>
    <row r="162" spans="1:5" s="113" customFormat="1">
      <c r="A162" s="109"/>
      <c r="C162" s="114"/>
      <c r="D162" s="115"/>
      <c r="E162" s="109"/>
    </row>
    <row r="163" spans="1:5" s="113" customFormat="1">
      <c r="A163" s="109"/>
      <c r="C163" s="114"/>
      <c r="D163" s="115"/>
      <c r="E163" s="109"/>
    </row>
    <row r="164" spans="1:5" s="113" customFormat="1">
      <c r="A164" s="109"/>
      <c r="C164" s="114"/>
      <c r="D164" s="115"/>
      <c r="E164" s="109"/>
    </row>
  </sheetData>
  <mergeCells count="1">
    <mergeCell ref="D6:E6"/>
  </mergeCells>
  <pageMargins left="0.70866141732283472" right="0.70866141732283472" top="0.74803149606299213" bottom="0.74803149606299213" header="0.31496062992125984" footer="0.31496062992125984"/>
  <pageSetup paperSize="9" scale="84" fitToHeight="4"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tabColor rgb="FFFF0000"/>
    <pageSetUpPr fitToPage="1"/>
  </sheetPr>
  <dimension ref="A1:D22"/>
  <sheetViews>
    <sheetView view="pageBreakPreview" zoomScale="70" zoomScaleNormal="100" zoomScaleSheetLayoutView="70" workbookViewId="0">
      <selection activeCell="C8" sqref="C8:D19"/>
    </sheetView>
  </sheetViews>
  <sheetFormatPr defaultRowHeight="12.75"/>
  <cols>
    <col min="1" max="1" width="9.140625" style="217"/>
    <col min="2" max="2" width="64.140625" style="217" customWidth="1"/>
    <col min="3" max="3" width="19.7109375" style="217" customWidth="1"/>
    <col min="4" max="4" width="22.28515625" style="217" customWidth="1"/>
    <col min="5" max="16384" width="9.140625" style="217"/>
  </cols>
  <sheetData>
    <row r="1" spans="1:4" ht="13.5" thickBot="1"/>
    <row r="2" spans="1:4" s="220" customFormat="1">
      <c r="A2" s="1014" t="s">
        <v>604</v>
      </c>
      <c r="B2" s="1015"/>
      <c r="C2" s="218"/>
      <c r="D2" s="219"/>
    </row>
    <row r="3" spans="1:4" s="220" customFormat="1">
      <c r="A3" s="221"/>
      <c r="B3" s="222"/>
      <c r="C3" s="222"/>
      <c r="D3" s="223"/>
    </row>
    <row r="4" spans="1:4" s="220" customFormat="1" ht="29.25" customHeight="1" thickBot="1">
      <c r="A4" s="1012" t="s">
        <v>605</v>
      </c>
      <c r="B4" s="1013"/>
      <c r="C4" s="1016" t="s">
        <v>606</v>
      </c>
      <c r="D4" s="1017"/>
    </row>
    <row r="5" spans="1:4" s="220" customFormat="1">
      <c r="A5" s="224"/>
      <c r="B5" s="225"/>
      <c r="C5" s="1018" t="s">
        <v>607</v>
      </c>
      <c r="D5" s="1018" t="s">
        <v>608</v>
      </c>
    </row>
    <row r="6" spans="1:4" s="220" customFormat="1">
      <c r="A6" s="224"/>
      <c r="B6" s="225"/>
      <c r="C6" s="1019"/>
      <c r="D6" s="1019"/>
    </row>
    <row r="7" spans="1:4" s="220" customFormat="1" ht="13.5" thickBot="1">
      <c r="A7" s="226"/>
      <c r="B7" s="227"/>
      <c r="C7" s="1020"/>
      <c r="D7" s="1020"/>
    </row>
    <row r="8" spans="1:4" s="220" customFormat="1" ht="21.75" customHeight="1">
      <c r="A8" s="228"/>
      <c r="B8" s="229" t="s">
        <v>609</v>
      </c>
      <c r="C8" s="920">
        <v>75</v>
      </c>
      <c r="D8" s="920">
        <v>105</v>
      </c>
    </row>
    <row r="9" spans="1:4" s="220" customFormat="1" ht="21.75" customHeight="1">
      <c r="A9" s="228"/>
      <c r="B9" s="229" t="s">
        <v>610</v>
      </c>
      <c r="C9" s="921">
        <v>75</v>
      </c>
      <c r="D9" s="921">
        <v>95</v>
      </c>
    </row>
    <row r="10" spans="1:4" s="220" customFormat="1" ht="21.75" customHeight="1">
      <c r="A10" s="228"/>
      <c r="B10" s="229" t="s">
        <v>611</v>
      </c>
      <c r="C10" s="921">
        <v>75</v>
      </c>
      <c r="D10" s="921">
        <v>95</v>
      </c>
    </row>
    <row r="11" spans="1:4" s="220" customFormat="1" ht="21.75" customHeight="1">
      <c r="A11" s="228"/>
      <c r="B11" s="229" t="s">
        <v>612</v>
      </c>
      <c r="C11" s="921">
        <v>80</v>
      </c>
      <c r="D11" s="921">
        <v>110</v>
      </c>
    </row>
    <row r="12" spans="1:4" s="220" customFormat="1" ht="21.75" customHeight="1">
      <c r="A12" s="228"/>
      <c r="B12" s="229" t="s">
        <v>613</v>
      </c>
      <c r="C12" s="921">
        <v>80</v>
      </c>
      <c r="D12" s="921">
        <v>110</v>
      </c>
    </row>
    <row r="13" spans="1:4" s="220" customFormat="1" ht="21.75" customHeight="1">
      <c r="A13" s="228"/>
      <c r="B13" s="229" t="s">
        <v>614</v>
      </c>
      <c r="C13" s="921">
        <v>85</v>
      </c>
      <c r="D13" s="921">
        <v>110</v>
      </c>
    </row>
    <row r="14" spans="1:4" s="220" customFormat="1" ht="21.75" customHeight="1">
      <c r="A14" s="228"/>
      <c r="B14" s="229" t="s">
        <v>615</v>
      </c>
      <c r="C14" s="921">
        <v>85</v>
      </c>
      <c r="D14" s="921">
        <v>110</v>
      </c>
    </row>
    <row r="15" spans="1:4" s="220" customFormat="1" ht="21.75" customHeight="1">
      <c r="A15" s="228"/>
      <c r="B15" s="229" t="s">
        <v>616</v>
      </c>
      <c r="C15" s="921">
        <v>85</v>
      </c>
      <c r="D15" s="921">
        <v>110</v>
      </c>
    </row>
    <row r="16" spans="1:4" s="220" customFormat="1" ht="21.75" customHeight="1">
      <c r="A16" s="228"/>
      <c r="B16" s="229" t="s">
        <v>617</v>
      </c>
      <c r="C16" s="921">
        <v>80</v>
      </c>
      <c r="D16" s="921">
        <v>100</v>
      </c>
    </row>
    <row r="17" spans="1:4" s="220" customFormat="1" ht="21.75" customHeight="1">
      <c r="A17" s="228"/>
      <c r="B17" s="229" t="s">
        <v>618</v>
      </c>
      <c r="C17" s="921">
        <v>80</v>
      </c>
      <c r="D17" s="921">
        <v>100</v>
      </c>
    </row>
    <row r="18" spans="1:4" s="220" customFormat="1" ht="21.75" customHeight="1">
      <c r="A18" s="228"/>
      <c r="B18" s="229" t="s">
        <v>619</v>
      </c>
      <c r="C18" s="921">
        <v>80</v>
      </c>
      <c r="D18" s="921">
        <v>100</v>
      </c>
    </row>
    <row r="19" spans="1:4" s="220" customFormat="1" ht="13.5" thickBot="1">
      <c r="A19" s="230"/>
      <c r="B19" s="225"/>
      <c r="C19" s="238"/>
      <c r="D19" s="238"/>
    </row>
    <row r="20" spans="1:4" s="220" customFormat="1">
      <c r="A20" s="231"/>
      <c r="B20" s="232"/>
      <c r="C20" s="233"/>
      <c r="D20" s="234"/>
    </row>
    <row r="21" spans="1:4" s="220" customFormat="1">
      <c r="A21" s="221"/>
      <c r="B21" s="235"/>
      <c r="C21" s="236" t="s">
        <v>455</v>
      </c>
      <c r="D21" s="237" t="s">
        <v>455</v>
      </c>
    </row>
    <row r="22" spans="1:4" s="220" customFormat="1" ht="13.5" thickBot="1">
      <c r="A22" s="1012"/>
      <c r="B22" s="1013"/>
      <c r="C22" s="238"/>
      <c r="D22" s="239"/>
    </row>
  </sheetData>
  <mergeCells count="6">
    <mergeCell ref="A22:B22"/>
    <mergeCell ref="A2:B2"/>
    <mergeCell ref="A4:B4"/>
    <mergeCell ref="C4:D4"/>
    <mergeCell ref="C5:C7"/>
    <mergeCell ref="D5:D7"/>
  </mergeCells>
  <pageMargins left="0.70866141732283472" right="0.70866141732283472" top="0.74803149606299213" bottom="0.74803149606299213" header="0.31496062992125984" footer="0.31496062992125984"/>
  <pageSetup paperSize="9" scale="77" fitToHeight="2"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7">
    <tabColor indexed="13"/>
    <pageSetUpPr fitToPage="1"/>
  </sheetPr>
  <dimension ref="A1:J274"/>
  <sheetViews>
    <sheetView showZeros="0" view="pageBreakPreview" zoomScale="70" zoomScaleNormal="70" zoomScaleSheetLayoutView="70" workbookViewId="0">
      <selection activeCell="B36" sqref="B36"/>
    </sheetView>
  </sheetViews>
  <sheetFormatPr defaultRowHeight="15.75"/>
  <cols>
    <col min="1" max="1" width="12.5703125" style="7" customWidth="1"/>
    <col min="2" max="2" width="52" style="6" customWidth="1"/>
    <col min="3" max="3" width="14.7109375" style="11" customWidth="1"/>
    <col min="4" max="4" width="20.42578125" style="10" customWidth="1"/>
    <col min="5" max="5" width="57" style="10" customWidth="1"/>
    <col min="6" max="6" width="24.42578125" style="7" customWidth="1"/>
    <col min="7" max="16384" width="9.140625" style="7"/>
  </cols>
  <sheetData>
    <row r="1" spans="1:10" ht="23.25">
      <c r="A1" s="4" t="s">
        <v>38</v>
      </c>
      <c r="B1" s="5"/>
      <c r="C1" s="18"/>
      <c r="D1" s="18"/>
      <c r="E1" s="18"/>
    </row>
    <row r="2" spans="1:10" ht="22.5" customHeight="1">
      <c r="A2" s="4"/>
      <c r="B2" s="5"/>
      <c r="C2" s="18"/>
      <c r="D2" s="18"/>
      <c r="E2" s="18"/>
    </row>
    <row r="3" spans="1:10" ht="72" customHeight="1">
      <c r="A3" s="4"/>
      <c r="B3" s="126" t="s">
        <v>1193</v>
      </c>
      <c r="C3" s="18"/>
      <c r="D3" s="18"/>
      <c r="E3" s="18"/>
    </row>
    <row r="4" spans="1:10" ht="22.5" customHeight="1" thickBot="1">
      <c r="A4" s="4"/>
      <c r="B4" s="5"/>
      <c r="C4" s="18"/>
      <c r="D4" s="18"/>
      <c r="E4" s="18"/>
    </row>
    <row r="5" spans="1:10" ht="24" customHeight="1" thickBot="1">
      <c r="A5" s="8"/>
      <c r="B5" s="9"/>
      <c r="C5" s="421"/>
      <c r="D5" s="1021"/>
      <c r="E5" s="1022"/>
    </row>
    <row r="6" spans="1:10" ht="55.5" customHeight="1" thickBot="1">
      <c r="A6" s="12" t="s">
        <v>16</v>
      </c>
      <c r="B6" s="13" t="s">
        <v>38</v>
      </c>
      <c r="C6" s="32" t="s">
        <v>1026</v>
      </c>
      <c r="D6" s="147" t="s">
        <v>631</v>
      </c>
      <c r="E6" s="58" t="s">
        <v>22</v>
      </c>
    </row>
    <row r="7" spans="1:10">
      <c r="A7" s="15"/>
      <c r="B7" s="31"/>
      <c r="C7" s="33"/>
      <c r="D7" s="148"/>
      <c r="E7" s="65"/>
      <c r="F7" s="27"/>
      <c r="G7" s="27"/>
      <c r="H7" s="17"/>
      <c r="I7" s="17"/>
      <c r="J7" s="17"/>
    </row>
    <row r="8" spans="1:10">
      <c r="A8" s="14"/>
      <c r="B8" s="24"/>
      <c r="C8" s="34"/>
      <c r="D8" s="149"/>
      <c r="E8" s="66"/>
      <c r="F8" s="27"/>
      <c r="G8" s="27"/>
      <c r="H8" s="17"/>
      <c r="I8" s="17"/>
      <c r="J8" s="17"/>
    </row>
    <row r="9" spans="1:10">
      <c r="A9" s="14"/>
      <c r="B9" s="29" t="s">
        <v>44</v>
      </c>
      <c r="C9" s="35"/>
      <c r="D9" s="149"/>
      <c r="E9" s="66"/>
      <c r="F9" s="27"/>
      <c r="G9" s="27"/>
      <c r="H9" s="17"/>
      <c r="I9" s="17"/>
      <c r="J9" s="17"/>
    </row>
    <row r="10" spans="1:10" ht="47.25">
      <c r="A10" s="14"/>
      <c r="B10" s="30" t="s">
        <v>45</v>
      </c>
      <c r="C10" s="35"/>
      <c r="D10" s="149"/>
      <c r="E10" s="66"/>
      <c r="F10" s="27"/>
      <c r="G10" s="27"/>
      <c r="H10" s="17"/>
      <c r="I10" s="17"/>
      <c r="J10" s="17"/>
    </row>
    <row r="11" spans="1:10" ht="31.5">
      <c r="A11" s="14"/>
      <c r="B11" s="30" t="s">
        <v>46</v>
      </c>
      <c r="C11" s="35"/>
      <c r="D11" s="149"/>
      <c r="E11" s="66"/>
      <c r="F11" s="27"/>
      <c r="G11" s="27"/>
      <c r="H11" s="17"/>
      <c r="I11" s="17"/>
      <c r="J11" s="17"/>
    </row>
    <row r="12" spans="1:10" ht="31.5">
      <c r="A12" s="14" t="s">
        <v>47</v>
      </c>
      <c r="B12" s="29" t="s">
        <v>48</v>
      </c>
      <c r="C12" s="35" t="s">
        <v>9</v>
      </c>
      <c r="D12" s="922">
        <v>25</v>
      </c>
      <c r="E12" s="305"/>
      <c r="F12" s="265"/>
      <c r="G12" s="27"/>
      <c r="H12" s="17"/>
      <c r="I12" s="17"/>
      <c r="J12" s="17"/>
    </row>
    <row r="13" spans="1:10" ht="110.25">
      <c r="A13" s="14"/>
      <c r="B13" s="29" t="s">
        <v>49</v>
      </c>
      <c r="C13" s="35"/>
      <c r="D13" s="922"/>
      <c r="E13" s="66"/>
      <c r="F13" s="265"/>
      <c r="G13" s="27"/>
      <c r="H13" s="17"/>
      <c r="I13" s="17"/>
      <c r="J13" s="17"/>
    </row>
    <row r="14" spans="1:10" ht="47.25">
      <c r="A14" s="14"/>
      <c r="B14" s="29" t="s">
        <v>50</v>
      </c>
      <c r="C14" s="35"/>
      <c r="D14" s="922"/>
      <c r="E14" s="66"/>
      <c r="F14" s="265"/>
      <c r="G14" s="27"/>
      <c r="H14" s="17"/>
      <c r="I14" s="17"/>
      <c r="J14" s="17"/>
    </row>
    <row r="15" spans="1:10" ht="47.25">
      <c r="A15" s="16" t="s">
        <v>51</v>
      </c>
      <c r="B15" s="22" t="s">
        <v>52</v>
      </c>
      <c r="C15" s="35" t="s">
        <v>9</v>
      </c>
      <c r="D15" s="922">
        <v>60</v>
      </c>
      <c r="E15" s="305"/>
      <c r="F15" s="265"/>
      <c r="G15" s="27"/>
      <c r="H15" s="17"/>
      <c r="I15" s="17"/>
      <c r="J15" s="17"/>
    </row>
    <row r="16" spans="1:10" ht="31.5">
      <c r="A16" s="16" t="s">
        <v>53</v>
      </c>
      <c r="B16" s="29" t="s">
        <v>54</v>
      </c>
      <c r="C16" s="35" t="s">
        <v>55</v>
      </c>
      <c r="D16" s="922">
        <v>500</v>
      </c>
      <c r="E16" s="305"/>
      <c r="F16" s="265"/>
      <c r="G16" s="27"/>
      <c r="H16" s="17"/>
      <c r="I16" s="17"/>
      <c r="J16" s="17"/>
    </row>
    <row r="17" spans="1:10" ht="31.5">
      <c r="A17" s="16" t="s">
        <v>56</v>
      </c>
      <c r="B17" s="30" t="s">
        <v>57</v>
      </c>
      <c r="C17" s="35" t="s">
        <v>55</v>
      </c>
      <c r="D17" s="922">
        <v>150</v>
      </c>
      <c r="E17" s="305"/>
      <c r="F17" s="265"/>
      <c r="G17" s="27"/>
      <c r="H17" s="17"/>
      <c r="I17" s="17"/>
      <c r="J17" s="17"/>
    </row>
    <row r="18" spans="1:10">
      <c r="A18" s="16"/>
      <c r="B18" s="29"/>
      <c r="C18" s="35"/>
      <c r="D18" s="922"/>
      <c r="E18" s="66"/>
      <c r="F18" s="265"/>
      <c r="G18" s="27"/>
      <c r="H18" s="17"/>
      <c r="I18" s="17"/>
      <c r="J18" s="17"/>
    </row>
    <row r="19" spans="1:10">
      <c r="A19" s="16"/>
      <c r="B19" s="30" t="s">
        <v>58</v>
      </c>
      <c r="C19" s="35"/>
      <c r="D19" s="922"/>
      <c r="E19" s="66"/>
      <c r="F19" s="265"/>
      <c r="G19" s="27"/>
      <c r="H19" s="17"/>
      <c r="I19" s="17"/>
      <c r="J19" s="17"/>
    </row>
    <row r="20" spans="1:10" ht="126">
      <c r="A20" s="16"/>
      <c r="B20" s="29" t="s">
        <v>59</v>
      </c>
      <c r="C20" s="35"/>
      <c r="D20" s="922"/>
      <c r="E20" s="66"/>
      <c r="F20" s="265"/>
      <c r="G20" s="27"/>
      <c r="H20" s="17"/>
      <c r="I20" s="17"/>
      <c r="J20" s="17"/>
    </row>
    <row r="21" spans="1:10" ht="31.5">
      <c r="A21" s="16"/>
      <c r="B21" s="29" t="s">
        <v>60</v>
      </c>
      <c r="C21" s="35"/>
      <c r="D21" s="922"/>
      <c r="E21" s="66"/>
      <c r="F21" s="265"/>
      <c r="G21" s="27"/>
      <c r="H21" s="17"/>
      <c r="I21" s="17"/>
      <c r="J21" s="17"/>
    </row>
    <row r="22" spans="1:10" s="10" customFormat="1" ht="31.5">
      <c r="A22" s="16"/>
      <c r="B22" s="30" t="s">
        <v>61</v>
      </c>
      <c r="C22" s="35"/>
      <c r="D22" s="922"/>
      <c r="E22" s="305"/>
      <c r="F22" s="265"/>
      <c r="G22" s="25"/>
      <c r="H22" s="26"/>
      <c r="I22" s="26"/>
      <c r="J22" s="26"/>
    </row>
    <row r="23" spans="1:10" s="10" customFormat="1">
      <c r="A23" s="16" t="s">
        <v>62</v>
      </c>
      <c r="B23" s="30" t="s">
        <v>63</v>
      </c>
      <c r="C23" s="35" t="s">
        <v>9</v>
      </c>
      <c r="D23" s="922">
        <v>45</v>
      </c>
      <c r="E23" s="305"/>
      <c r="F23" s="265"/>
      <c r="G23" s="25"/>
      <c r="H23" s="26"/>
      <c r="I23" s="26"/>
      <c r="J23" s="26"/>
    </row>
    <row r="24" spans="1:10">
      <c r="A24" s="16" t="s">
        <v>64</v>
      </c>
      <c r="B24" s="30" t="s">
        <v>65</v>
      </c>
      <c r="C24" s="35" t="s">
        <v>9</v>
      </c>
      <c r="D24" s="922">
        <v>90</v>
      </c>
      <c r="E24" s="66"/>
      <c r="F24" s="265"/>
      <c r="G24" s="27"/>
      <c r="H24" s="17"/>
      <c r="I24" s="17"/>
      <c r="J24" s="17"/>
    </row>
    <row r="25" spans="1:10">
      <c r="A25" s="16" t="s">
        <v>66</v>
      </c>
      <c r="B25" s="30" t="s">
        <v>67</v>
      </c>
      <c r="C25" s="35" t="s">
        <v>55</v>
      </c>
      <c r="D25" s="922">
        <v>150</v>
      </c>
      <c r="E25" s="305"/>
      <c r="F25" s="265"/>
      <c r="G25" s="27"/>
      <c r="H25" s="17"/>
      <c r="I25" s="17"/>
      <c r="J25" s="17"/>
    </row>
    <row r="26" spans="1:10">
      <c r="A26" s="16" t="s">
        <v>68</v>
      </c>
      <c r="B26" s="30" t="s">
        <v>69</v>
      </c>
      <c r="C26" s="35" t="s">
        <v>55</v>
      </c>
      <c r="D26" s="922">
        <v>280</v>
      </c>
      <c r="E26" s="66"/>
      <c r="F26" s="265"/>
      <c r="G26" s="27"/>
      <c r="H26" s="17"/>
      <c r="I26" s="17"/>
      <c r="J26" s="17"/>
    </row>
    <row r="27" spans="1:10">
      <c r="A27" s="16" t="s">
        <v>70</v>
      </c>
      <c r="B27" s="30" t="s">
        <v>71</v>
      </c>
      <c r="C27" s="35" t="s">
        <v>55</v>
      </c>
      <c r="D27" s="922">
        <v>25</v>
      </c>
      <c r="E27" s="66"/>
      <c r="F27" s="265"/>
      <c r="G27" s="27"/>
      <c r="H27" s="17"/>
      <c r="I27" s="17"/>
      <c r="J27" s="17"/>
    </row>
    <row r="28" spans="1:10">
      <c r="A28" s="16"/>
      <c r="B28" s="30" t="s">
        <v>72</v>
      </c>
      <c r="C28" s="35"/>
      <c r="D28" s="922"/>
      <c r="E28" s="66"/>
      <c r="F28" s="265"/>
      <c r="G28" s="27"/>
      <c r="H28" s="17"/>
      <c r="I28" s="17"/>
      <c r="J28" s="17"/>
    </row>
    <row r="29" spans="1:10" ht="31.5">
      <c r="A29" s="16" t="s">
        <v>73</v>
      </c>
      <c r="B29" s="30" t="s">
        <v>74</v>
      </c>
      <c r="C29" s="35" t="s">
        <v>14</v>
      </c>
      <c r="D29" s="922">
        <v>300</v>
      </c>
      <c r="E29" s="66"/>
      <c r="F29" s="265"/>
      <c r="G29" s="27"/>
      <c r="H29" s="17"/>
      <c r="I29" s="17"/>
      <c r="J29" s="17"/>
    </row>
    <row r="30" spans="1:10" ht="31.5">
      <c r="A30" s="16" t="s">
        <v>75</v>
      </c>
      <c r="B30" s="30" t="s">
        <v>76</v>
      </c>
      <c r="C30" s="35" t="s">
        <v>14</v>
      </c>
      <c r="D30" s="922">
        <v>400</v>
      </c>
      <c r="E30" s="66"/>
      <c r="F30" s="265"/>
      <c r="G30" s="27"/>
      <c r="H30" s="17"/>
      <c r="I30" s="17"/>
      <c r="J30" s="17"/>
    </row>
    <row r="31" spans="1:10" s="156" customFormat="1" ht="31.5">
      <c r="A31" s="16" t="s">
        <v>475</v>
      </c>
      <c r="B31" s="30" t="s">
        <v>1192</v>
      </c>
      <c r="C31" s="35" t="s">
        <v>9</v>
      </c>
      <c r="D31" s="922">
        <v>20</v>
      </c>
      <c r="E31" s="66"/>
      <c r="F31" s="265"/>
      <c r="G31" s="154"/>
      <c r="H31" s="155"/>
      <c r="I31" s="155"/>
      <c r="J31" s="155"/>
    </row>
    <row r="32" spans="1:10" s="10" customFormat="1">
      <c r="A32" s="16" t="s">
        <v>1027</v>
      </c>
      <c r="B32" s="21" t="s">
        <v>1006</v>
      </c>
      <c r="C32" s="35" t="s">
        <v>9</v>
      </c>
      <c r="D32" s="922">
        <v>25</v>
      </c>
      <c r="E32" s="66"/>
      <c r="F32" s="25"/>
      <c r="G32" s="25"/>
      <c r="H32" s="26"/>
      <c r="I32" s="26"/>
      <c r="J32" s="26"/>
    </row>
    <row r="33" spans="2:10" s="10" customFormat="1">
      <c r="B33" s="25"/>
      <c r="C33" s="25"/>
      <c r="D33" s="28"/>
      <c r="E33" s="28"/>
      <c r="F33" s="25"/>
      <c r="G33" s="25"/>
      <c r="H33" s="26"/>
      <c r="I33" s="26"/>
      <c r="J33" s="26"/>
    </row>
    <row r="34" spans="2:10" s="10" customFormat="1">
      <c r="B34" s="25"/>
      <c r="C34" s="25"/>
      <c r="D34" s="28"/>
      <c r="E34" s="28"/>
      <c r="F34" s="25"/>
      <c r="G34" s="25"/>
      <c r="H34" s="26"/>
      <c r="I34" s="26"/>
      <c r="J34" s="26"/>
    </row>
    <row r="35" spans="2:10" s="10" customFormat="1">
      <c r="B35" s="25"/>
      <c r="C35" s="25"/>
      <c r="D35" s="28"/>
      <c r="E35" s="28"/>
      <c r="F35" s="25"/>
      <c r="G35" s="25"/>
      <c r="H35" s="26"/>
      <c r="I35" s="26"/>
      <c r="J35" s="26"/>
    </row>
    <row r="36" spans="2:10" s="10" customFormat="1">
      <c r="B36" s="25"/>
      <c r="C36" s="25"/>
      <c r="D36" s="28"/>
      <c r="E36" s="28"/>
      <c r="F36" s="25"/>
      <c r="G36" s="25"/>
      <c r="H36" s="26"/>
      <c r="I36" s="26"/>
      <c r="J36" s="26"/>
    </row>
    <row r="37" spans="2:10" s="10" customFormat="1">
      <c r="B37" s="25"/>
      <c r="C37" s="25"/>
      <c r="D37" s="28"/>
      <c r="E37" s="28"/>
      <c r="F37" s="25"/>
      <c r="G37" s="25"/>
      <c r="H37" s="26"/>
      <c r="I37" s="26"/>
      <c r="J37" s="26"/>
    </row>
    <row r="38" spans="2:10" s="10" customFormat="1">
      <c r="B38" s="25"/>
      <c r="C38" s="25"/>
      <c r="D38" s="28"/>
      <c r="E38" s="28"/>
      <c r="F38" s="25"/>
      <c r="G38" s="25"/>
      <c r="H38" s="26"/>
      <c r="I38" s="26"/>
      <c r="J38" s="26"/>
    </row>
    <row r="39" spans="2:10" s="10" customFormat="1">
      <c r="B39" s="25"/>
      <c r="C39" s="25"/>
      <c r="D39" s="28"/>
      <c r="E39" s="28"/>
      <c r="F39" s="25"/>
      <c r="G39" s="25"/>
      <c r="H39" s="26"/>
      <c r="I39" s="26"/>
      <c r="J39" s="26"/>
    </row>
    <row r="40" spans="2:10" s="10" customFormat="1">
      <c r="B40" s="25"/>
      <c r="C40" s="25"/>
      <c r="D40" s="28"/>
      <c r="E40" s="28"/>
      <c r="F40" s="25"/>
      <c r="G40" s="25"/>
      <c r="H40" s="26"/>
      <c r="I40" s="26"/>
      <c r="J40" s="26"/>
    </row>
    <row r="41" spans="2:10" s="10" customFormat="1">
      <c r="B41" s="25"/>
      <c r="C41" s="25"/>
      <c r="D41" s="28"/>
      <c r="E41" s="28"/>
      <c r="F41" s="25"/>
      <c r="G41" s="25"/>
      <c r="H41" s="26"/>
      <c r="I41" s="26"/>
      <c r="J41" s="26"/>
    </row>
    <row r="42" spans="2:10" s="10" customFormat="1">
      <c r="B42" s="25"/>
      <c r="C42" s="25"/>
      <c r="D42" s="28"/>
      <c r="E42" s="28"/>
      <c r="F42" s="25"/>
      <c r="G42" s="25"/>
      <c r="H42" s="26"/>
      <c r="I42" s="26"/>
      <c r="J42" s="26"/>
    </row>
    <row r="43" spans="2:10" s="10" customFormat="1">
      <c r="B43" s="25"/>
      <c r="C43" s="25"/>
      <c r="D43" s="28"/>
      <c r="E43" s="28"/>
      <c r="F43" s="25"/>
      <c r="G43" s="25"/>
      <c r="H43" s="26"/>
      <c r="I43" s="26"/>
      <c r="J43" s="26"/>
    </row>
    <row r="44" spans="2:10" s="10" customFormat="1">
      <c r="B44" s="25"/>
      <c r="C44" s="25"/>
      <c r="D44" s="28"/>
      <c r="E44" s="28"/>
      <c r="F44" s="25"/>
      <c r="G44" s="25"/>
      <c r="H44" s="26"/>
      <c r="I44" s="26"/>
      <c r="J44" s="26"/>
    </row>
    <row r="45" spans="2:10">
      <c r="B45" s="27"/>
      <c r="C45" s="25"/>
      <c r="D45" s="28"/>
      <c r="E45" s="28"/>
      <c r="F45" s="27"/>
      <c r="G45" s="27"/>
      <c r="H45" s="17"/>
      <c r="I45" s="17"/>
      <c r="J45" s="17"/>
    </row>
    <row r="46" spans="2:10">
      <c r="B46" s="27"/>
      <c r="C46" s="25"/>
      <c r="D46" s="28"/>
      <c r="E46" s="28"/>
      <c r="F46" s="27"/>
      <c r="G46" s="27"/>
      <c r="H46" s="17"/>
      <c r="I46" s="17"/>
      <c r="J46" s="17"/>
    </row>
    <row r="47" spans="2:10">
      <c r="B47" s="27"/>
      <c r="C47" s="25"/>
      <c r="D47" s="28"/>
      <c r="E47" s="28"/>
      <c r="F47" s="27"/>
      <c r="G47" s="27"/>
      <c r="H47" s="17"/>
      <c r="I47" s="17"/>
      <c r="J47" s="17"/>
    </row>
    <row r="48" spans="2:10">
      <c r="B48" s="27"/>
      <c r="C48" s="25"/>
      <c r="D48" s="28"/>
      <c r="E48" s="28"/>
      <c r="F48" s="27"/>
      <c r="G48" s="27"/>
      <c r="H48" s="17"/>
      <c r="I48" s="17"/>
      <c r="J48" s="17"/>
    </row>
    <row r="49" spans="2:10">
      <c r="B49" s="27"/>
      <c r="C49" s="25"/>
      <c r="D49" s="28"/>
      <c r="E49" s="28"/>
      <c r="F49" s="27"/>
      <c r="G49" s="27"/>
      <c r="H49" s="17"/>
      <c r="I49" s="17"/>
      <c r="J49" s="17"/>
    </row>
    <row r="50" spans="2:10">
      <c r="B50" s="27"/>
      <c r="C50" s="25"/>
      <c r="D50" s="28"/>
      <c r="E50" s="28"/>
      <c r="F50" s="27"/>
      <c r="G50" s="27"/>
      <c r="H50" s="17"/>
      <c r="I50" s="17"/>
      <c r="J50" s="17"/>
    </row>
    <row r="51" spans="2:10">
      <c r="B51" s="27"/>
      <c r="C51" s="25"/>
      <c r="D51" s="28"/>
      <c r="E51" s="28"/>
      <c r="F51" s="27"/>
      <c r="G51" s="27"/>
      <c r="H51" s="17"/>
      <c r="I51" s="17"/>
      <c r="J51" s="17"/>
    </row>
    <row r="52" spans="2:10">
      <c r="B52" s="27"/>
      <c r="C52" s="25"/>
      <c r="D52" s="28"/>
      <c r="E52" s="28"/>
      <c r="F52" s="27"/>
      <c r="G52" s="17"/>
      <c r="H52" s="17"/>
      <c r="I52" s="17"/>
      <c r="J52" s="17"/>
    </row>
    <row r="53" spans="2:10">
      <c r="B53" s="27"/>
      <c r="C53" s="25"/>
      <c r="D53" s="28"/>
      <c r="E53" s="28"/>
      <c r="F53" s="27"/>
      <c r="G53" s="17"/>
      <c r="H53" s="17"/>
      <c r="I53" s="17"/>
      <c r="J53" s="17"/>
    </row>
    <row r="54" spans="2:10">
      <c r="B54" s="27"/>
      <c r="C54" s="25"/>
      <c r="D54" s="28"/>
      <c r="E54" s="28"/>
      <c r="F54" s="27"/>
      <c r="G54" s="17"/>
      <c r="H54" s="17"/>
      <c r="I54" s="17"/>
      <c r="J54" s="17"/>
    </row>
    <row r="55" spans="2:10">
      <c r="B55" s="27"/>
      <c r="C55" s="25"/>
      <c r="D55" s="25"/>
      <c r="E55" s="25"/>
      <c r="F55" s="27"/>
      <c r="G55" s="17"/>
      <c r="H55" s="17"/>
      <c r="I55" s="17"/>
      <c r="J55" s="17"/>
    </row>
    <row r="56" spans="2:10">
      <c r="B56" s="27"/>
      <c r="C56" s="25"/>
      <c r="D56" s="25"/>
      <c r="E56" s="25"/>
      <c r="F56" s="27"/>
      <c r="G56" s="17"/>
      <c r="H56" s="17"/>
      <c r="I56" s="17"/>
      <c r="J56" s="17"/>
    </row>
    <row r="57" spans="2:10">
      <c r="B57" s="27"/>
      <c r="C57" s="25"/>
      <c r="D57" s="25"/>
      <c r="E57" s="25"/>
      <c r="F57" s="27"/>
      <c r="G57" s="17"/>
      <c r="H57" s="17"/>
      <c r="I57" s="17"/>
      <c r="J57" s="17"/>
    </row>
    <row r="58" spans="2:10">
      <c r="B58" s="27"/>
      <c r="C58" s="25"/>
      <c r="D58" s="25"/>
      <c r="E58" s="25"/>
      <c r="F58" s="27"/>
      <c r="G58" s="17"/>
      <c r="H58" s="17"/>
      <c r="I58" s="17"/>
      <c r="J58" s="17"/>
    </row>
    <row r="59" spans="2:10">
      <c r="B59" s="27"/>
      <c r="C59" s="25"/>
      <c r="D59" s="25"/>
      <c r="E59" s="25"/>
      <c r="F59" s="27"/>
      <c r="G59" s="17"/>
      <c r="H59" s="17"/>
      <c r="I59" s="17"/>
      <c r="J59" s="17"/>
    </row>
    <row r="60" spans="2:10">
      <c r="B60" s="27"/>
      <c r="C60" s="25"/>
      <c r="D60" s="25"/>
      <c r="E60" s="25"/>
      <c r="F60" s="27"/>
      <c r="G60" s="17"/>
      <c r="H60" s="17"/>
      <c r="I60" s="17"/>
      <c r="J60" s="17"/>
    </row>
    <row r="61" spans="2:10">
      <c r="B61" s="27"/>
      <c r="C61" s="25"/>
      <c r="D61" s="25"/>
      <c r="E61" s="25"/>
      <c r="F61" s="27"/>
      <c r="G61" s="17"/>
      <c r="H61" s="17"/>
      <c r="I61" s="17"/>
      <c r="J61" s="17"/>
    </row>
    <row r="62" spans="2:10">
      <c r="B62" s="27"/>
      <c r="C62" s="25"/>
      <c r="D62" s="25"/>
      <c r="E62" s="25"/>
      <c r="F62" s="27"/>
      <c r="G62" s="17"/>
      <c r="H62" s="17"/>
      <c r="I62" s="17"/>
      <c r="J62" s="17"/>
    </row>
    <row r="63" spans="2:10">
      <c r="B63" s="27"/>
      <c r="C63" s="25"/>
      <c r="D63" s="25"/>
      <c r="E63" s="25"/>
      <c r="F63" s="27"/>
      <c r="G63" s="17"/>
      <c r="H63" s="17"/>
      <c r="I63" s="17"/>
      <c r="J63" s="17"/>
    </row>
    <row r="64" spans="2:10">
      <c r="B64" s="27"/>
      <c r="C64" s="25"/>
      <c r="D64" s="25"/>
      <c r="E64" s="25"/>
      <c r="F64" s="27"/>
      <c r="G64" s="17"/>
      <c r="H64" s="17"/>
      <c r="I64" s="17"/>
      <c r="J64" s="17"/>
    </row>
    <row r="65" spans="2:10">
      <c r="B65" s="27"/>
      <c r="C65" s="25"/>
      <c r="D65" s="25"/>
      <c r="E65" s="25"/>
      <c r="F65" s="27"/>
      <c r="G65" s="17"/>
      <c r="H65" s="17"/>
      <c r="I65" s="17"/>
      <c r="J65" s="17"/>
    </row>
    <row r="66" spans="2:10">
      <c r="B66" s="27"/>
      <c r="C66" s="25"/>
      <c r="D66" s="25"/>
      <c r="E66" s="25"/>
      <c r="F66" s="27"/>
      <c r="G66" s="17"/>
      <c r="H66" s="17"/>
      <c r="I66" s="17"/>
      <c r="J66" s="17"/>
    </row>
    <row r="67" spans="2:10">
      <c r="B67" s="27"/>
      <c r="C67" s="25"/>
      <c r="D67" s="25"/>
      <c r="E67" s="25"/>
      <c r="F67" s="27"/>
      <c r="G67" s="17"/>
      <c r="H67" s="17"/>
      <c r="I67" s="17"/>
      <c r="J67" s="17"/>
    </row>
    <row r="68" spans="2:10">
      <c r="B68" s="27"/>
      <c r="C68" s="25"/>
      <c r="D68" s="25"/>
      <c r="E68" s="25"/>
      <c r="F68" s="27"/>
      <c r="G68" s="17"/>
      <c r="H68" s="17"/>
      <c r="I68" s="17"/>
      <c r="J68" s="17"/>
    </row>
    <row r="69" spans="2:10">
      <c r="B69" s="27"/>
      <c r="C69" s="25"/>
      <c r="D69" s="25"/>
      <c r="E69" s="25"/>
      <c r="F69" s="27"/>
      <c r="G69" s="17"/>
      <c r="H69" s="17"/>
      <c r="I69" s="17"/>
      <c r="J69" s="17"/>
    </row>
    <row r="70" spans="2:10">
      <c r="B70" s="27"/>
      <c r="C70" s="25"/>
      <c r="D70" s="25"/>
      <c r="E70" s="25"/>
      <c r="F70" s="27"/>
      <c r="G70" s="17"/>
      <c r="H70" s="17"/>
      <c r="I70" s="17"/>
      <c r="J70" s="17"/>
    </row>
    <row r="71" spans="2:10">
      <c r="B71" s="27"/>
      <c r="C71" s="25"/>
      <c r="D71" s="25"/>
      <c r="E71" s="25"/>
      <c r="F71" s="27"/>
      <c r="G71" s="17"/>
      <c r="H71" s="17"/>
      <c r="I71" s="17"/>
      <c r="J71" s="17"/>
    </row>
    <row r="72" spans="2:10">
      <c r="B72" s="27"/>
      <c r="C72" s="25"/>
      <c r="D72" s="25"/>
      <c r="E72" s="25"/>
      <c r="F72" s="27"/>
      <c r="G72" s="17"/>
      <c r="H72" s="17"/>
      <c r="I72" s="17"/>
      <c r="J72" s="17"/>
    </row>
    <row r="73" spans="2:10">
      <c r="B73" s="27"/>
      <c r="C73" s="25"/>
      <c r="D73" s="25"/>
      <c r="E73" s="25"/>
      <c r="F73" s="27"/>
      <c r="G73" s="17"/>
      <c r="H73" s="17"/>
      <c r="I73" s="17"/>
      <c r="J73" s="17"/>
    </row>
    <row r="74" spans="2:10">
      <c r="B74" s="27"/>
      <c r="C74" s="25"/>
      <c r="D74" s="25"/>
      <c r="E74" s="25"/>
      <c r="F74" s="27"/>
      <c r="G74" s="17"/>
      <c r="H74" s="17"/>
      <c r="I74" s="17"/>
      <c r="J74" s="17"/>
    </row>
    <row r="75" spans="2:10">
      <c r="B75" s="27"/>
      <c r="C75" s="25"/>
      <c r="D75" s="25"/>
      <c r="E75" s="25"/>
      <c r="F75" s="27"/>
      <c r="G75" s="17"/>
      <c r="H75" s="17"/>
      <c r="I75" s="17"/>
      <c r="J75" s="17"/>
    </row>
    <row r="76" spans="2:10">
      <c r="B76" s="27"/>
      <c r="C76" s="25"/>
      <c r="D76" s="25"/>
      <c r="E76" s="25"/>
      <c r="F76" s="27"/>
      <c r="G76" s="17"/>
      <c r="H76" s="17"/>
      <c r="I76" s="17"/>
      <c r="J76" s="17"/>
    </row>
    <row r="77" spans="2:10">
      <c r="B77" s="27"/>
      <c r="C77" s="25"/>
      <c r="D77" s="25"/>
      <c r="E77" s="25"/>
      <c r="F77" s="27"/>
      <c r="G77" s="17"/>
      <c r="H77" s="17"/>
      <c r="I77" s="17"/>
      <c r="J77" s="17"/>
    </row>
    <row r="78" spans="2:10">
      <c r="B78" s="27"/>
      <c r="C78" s="25"/>
      <c r="D78" s="25"/>
      <c r="E78" s="25"/>
      <c r="F78" s="27"/>
      <c r="G78" s="17"/>
      <c r="H78" s="17"/>
      <c r="I78" s="17"/>
      <c r="J78" s="17"/>
    </row>
    <row r="79" spans="2:10">
      <c r="B79" s="27"/>
      <c r="C79" s="25"/>
      <c r="D79" s="25"/>
      <c r="E79" s="25"/>
      <c r="F79" s="27"/>
      <c r="G79" s="17"/>
      <c r="H79" s="17"/>
      <c r="I79" s="17"/>
      <c r="J79" s="17"/>
    </row>
    <row r="80" spans="2:10">
      <c r="B80" s="27"/>
      <c r="C80" s="25"/>
      <c r="D80" s="25"/>
      <c r="E80" s="25"/>
      <c r="F80" s="27"/>
      <c r="G80" s="17"/>
      <c r="H80" s="17"/>
      <c r="I80" s="17"/>
      <c r="J80" s="17"/>
    </row>
    <row r="81" spans="2:10">
      <c r="B81" s="27"/>
      <c r="C81" s="25"/>
      <c r="D81" s="25"/>
      <c r="E81" s="25"/>
      <c r="F81" s="27"/>
      <c r="G81" s="17"/>
      <c r="H81" s="17"/>
      <c r="I81" s="17"/>
      <c r="J81" s="17"/>
    </row>
    <row r="82" spans="2:10">
      <c r="B82" s="27"/>
      <c r="C82" s="25"/>
      <c r="D82" s="25"/>
      <c r="E82" s="25"/>
      <c r="F82" s="27"/>
      <c r="G82" s="17"/>
      <c r="H82" s="17"/>
      <c r="I82" s="17"/>
      <c r="J82" s="17"/>
    </row>
    <row r="83" spans="2:10">
      <c r="B83" s="27"/>
      <c r="C83" s="25"/>
      <c r="D83" s="25"/>
      <c r="E83" s="25"/>
      <c r="F83" s="27"/>
      <c r="G83" s="17"/>
      <c r="H83" s="17"/>
      <c r="I83" s="17"/>
      <c r="J83" s="17"/>
    </row>
    <row r="84" spans="2:10">
      <c r="B84" s="27"/>
      <c r="C84" s="25"/>
      <c r="D84" s="25"/>
      <c r="E84" s="25"/>
      <c r="F84" s="27"/>
      <c r="G84" s="17"/>
      <c r="H84" s="17"/>
      <c r="I84" s="17"/>
      <c r="J84" s="17"/>
    </row>
    <row r="85" spans="2:10">
      <c r="B85" s="27"/>
      <c r="C85" s="25"/>
      <c r="D85" s="25"/>
      <c r="E85" s="25"/>
      <c r="F85" s="27"/>
      <c r="G85" s="17"/>
      <c r="H85" s="17"/>
      <c r="I85" s="17"/>
      <c r="J85" s="17"/>
    </row>
    <row r="86" spans="2:10">
      <c r="B86" s="27"/>
      <c r="C86" s="25"/>
      <c r="D86" s="25"/>
      <c r="E86" s="25"/>
      <c r="F86" s="27"/>
      <c r="G86" s="17"/>
      <c r="H86" s="17"/>
      <c r="I86" s="17"/>
      <c r="J86" s="17"/>
    </row>
    <row r="87" spans="2:10">
      <c r="B87" s="27"/>
      <c r="C87" s="25"/>
      <c r="D87" s="25"/>
      <c r="E87" s="25"/>
      <c r="F87" s="27"/>
      <c r="G87" s="17"/>
      <c r="H87" s="17"/>
      <c r="I87" s="17"/>
      <c r="J87" s="17"/>
    </row>
    <row r="88" spans="2:10">
      <c r="B88" s="27"/>
      <c r="C88" s="25"/>
      <c r="D88" s="25"/>
      <c r="E88" s="25"/>
      <c r="F88" s="27"/>
      <c r="G88" s="17"/>
      <c r="H88" s="17"/>
      <c r="I88" s="17"/>
      <c r="J88" s="17"/>
    </row>
    <row r="89" spans="2:10">
      <c r="B89" s="27"/>
      <c r="C89" s="25"/>
      <c r="D89" s="25"/>
      <c r="E89" s="25"/>
      <c r="F89" s="27"/>
      <c r="G89" s="17"/>
      <c r="H89" s="17"/>
      <c r="I89" s="17"/>
      <c r="J89" s="17"/>
    </row>
    <row r="90" spans="2:10">
      <c r="B90" s="27"/>
      <c r="C90" s="25"/>
      <c r="D90" s="25"/>
      <c r="E90" s="25"/>
      <c r="F90" s="27"/>
      <c r="G90" s="17"/>
      <c r="H90" s="17"/>
      <c r="I90" s="17"/>
      <c r="J90" s="17"/>
    </row>
    <row r="91" spans="2:10">
      <c r="B91" s="27"/>
      <c r="C91" s="25"/>
      <c r="D91" s="25"/>
      <c r="E91" s="25"/>
      <c r="F91" s="27"/>
      <c r="G91" s="17"/>
      <c r="H91" s="17"/>
      <c r="I91" s="17"/>
      <c r="J91" s="17"/>
    </row>
    <row r="92" spans="2:10">
      <c r="B92" s="27"/>
      <c r="C92" s="25"/>
      <c r="D92" s="25"/>
      <c r="E92" s="25"/>
      <c r="F92" s="27"/>
      <c r="G92" s="17"/>
      <c r="H92" s="17"/>
      <c r="I92" s="17"/>
      <c r="J92" s="17"/>
    </row>
    <row r="93" spans="2:10">
      <c r="B93" s="27"/>
      <c r="C93" s="25"/>
      <c r="D93" s="25"/>
      <c r="E93" s="25"/>
      <c r="F93" s="27"/>
      <c r="G93" s="17"/>
      <c r="H93" s="17"/>
      <c r="I93" s="17"/>
      <c r="J93" s="17"/>
    </row>
    <row r="94" spans="2:10">
      <c r="B94" s="27"/>
      <c r="C94" s="26"/>
      <c r="D94" s="26"/>
      <c r="E94" s="26"/>
      <c r="F94" s="17"/>
      <c r="G94" s="17"/>
      <c r="H94" s="17"/>
      <c r="I94" s="17"/>
      <c r="J94" s="17"/>
    </row>
    <row r="95" spans="2:10">
      <c r="B95" s="27"/>
      <c r="C95" s="26"/>
      <c r="D95" s="26"/>
      <c r="E95" s="26"/>
      <c r="F95" s="17"/>
      <c r="G95" s="17"/>
      <c r="H95" s="17"/>
      <c r="I95" s="17"/>
      <c r="J95" s="17"/>
    </row>
    <row r="96" spans="2:10">
      <c r="B96" s="27"/>
      <c r="C96" s="26"/>
      <c r="D96" s="26"/>
      <c r="E96" s="26"/>
      <c r="F96" s="17"/>
      <c r="G96" s="17"/>
      <c r="H96" s="17"/>
      <c r="I96" s="17"/>
      <c r="J96" s="17"/>
    </row>
    <row r="97" spans="2:10">
      <c r="B97" s="27"/>
      <c r="C97" s="26"/>
      <c r="D97" s="26"/>
      <c r="E97" s="26"/>
      <c r="F97" s="17"/>
      <c r="G97" s="17"/>
      <c r="H97" s="17"/>
      <c r="I97" s="17"/>
      <c r="J97" s="17"/>
    </row>
    <row r="98" spans="2:10">
      <c r="B98" s="27"/>
      <c r="C98" s="26"/>
      <c r="D98" s="26"/>
      <c r="E98" s="26"/>
      <c r="F98" s="17"/>
      <c r="G98" s="17"/>
      <c r="H98" s="17"/>
      <c r="I98" s="17"/>
      <c r="J98" s="17"/>
    </row>
    <row r="99" spans="2:10">
      <c r="B99" s="27"/>
      <c r="C99" s="26"/>
      <c r="D99" s="26"/>
      <c r="E99" s="26"/>
      <c r="F99" s="17"/>
      <c r="G99" s="17"/>
      <c r="H99" s="17"/>
      <c r="I99" s="17"/>
      <c r="J99" s="17"/>
    </row>
    <row r="100" spans="2:10">
      <c r="B100" s="27"/>
      <c r="C100" s="25"/>
      <c r="D100" s="26"/>
      <c r="E100" s="26"/>
      <c r="F100" s="17"/>
      <c r="G100" s="17"/>
      <c r="H100" s="17"/>
      <c r="I100" s="17"/>
      <c r="J100" s="17"/>
    </row>
    <row r="101" spans="2:10">
      <c r="B101" s="27"/>
      <c r="C101" s="25"/>
      <c r="D101" s="26"/>
      <c r="E101" s="26"/>
      <c r="F101" s="17"/>
      <c r="G101" s="17"/>
      <c r="H101" s="17"/>
      <c r="I101" s="17"/>
      <c r="J101" s="17"/>
    </row>
    <row r="102" spans="2:10">
      <c r="B102" s="27"/>
      <c r="C102" s="25"/>
      <c r="D102" s="26"/>
      <c r="E102" s="26"/>
      <c r="F102" s="17"/>
      <c r="G102" s="17"/>
      <c r="H102" s="17"/>
      <c r="I102" s="17"/>
      <c r="J102" s="17"/>
    </row>
    <row r="103" spans="2:10">
      <c r="B103" s="27"/>
      <c r="C103" s="25"/>
      <c r="D103" s="26"/>
      <c r="E103" s="26"/>
      <c r="F103" s="17"/>
      <c r="G103" s="17"/>
      <c r="H103" s="17"/>
      <c r="I103" s="17"/>
      <c r="J103" s="17"/>
    </row>
    <row r="104" spans="2:10">
      <c r="B104" s="27"/>
      <c r="C104" s="25"/>
      <c r="D104" s="26"/>
      <c r="E104" s="26"/>
      <c r="F104" s="17"/>
      <c r="G104" s="17"/>
      <c r="H104" s="17"/>
      <c r="I104" s="17"/>
      <c r="J104" s="17"/>
    </row>
    <row r="105" spans="2:10">
      <c r="B105" s="27"/>
      <c r="C105" s="25"/>
      <c r="D105" s="26"/>
      <c r="E105" s="26"/>
      <c r="F105" s="17"/>
      <c r="G105" s="17"/>
      <c r="H105" s="17"/>
      <c r="I105" s="17"/>
      <c r="J105" s="17"/>
    </row>
    <row r="106" spans="2:10">
      <c r="B106" s="27"/>
      <c r="C106" s="25"/>
      <c r="D106" s="26"/>
      <c r="E106" s="26"/>
      <c r="F106" s="17"/>
      <c r="G106" s="17"/>
      <c r="H106" s="17"/>
      <c r="I106" s="17"/>
      <c r="J106" s="17"/>
    </row>
    <row r="107" spans="2:10">
      <c r="B107" s="27"/>
      <c r="C107" s="25"/>
      <c r="D107" s="26"/>
      <c r="E107" s="26"/>
      <c r="F107" s="17"/>
      <c r="G107" s="17"/>
      <c r="H107" s="17"/>
      <c r="I107" s="17"/>
      <c r="J107" s="17"/>
    </row>
    <row r="108" spans="2:10">
      <c r="B108" s="27"/>
      <c r="C108" s="25"/>
      <c r="D108" s="26"/>
      <c r="E108" s="26"/>
      <c r="F108" s="17"/>
      <c r="G108" s="17"/>
      <c r="H108" s="17"/>
      <c r="I108" s="17"/>
      <c r="J108" s="17"/>
    </row>
    <row r="109" spans="2:10">
      <c r="B109" s="27"/>
      <c r="C109" s="25"/>
      <c r="D109" s="26"/>
      <c r="E109" s="26"/>
      <c r="F109" s="17"/>
      <c r="G109" s="17"/>
      <c r="H109" s="17"/>
      <c r="I109" s="17"/>
      <c r="J109" s="17"/>
    </row>
    <row r="110" spans="2:10">
      <c r="B110" s="27"/>
      <c r="C110" s="25"/>
      <c r="D110" s="26"/>
      <c r="E110" s="26"/>
      <c r="F110" s="17"/>
      <c r="G110" s="17"/>
      <c r="H110" s="17"/>
      <c r="I110" s="17"/>
      <c r="J110" s="17"/>
    </row>
    <row r="111" spans="2:10">
      <c r="B111" s="27"/>
      <c r="C111" s="25"/>
      <c r="D111" s="26"/>
      <c r="E111" s="26"/>
      <c r="F111" s="17"/>
      <c r="G111" s="17"/>
      <c r="H111" s="17"/>
      <c r="I111" s="17"/>
      <c r="J111" s="17"/>
    </row>
    <row r="112" spans="2:10">
      <c r="B112" s="27"/>
      <c r="C112" s="25"/>
      <c r="D112" s="26"/>
      <c r="E112" s="26"/>
      <c r="F112" s="17"/>
      <c r="G112" s="17"/>
      <c r="H112" s="17"/>
      <c r="I112" s="17"/>
      <c r="J112" s="17"/>
    </row>
    <row r="113" spans="2:10">
      <c r="B113" s="27"/>
      <c r="C113" s="25"/>
      <c r="D113" s="26"/>
      <c r="E113" s="26"/>
      <c r="F113" s="17"/>
      <c r="G113" s="17"/>
      <c r="H113" s="17"/>
      <c r="I113" s="17"/>
      <c r="J113" s="17"/>
    </row>
    <row r="114" spans="2:10">
      <c r="B114" s="27"/>
      <c r="C114" s="25"/>
      <c r="D114" s="26"/>
      <c r="E114" s="26"/>
      <c r="F114" s="17"/>
      <c r="G114" s="17"/>
      <c r="H114" s="17"/>
      <c r="I114" s="17"/>
      <c r="J114" s="17"/>
    </row>
    <row r="115" spans="2:10">
      <c r="B115" s="27"/>
      <c r="C115" s="25"/>
      <c r="D115" s="26"/>
      <c r="E115" s="26"/>
      <c r="F115" s="17"/>
      <c r="G115" s="17"/>
      <c r="H115" s="17"/>
      <c r="I115" s="17"/>
      <c r="J115" s="17"/>
    </row>
    <row r="116" spans="2:10">
      <c r="B116" s="27"/>
      <c r="C116" s="25"/>
      <c r="D116" s="26"/>
      <c r="E116" s="26"/>
      <c r="F116" s="17"/>
      <c r="G116" s="17"/>
      <c r="H116" s="17"/>
      <c r="I116" s="17"/>
      <c r="J116" s="17"/>
    </row>
    <row r="117" spans="2:10">
      <c r="B117" s="27"/>
      <c r="C117" s="25"/>
      <c r="D117" s="26"/>
      <c r="E117" s="26"/>
      <c r="F117" s="17"/>
      <c r="G117" s="17"/>
      <c r="H117" s="17"/>
      <c r="I117" s="17"/>
      <c r="J117" s="17"/>
    </row>
    <row r="118" spans="2:10">
      <c r="B118" s="27"/>
      <c r="C118" s="25"/>
      <c r="D118" s="26"/>
      <c r="E118" s="26"/>
      <c r="F118" s="17"/>
      <c r="G118" s="17"/>
      <c r="H118" s="17"/>
      <c r="I118" s="17"/>
      <c r="J118" s="17"/>
    </row>
    <row r="119" spans="2:10">
      <c r="B119" s="27"/>
      <c r="C119" s="25"/>
      <c r="D119" s="26"/>
      <c r="E119" s="26"/>
      <c r="F119" s="17"/>
      <c r="G119" s="17"/>
      <c r="H119" s="17"/>
      <c r="I119" s="17"/>
      <c r="J119" s="17"/>
    </row>
    <row r="120" spans="2:10">
      <c r="B120" s="27"/>
      <c r="C120" s="25"/>
      <c r="D120" s="26"/>
      <c r="E120" s="26"/>
      <c r="F120" s="17"/>
      <c r="G120" s="17"/>
      <c r="H120" s="17"/>
      <c r="I120" s="17"/>
      <c r="J120" s="17"/>
    </row>
    <row r="121" spans="2:10">
      <c r="B121" s="27"/>
      <c r="C121" s="25"/>
      <c r="D121" s="26"/>
      <c r="E121" s="26"/>
      <c r="F121" s="17"/>
      <c r="G121" s="17"/>
      <c r="H121" s="17"/>
      <c r="I121" s="17"/>
      <c r="J121" s="17"/>
    </row>
    <row r="122" spans="2:10">
      <c r="B122" s="27"/>
      <c r="C122" s="25"/>
      <c r="D122" s="26"/>
      <c r="E122" s="26"/>
      <c r="F122" s="17"/>
      <c r="G122" s="17"/>
      <c r="H122" s="17"/>
      <c r="I122" s="17"/>
      <c r="J122" s="17"/>
    </row>
    <row r="123" spans="2:10">
      <c r="B123" s="27"/>
      <c r="C123" s="25"/>
      <c r="D123" s="26"/>
      <c r="E123" s="26"/>
      <c r="F123" s="17"/>
      <c r="G123" s="17"/>
      <c r="H123" s="17"/>
      <c r="I123" s="17"/>
      <c r="J123" s="17"/>
    </row>
    <row r="124" spans="2:10">
      <c r="B124" s="27"/>
      <c r="C124" s="25"/>
      <c r="D124" s="26"/>
      <c r="E124" s="26"/>
      <c r="F124" s="17"/>
      <c r="G124" s="17"/>
      <c r="H124" s="17"/>
      <c r="I124" s="17"/>
      <c r="J124" s="17"/>
    </row>
    <row r="125" spans="2:10">
      <c r="B125" s="27"/>
      <c r="C125" s="25"/>
      <c r="D125" s="26"/>
      <c r="E125" s="26"/>
      <c r="F125" s="17"/>
      <c r="G125" s="17"/>
      <c r="H125" s="17"/>
      <c r="I125" s="17"/>
      <c r="J125" s="17"/>
    </row>
    <row r="126" spans="2:10">
      <c r="B126" s="27"/>
      <c r="C126" s="25"/>
      <c r="D126" s="26"/>
      <c r="E126" s="26"/>
      <c r="F126" s="17"/>
      <c r="G126" s="17"/>
      <c r="H126" s="17"/>
      <c r="I126" s="17"/>
      <c r="J126" s="17"/>
    </row>
    <row r="127" spans="2:10">
      <c r="B127" s="27"/>
      <c r="C127" s="25"/>
      <c r="D127" s="26"/>
      <c r="E127" s="26"/>
      <c r="F127" s="17"/>
      <c r="G127" s="17"/>
      <c r="H127" s="17"/>
      <c r="I127" s="17"/>
      <c r="J127" s="17"/>
    </row>
    <row r="128" spans="2:10">
      <c r="B128" s="27"/>
      <c r="C128" s="25"/>
      <c r="D128" s="26"/>
      <c r="E128" s="26"/>
      <c r="F128" s="17"/>
      <c r="G128" s="17"/>
      <c r="H128" s="17"/>
      <c r="I128" s="17"/>
      <c r="J128" s="17"/>
    </row>
    <row r="129" spans="2:10">
      <c r="B129" s="27"/>
      <c r="C129" s="25"/>
      <c r="D129" s="26"/>
      <c r="E129" s="26"/>
      <c r="F129" s="17"/>
      <c r="G129" s="17"/>
      <c r="H129" s="17"/>
      <c r="I129" s="17"/>
      <c r="J129" s="17"/>
    </row>
    <row r="130" spans="2:10">
      <c r="B130" s="27"/>
      <c r="C130" s="25"/>
      <c r="D130" s="26"/>
      <c r="E130" s="26"/>
      <c r="F130" s="17"/>
      <c r="G130" s="17"/>
      <c r="H130" s="17"/>
      <c r="I130" s="17"/>
      <c r="J130" s="17"/>
    </row>
    <row r="131" spans="2:10">
      <c r="B131" s="27"/>
      <c r="C131" s="25"/>
      <c r="D131" s="26"/>
      <c r="E131" s="26"/>
      <c r="F131" s="17"/>
      <c r="G131" s="17"/>
      <c r="H131" s="17"/>
      <c r="I131" s="17"/>
      <c r="J131" s="17"/>
    </row>
    <row r="132" spans="2:10">
      <c r="B132" s="27"/>
      <c r="C132" s="25"/>
      <c r="D132" s="26"/>
      <c r="E132" s="26"/>
      <c r="F132" s="17"/>
      <c r="G132" s="17"/>
      <c r="H132" s="17"/>
      <c r="I132" s="17"/>
      <c r="J132" s="17"/>
    </row>
    <row r="133" spans="2:10">
      <c r="B133" s="27"/>
      <c r="C133" s="25"/>
      <c r="D133" s="26"/>
      <c r="E133" s="26"/>
      <c r="F133" s="17"/>
      <c r="G133" s="17"/>
      <c r="H133" s="17"/>
      <c r="I133" s="17"/>
      <c r="J133" s="17"/>
    </row>
    <row r="134" spans="2:10">
      <c r="B134" s="27"/>
      <c r="C134" s="25"/>
      <c r="D134" s="26"/>
      <c r="E134" s="26"/>
      <c r="F134" s="17"/>
      <c r="G134" s="17"/>
      <c r="H134" s="17"/>
      <c r="I134" s="17"/>
      <c r="J134" s="17"/>
    </row>
    <row r="135" spans="2:10">
      <c r="B135" s="27"/>
      <c r="C135" s="25"/>
      <c r="D135" s="26"/>
      <c r="E135" s="26"/>
      <c r="F135" s="17"/>
      <c r="G135" s="17"/>
      <c r="H135" s="17"/>
      <c r="I135" s="17"/>
      <c r="J135" s="17"/>
    </row>
    <row r="136" spans="2:10">
      <c r="B136" s="27"/>
      <c r="C136" s="25"/>
      <c r="D136" s="26"/>
      <c r="E136" s="26"/>
      <c r="F136" s="17"/>
      <c r="G136" s="17"/>
      <c r="H136" s="17"/>
      <c r="I136" s="17"/>
      <c r="J136" s="17"/>
    </row>
    <row r="137" spans="2:10">
      <c r="B137" s="27"/>
      <c r="C137" s="25"/>
      <c r="D137" s="26"/>
      <c r="E137" s="26"/>
      <c r="F137" s="17"/>
      <c r="G137" s="17"/>
      <c r="H137" s="17"/>
      <c r="I137" s="17"/>
      <c r="J137" s="17"/>
    </row>
    <row r="138" spans="2:10">
      <c r="B138" s="27"/>
      <c r="C138" s="25"/>
      <c r="D138" s="26"/>
      <c r="E138" s="26"/>
      <c r="F138" s="17"/>
      <c r="G138" s="17"/>
      <c r="H138" s="17"/>
      <c r="I138" s="17"/>
      <c r="J138" s="17"/>
    </row>
    <row r="139" spans="2:10">
      <c r="B139" s="27"/>
      <c r="C139" s="25"/>
      <c r="D139" s="26"/>
      <c r="E139" s="26"/>
      <c r="F139" s="17"/>
      <c r="G139" s="17"/>
      <c r="H139" s="17"/>
      <c r="I139" s="17"/>
      <c r="J139" s="17"/>
    </row>
    <row r="140" spans="2:10">
      <c r="B140" s="27"/>
      <c r="C140" s="25"/>
      <c r="D140" s="26"/>
      <c r="E140" s="26"/>
      <c r="F140" s="17"/>
      <c r="G140" s="17"/>
      <c r="H140" s="17"/>
      <c r="I140" s="17"/>
      <c r="J140" s="17"/>
    </row>
    <row r="141" spans="2:10">
      <c r="B141" s="27"/>
      <c r="C141" s="25"/>
      <c r="D141" s="26"/>
      <c r="E141" s="26"/>
      <c r="F141" s="17"/>
      <c r="G141" s="17"/>
      <c r="H141" s="17"/>
      <c r="I141" s="17"/>
      <c r="J141" s="17"/>
    </row>
    <row r="142" spans="2:10">
      <c r="B142" s="27"/>
      <c r="C142" s="25"/>
      <c r="D142" s="26"/>
      <c r="E142" s="26"/>
      <c r="F142" s="17"/>
      <c r="G142" s="17"/>
      <c r="H142" s="17"/>
      <c r="I142" s="17"/>
      <c r="J142" s="17"/>
    </row>
    <row r="143" spans="2:10">
      <c r="B143" s="27"/>
      <c r="C143" s="25"/>
      <c r="D143" s="26"/>
      <c r="E143" s="26"/>
      <c r="F143" s="17"/>
      <c r="G143" s="17"/>
      <c r="H143" s="17"/>
      <c r="I143" s="17"/>
      <c r="J143" s="17"/>
    </row>
    <row r="144" spans="2:10">
      <c r="B144" s="27"/>
      <c r="C144" s="25"/>
      <c r="D144" s="26"/>
      <c r="E144" s="26"/>
      <c r="F144" s="17"/>
      <c r="G144" s="17"/>
      <c r="H144" s="17"/>
      <c r="I144" s="17"/>
      <c r="J144" s="17"/>
    </row>
    <row r="145" spans="2:10">
      <c r="B145" s="27"/>
      <c r="C145" s="25"/>
      <c r="D145" s="26"/>
      <c r="E145" s="26"/>
      <c r="F145" s="17"/>
      <c r="G145" s="17"/>
      <c r="H145" s="17"/>
      <c r="I145" s="17"/>
      <c r="J145" s="17"/>
    </row>
    <row r="146" spans="2:10">
      <c r="B146" s="27"/>
      <c r="C146" s="25"/>
      <c r="D146" s="26"/>
      <c r="E146" s="26"/>
      <c r="F146" s="17"/>
      <c r="G146" s="17"/>
      <c r="H146" s="17"/>
      <c r="I146" s="17"/>
      <c r="J146" s="17"/>
    </row>
    <row r="147" spans="2:10">
      <c r="B147" s="27"/>
      <c r="C147" s="25"/>
      <c r="D147" s="26"/>
      <c r="E147" s="26"/>
      <c r="F147" s="17"/>
      <c r="G147" s="17"/>
      <c r="H147" s="17"/>
      <c r="I147" s="17"/>
      <c r="J147" s="17"/>
    </row>
    <row r="148" spans="2:10">
      <c r="B148" s="27"/>
      <c r="C148" s="25"/>
      <c r="D148" s="26"/>
      <c r="E148" s="26"/>
      <c r="F148" s="17"/>
      <c r="G148" s="17"/>
      <c r="H148" s="17"/>
      <c r="I148" s="17"/>
      <c r="J148" s="17"/>
    </row>
    <row r="149" spans="2:10">
      <c r="B149" s="27"/>
      <c r="C149" s="25"/>
      <c r="D149" s="26"/>
      <c r="E149" s="26"/>
      <c r="F149" s="17"/>
      <c r="G149" s="17"/>
      <c r="H149" s="17"/>
      <c r="I149" s="17"/>
      <c r="J149" s="17"/>
    </row>
    <row r="150" spans="2:10">
      <c r="B150" s="27"/>
      <c r="C150" s="25"/>
      <c r="D150" s="26"/>
      <c r="E150" s="26"/>
      <c r="F150" s="17"/>
      <c r="G150" s="17"/>
      <c r="H150" s="17"/>
      <c r="I150" s="17"/>
      <c r="J150" s="17"/>
    </row>
    <row r="151" spans="2:10">
      <c r="B151" s="27"/>
      <c r="C151" s="25"/>
      <c r="D151" s="26"/>
      <c r="E151" s="26"/>
      <c r="F151" s="17"/>
      <c r="G151" s="17"/>
      <c r="H151" s="17"/>
      <c r="I151" s="17"/>
      <c r="J151" s="17"/>
    </row>
    <row r="152" spans="2:10">
      <c r="B152" s="27"/>
      <c r="C152" s="25"/>
      <c r="D152" s="26"/>
      <c r="E152" s="26"/>
      <c r="F152" s="17"/>
      <c r="G152" s="17"/>
      <c r="H152" s="17"/>
      <c r="I152" s="17"/>
      <c r="J152" s="17"/>
    </row>
    <row r="153" spans="2:10">
      <c r="B153" s="27"/>
      <c r="C153" s="25"/>
      <c r="D153" s="26"/>
      <c r="E153" s="26"/>
      <c r="F153" s="17"/>
      <c r="G153" s="17"/>
      <c r="H153" s="17"/>
      <c r="I153" s="17"/>
      <c r="J153" s="17"/>
    </row>
    <row r="154" spans="2:10">
      <c r="B154" s="27"/>
      <c r="C154" s="25"/>
      <c r="D154" s="26"/>
      <c r="E154" s="26"/>
      <c r="F154" s="17"/>
      <c r="G154" s="17"/>
      <c r="H154" s="17"/>
      <c r="I154" s="17"/>
      <c r="J154" s="17"/>
    </row>
    <row r="155" spans="2:10">
      <c r="B155" s="27"/>
      <c r="C155" s="25"/>
      <c r="D155" s="26"/>
      <c r="E155" s="26"/>
      <c r="F155" s="17"/>
      <c r="G155" s="17"/>
      <c r="H155" s="17"/>
      <c r="I155" s="17"/>
      <c r="J155" s="17"/>
    </row>
    <row r="156" spans="2:10">
      <c r="B156" s="27"/>
      <c r="C156" s="25"/>
      <c r="D156" s="26"/>
      <c r="E156" s="26"/>
      <c r="F156" s="17"/>
      <c r="G156" s="17"/>
      <c r="H156" s="17"/>
      <c r="I156" s="17"/>
      <c r="J156" s="17"/>
    </row>
    <row r="157" spans="2:10">
      <c r="B157" s="27"/>
      <c r="C157" s="25"/>
      <c r="D157" s="26"/>
      <c r="E157" s="26"/>
      <c r="F157" s="17"/>
      <c r="G157" s="17"/>
      <c r="H157" s="17"/>
      <c r="I157" s="17"/>
      <c r="J157" s="17"/>
    </row>
    <row r="158" spans="2:10">
      <c r="B158" s="27"/>
      <c r="C158" s="25"/>
      <c r="D158" s="26"/>
      <c r="E158" s="26"/>
      <c r="F158" s="17"/>
      <c r="G158" s="17"/>
      <c r="H158" s="17"/>
      <c r="I158" s="17"/>
      <c r="J158" s="17"/>
    </row>
    <row r="159" spans="2:10">
      <c r="B159" s="27"/>
      <c r="C159" s="25"/>
      <c r="D159" s="26"/>
      <c r="E159" s="26"/>
      <c r="F159" s="17"/>
      <c r="G159" s="17"/>
      <c r="H159" s="17"/>
      <c r="I159" s="17"/>
      <c r="J159" s="17"/>
    </row>
    <row r="160" spans="2:10">
      <c r="B160" s="27"/>
      <c r="C160" s="25"/>
      <c r="D160" s="26"/>
      <c r="E160" s="26"/>
      <c r="F160" s="17"/>
      <c r="G160" s="17"/>
      <c r="H160" s="17"/>
      <c r="I160" s="17"/>
      <c r="J160" s="17"/>
    </row>
    <row r="161" spans="2:10">
      <c r="B161" s="27"/>
      <c r="C161" s="25"/>
      <c r="D161" s="26"/>
      <c r="E161" s="26"/>
      <c r="F161" s="17"/>
      <c r="G161" s="17"/>
      <c r="H161" s="17"/>
      <c r="I161" s="17"/>
      <c r="J161" s="17"/>
    </row>
    <row r="162" spans="2:10">
      <c r="B162" s="27"/>
      <c r="C162" s="25"/>
      <c r="D162" s="26"/>
      <c r="E162" s="26"/>
      <c r="F162" s="17"/>
      <c r="G162" s="17"/>
      <c r="H162" s="17"/>
      <c r="I162" s="17"/>
      <c r="J162" s="17"/>
    </row>
    <row r="163" spans="2:10">
      <c r="B163" s="27"/>
      <c r="C163" s="25"/>
      <c r="D163" s="26"/>
      <c r="E163" s="26"/>
      <c r="F163" s="17"/>
      <c r="G163" s="17"/>
      <c r="H163" s="17"/>
      <c r="I163" s="17"/>
      <c r="J163" s="17"/>
    </row>
    <row r="164" spans="2:10">
      <c r="B164" s="27"/>
      <c r="C164" s="25"/>
      <c r="D164" s="26"/>
      <c r="E164" s="26"/>
      <c r="F164" s="17"/>
      <c r="G164" s="17"/>
      <c r="H164" s="17"/>
      <c r="I164" s="17"/>
      <c r="J164" s="17"/>
    </row>
    <row r="165" spans="2:10">
      <c r="B165" s="27"/>
      <c r="C165" s="25"/>
      <c r="D165" s="26"/>
      <c r="E165" s="26"/>
      <c r="F165" s="17"/>
      <c r="G165" s="17"/>
      <c r="H165" s="17"/>
      <c r="I165" s="17"/>
      <c r="J165" s="17"/>
    </row>
    <row r="166" spans="2:10">
      <c r="B166" s="27"/>
      <c r="C166" s="25"/>
      <c r="D166" s="26"/>
      <c r="E166" s="26"/>
      <c r="F166" s="17"/>
      <c r="G166" s="17"/>
      <c r="H166" s="17"/>
      <c r="I166" s="17"/>
      <c r="J166" s="17"/>
    </row>
    <row r="167" spans="2:10">
      <c r="B167" s="27"/>
      <c r="C167" s="25"/>
      <c r="D167" s="26"/>
      <c r="E167" s="26"/>
      <c r="F167" s="17"/>
      <c r="G167" s="17"/>
      <c r="H167" s="17"/>
      <c r="I167" s="17"/>
      <c r="J167" s="17"/>
    </row>
    <row r="168" spans="2:10">
      <c r="B168" s="27"/>
      <c r="C168" s="25"/>
      <c r="D168" s="26"/>
      <c r="E168" s="26"/>
      <c r="F168" s="17"/>
      <c r="G168" s="17"/>
      <c r="H168" s="17"/>
      <c r="I168" s="17"/>
      <c r="J168" s="17"/>
    </row>
    <row r="169" spans="2:10">
      <c r="B169" s="27"/>
      <c r="C169" s="25"/>
      <c r="D169" s="26"/>
      <c r="E169" s="26"/>
      <c r="F169" s="17"/>
      <c r="G169" s="17"/>
      <c r="H169" s="17"/>
      <c r="I169" s="17"/>
      <c r="J169" s="17"/>
    </row>
    <row r="170" spans="2:10">
      <c r="B170" s="27"/>
      <c r="C170" s="25"/>
      <c r="D170" s="26"/>
      <c r="E170" s="26"/>
      <c r="F170" s="17"/>
      <c r="G170" s="17"/>
      <c r="H170" s="17"/>
      <c r="I170" s="17"/>
      <c r="J170" s="17"/>
    </row>
    <row r="171" spans="2:10">
      <c r="B171" s="27"/>
      <c r="C171" s="25"/>
      <c r="D171" s="26"/>
      <c r="E171" s="26"/>
      <c r="F171" s="17"/>
      <c r="G171" s="17"/>
      <c r="H171" s="17"/>
      <c r="I171" s="17"/>
      <c r="J171" s="17"/>
    </row>
    <row r="172" spans="2:10">
      <c r="B172" s="27"/>
      <c r="C172" s="25"/>
      <c r="D172" s="26"/>
      <c r="E172" s="26"/>
      <c r="F172" s="17"/>
      <c r="G172" s="17"/>
      <c r="H172" s="17"/>
      <c r="I172" s="17"/>
      <c r="J172" s="17"/>
    </row>
    <row r="173" spans="2:10">
      <c r="B173" s="27"/>
      <c r="C173" s="25"/>
      <c r="D173" s="26"/>
      <c r="E173" s="26"/>
      <c r="F173" s="17"/>
      <c r="G173" s="17"/>
      <c r="H173" s="17"/>
      <c r="I173" s="17"/>
      <c r="J173" s="17"/>
    </row>
    <row r="174" spans="2:10">
      <c r="B174" s="27"/>
      <c r="C174" s="25"/>
      <c r="D174" s="26"/>
      <c r="E174" s="26"/>
      <c r="F174" s="17"/>
      <c r="G174" s="17"/>
      <c r="H174" s="17"/>
      <c r="I174" s="17"/>
      <c r="J174" s="17"/>
    </row>
    <row r="175" spans="2:10">
      <c r="B175" s="27"/>
      <c r="C175" s="25"/>
      <c r="D175" s="26"/>
      <c r="E175" s="26"/>
      <c r="F175" s="17"/>
      <c r="G175" s="17"/>
      <c r="H175" s="17"/>
      <c r="I175" s="17"/>
      <c r="J175" s="17"/>
    </row>
    <row r="176" spans="2:10">
      <c r="B176" s="27"/>
      <c r="C176" s="25"/>
      <c r="D176" s="26"/>
      <c r="E176" s="26"/>
      <c r="F176" s="17"/>
      <c r="G176" s="17"/>
      <c r="H176" s="17"/>
      <c r="I176" s="17"/>
      <c r="J176" s="17"/>
    </row>
    <row r="177" spans="2:10">
      <c r="B177" s="27"/>
      <c r="C177" s="25"/>
      <c r="D177" s="26"/>
      <c r="E177" s="26"/>
      <c r="F177" s="17"/>
      <c r="G177" s="17"/>
      <c r="H177" s="17"/>
      <c r="I177" s="17"/>
      <c r="J177" s="17"/>
    </row>
    <row r="178" spans="2:10">
      <c r="B178" s="27"/>
      <c r="C178" s="25"/>
      <c r="D178" s="26"/>
      <c r="E178" s="26"/>
      <c r="F178" s="17"/>
      <c r="G178" s="17"/>
      <c r="H178" s="17"/>
      <c r="I178" s="17"/>
      <c r="J178" s="17"/>
    </row>
    <row r="179" spans="2:10">
      <c r="B179" s="27"/>
      <c r="C179" s="25"/>
      <c r="D179" s="26"/>
      <c r="E179" s="26"/>
      <c r="F179" s="17"/>
      <c r="G179" s="17"/>
      <c r="H179" s="17"/>
      <c r="I179" s="17"/>
      <c r="J179" s="17"/>
    </row>
    <row r="180" spans="2:10">
      <c r="B180" s="27"/>
      <c r="C180" s="25"/>
      <c r="D180" s="26"/>
      <c r="E180" s="26"/>
      <c r="F180" s="17"/>
      <c r="G180" s="17"/>
      <c r="H180" s="17"/>
      <c r="I180" s="17"/>
      <c r="J180" s="17"/>
    </row>
    <row r="181" spans="2:10">
      <c r="B181" s="27"/>
      <c r="C181" s="25"/>
      <c r="D181" s="26"/>
      <c r="E181" s="26"/>
      <c r="F181" s="17"/>
      <c r="G181" s="17"/>
      <c r="H181" s="17"/>
      <c r="I181" s="17"/>
      <c r="J181" s="17"/>
    </row>
    <row r="182" spans="2:10">
      <c r="B182" s="27"/>
      <c r="C182" s="25"/>
      <c r="D182" s="26"/>
      <c r="E182" s="26"/>
      <c r="F182" s="17"/>
      <c r="G182" s="17"/>
      <c r="H182" s="17"/>
      <c r="I182" s="17"/>
      <c r="J182" s="17"/>
    </row>
    <row r="183" spans="2:10">
      <c r="B183" s="27"/>
      <c r="C183" s="25"/>
      <c r="D183" s="26"/>
      <c r="E183" s="26"/>
      <c r="F183" s="17"/>
      <c r="G183" s="17"/>
      <c r="H183" s="17"/>
      <c r="I183" s="17"/>
      <c r="J183" s="17"/>
    </row>
    <row r="184" spans="2:10">
      <c r="B184" s="27"/>
      <c r="C184" s="25"/>
      <c r="D184" s="26"/>
      <c r="E184" s="26"/>
      <c r="F184" s="17"/>
      <c r="G184" s="17"/>
      <c r="H184" s="17"/>
      <c r="I184" s="17"/>
      <c r="J184" s="17"/>
    </row>
    <row r="185" spans="2:10">
      <c r="B185" s="27"/>
      <c r="C185" s="25"/>
      <c r="D185" s="26"/>
      <c r="E185" s="26"/>
      <c r="F185" s="17"/>
      <c r="G185" s="17"/>
      <c r="H185" s="17"/>
      <c r="I185" s="17"/>
      <c r="J185" s="17"/>
    </row>
    <row r="186" spans="2:10">
      <c r="B186" s="27"/>
      <c r="C186" s="25"/>
      <c r="D186" s="26"/>
      <c r="E186" s="26"/>
      <c r="F186" s="17"/>
      <c r="G186" s="17"/>
      <c r="H186" s="17"/>
      <c r="I186" s="17"/>
      <c r="J186" s="17"/>
    </row>
    <row r="187" spans="2:10">
      <c r="B187" s="27"/>
      <c r="C187" s="25"/>
      <c r="D187" s="26"/>
      <c r="E187" s="26"/>
      <c r="F187" s="17"/>
      <c r="G187" s="17"/>
      <c r="H187" s="17"/>
      <c r="I187" s="17"/>
      <c r="J187" s="17"/>
    </row>
    <row r="188" spans="2:10">
      <c r="B188" s="27"/>
      <c r="C188" s="25"/>
      <c r="D188" s="26"/>
      <c r="E188" s="26"/>
      <c r="F188" s="17"/>
      <c r="G188" s="17"/>
      <c r="H188" s="17"/>
      <c r="I188" s="17"/>
      <c r="J188" s="17"/>
    </row>
    <row r="189" spans="2:10">
      <c r="B189" s="27"/>
      <c r="C189" s="25"/>
      <c r="D189" s="26"/>
      <c r="E189" s="26"/>
      <c r="F189" s="17"/>
      <c r="G189" s="17"/>
      <c r="H189" s="17"/>
      <c r="I189" s="17"/>
      <c r="J189" s="17"/>
    </row>
    <row r="190" spans="2:10">
      <c r="B190" s="27"/>
      <c r="C190" s="25"/>
      <c r="D190" s="26"/>
      <c r="E190" s="26"/>
      <c r="F190" s="17"/>
      <c r="G190" s="17"/>
      <c r="H190" s="17"/>
      <c r="I190" s="17"/>
      <c r="J190" s="17"/>
    </row>
    <row r="191" spans="2:10">
      <c r="B191" s="27"/>
      <c r="C191" s="25"/>
      <c r="D191" s="26"/>
      <c r="E191" s="26"/>
      <c r="F191" s="17"/>
      <c r="G191" s="17"/>
      <c r="H191" s="17"/>
      <c r="I191" s="17"/>
      <c r="J191" s="17"/>
    </row>
    <row r="192" spans="2:10">
      <c r="B192" s="27"/>
      <c r="C192" s="25"/>
      <c r="D192" s="26"/>
      <c r="E192" s="26"/>
      <c r="F192" s="17"/>
      <c r="G192" s="17"/>
      <c r="H192" s="17"/>
      <c r="I192" s="17"/>
      <c r="J192" s="17"/>
    </row>
    <row r="193" spans="2:10">
      <c r="B193" s="27"/>
      <c r="C193" s="25"/>
      <c r="D193" s="26"/>
      <c r="E193" s="26"/>
      <c r="F193" s="17"/>
      <c r="G193" s="17"/>
      <c r="H193" s="17"/>
      <c r="I193" s="17"/>
      <c r="J193" s="17"/>
    </row>
    <row r="194" spans="2:10">
      <c r="B194" s="27"/>
      <c r="C194" s="25"/>
      <c r="D194" s="26"/>
      <c r="E194" s="26"/>
      <c r="F194" s="17"/>
      <c r="G194" s="17"/>
      <c r="H194" s="17"/>
      <c r="I194" s="17"/>
      <c r="J194" s="17"/>
    </row>
    <row r="195" spans="2:10">
      <c r="B195" s="27"/>
      <c r="C195" s="25"/>
      <c r="D195" s="26"/>
      <c r="E195" s="26"/>
      <c r="F195" s="17"/>
      <c r="G195" s="17"/>
      <c r="H195" s="17"/>
      <c r="I195" s="17"/>
      <c r="J195" s="17"/>
    </row>
    <row r="196" spans="2:10">
      <c r="B196" s="27"/>
      <c r="C196" s="25"/>
      <c r="D196" s="26"/>
      <c r="E196" s="26"/>
      <c r="F196" s="17"/>
      <c r="G196" s="17"/>
      <c r="H196" s="17"/>
      <c r="I196" s="17"/>
      <c r="J196" s="17"/>
    </row>
    <row r="197" spans="2:10">
      <c r="B197" s="27"/>
      <c r="C197" s="25"/>
      <c r="D197" s="26"/>
      <c r="E197" s="26"/>
      <c r="F197" s="17"/>
      <c r="G197" s="17"/>
      <c r="H197" s="17"/>
      <c r="I197" s="17"/>
      <c r="J197" s="17"/>
    </row>
    <row r="198" spans="2:10">
      <c r="B198" s="27"/>
      <c r="C198" s="25"/>
      <c r="D198" s="26"/>
      <c r="E198" s="26"/>
      <c r="F198" s="17"/>
      <c r="G198" s="17"/>
      <c r="H198" s="17"/>
      <c r="I198" s="17"/>
      <c r="J198" s="17"/>
    </row>
    <row r="199" spans="2:10">
      <c r="B199" s="27"/>
      <c r="C199" s="25"/>
      <c r="D199" s="26"/>
      <c r="E199" s="26"/>
      <c r="F199" s="17"/>
      <c r="G199" s="17"/>
      <c r="H199" s="17"/>
      <c r="I199" s="17"/>
      <c r="J199" s="17"/>
    </row>
    <row r="200" spans="2:10">
      <c r="B200" s="27"/>
      <c r="C200" s="25"/>
      <c r="D200" s="26"/>
      <c r="E200" s="26"/>
      <c r="F200" s="17"/>
      <c r="G200" s="17"/>
      <c r="H200" s="17"/>
      <c r="I200" s="17"/>
      <c r="J200" s="17"/>
    </row>
    <row r="201" spans="2:10">
      <c r="B201" s="27"/>
      <c r="C201" s="25"/>
      <c r="D201" s="26"/>
      <c r="E201" s="26"/>
      <c r="F201" s="17"/>
      <c r="G201" s="17"/>
      <c r="H201" s="17"/>
      <c r="I201" s="17"/>
      <c r="J201" s="17"/>
    </row>
    <row r="202" spans="2:10">
      <c r="B202" s="27"/>
      <c r="C202" s="25"/>
      <c r="D202" s="26"/>
      <c r="E202" s="26"/>
      <c r="F202" s="17"/>
      <c r="G202" s="17"/>
      <c r="H202" s="17"/>
      <c r="I202" s="17"/>
      <c r="J202" s="17"/>
    </row>
    <row r="203" spans="2:10">
      <c r="B203" s="27"/>
      <c r="C203" s="25"/>
      <c r="D203" s="26"/>
      <c r="E203" s="26"/>
      <c r="F203" s="17"/>
      <c r="G203" s="17"/>
      <c r="H203" s="17"/>
      <c r="I203" s="17"/>
      <c r="J203" s="17"/>
    </row>
    <row r="204" spans="2:10">
      <c r="B204" s="27"/>
      <c r="C204" s="25"/>
      <c r="D204" s="26"/>
      <c r="E204" s="26"/>
      <c r="F204" s="17"/>
      <c r="G204" s="17"/>
      <c r="H204" s="17"/>
      <c r="I204" s="17"/>
      <c r="J204" s="17"/>
    </row>
    <row r="205" spans="2:10">
      <c r="B205" s="27"/>
      <c r="C205" s="25"/>
      <c r="D205" s="26"/>
      <c r="E205" s="26"/>
      <c r="F205" s="17"/>
      <c r="G205" s="17"/>
      <c r="H205" s="17"/>
      <c r="I205" s="17"/>
      <c r="J205" s="17"/>
    </row>
    <row r="206" spans="2:10">
      <c r="B206" s="27"/>
      <c r="C206" s="25"/>
      <c r="D206" s="26"/>
      <c r="E206" s="26"/>
      <c r="F206" s="17"/>
      <c r="G206" s="17"/>
      <c r="H206" s="17"/>
      <c r="I206" s="17"/>
      <c r="J206" s="17"/>
    </row>
    <row r="207" spans="2:10">
      <c r="B207" s="27"/>
      <c r="C207" s="25"/>
      <c r="D207" s="26"/>
      <c r="E207" s="26"/>
      <c r="F207" s="17"/>
      <c r="G207" s="17"/>
      <c r="H207" s="17"/>
      <c r="I207" s="17"/>
      <c r="J207" s="17"/>
    </row>
    <row r="208" spans="2:10">
      <c r="B208" s="27"/>
      <c r="C208" s="25"/>
      <c r="D208" s="26"/>
      <c r="E208" s="26"/>
      <c r="F208" s="17"/>
      <c r="G208" s="17"/>
      <c r="H208" s="17"/>
      <c r="I208" s="17"/>
      <c r="J208" s="17"/>
    </row>
    <row r="209" spans="2:10">
      <c r="B209" s="27"/>
      <c r="C209" s="25"/>
      <c r="D209" s="26"/>
      <c r="E209" s="26"/>
      <c r="F209" s="17"/>
      <c r="G209" s="17"/>
      <c r="H209" s="17"/>
      <c r="I209" s="17"/>
      <c r="J209" s="17"/>
    </row>
    <row r="210" spans="2:10">
      <c r="B210" s="27"/>
      <c r="C210" s="25"/>
      <c r="D210" s="26"/>
      <c r="E210" s="26"/>
      <c r="F210" s="17"/>
      <c r="G210" s="17"/>
      <c r="H210" s="17"/>
      <c r="I210" s="17"/>
      <c r="J210" s="17"/>
    </row>
    <row r="211" spans="2:10">
      <c r="B211" s="27"/>
      <c r="C211" s="25"/>
      <c r="D211" s="26"/>
      <c r="E211" s="26"/>
      <c r="F211" s="17"/>
      <c r="G211" s="17"/>
      <c r="H211" s="17"/>
      <c r="I211" s="17"/>
      <c r="J211" s="17"/>
    </row>
    <row r="212" spans="2:10">
      <c r="B212" s="27"/>
      <c r="C212" s="25"/>
      <c r="D212" s="26"/>
      <c r="E212" s="26"/>
      <c r="F212" s="17"/>
      <c r="G212" s="17"/>
      <c r="H212" s="17"/>
      <c r="I212" s="17"/>
      <c r="J212" s="17"/>
    </row>
    <row r="213" spans="2:10">
      <c r="B213" s="27"/>
      <c r="C213" s="25"/>
      <c r="D213" s="26"/>
      <c r="E213" s="26"/>
      <c r="F213" s="17"/>
      <c r="G213" s="17"/>
      <c r="H213" s="17"/>
      <c r="I213" s="17"/>
      <c r="J213" s="17"/>
    </row>
    <row r="214" spans="2:10">
      <c r="B214" s="27"/>
      <c r="C214" s="25"/>
      <c r="D214" s="26"/>
      <c r="E214" s="26"/>
      <c r="F214" s="17"/>
      <c r="G214" s="17"/>
      <c r="H214" s="17"/>
      <c r="I214" s="17"/>
      <c r="J214" s="17"/>
    </row>
    <row r="215" spans="2:10">
      <c r="B215" s="27"/>
      <c r="C215" s="25"/>
      <c r="D215" s="26"/>
      <c r="E215" s="26"/>
      <c r="F215" s="17"/>
      <c r="G215" s="17"/>
      <c r="H215" s="17"/>
      <c r="I215" s="17"/>
      <c r="J215" s="17"/>
    </row>
    <row r="216" spans="2:10">
      <c r="B216" s="27"/>
      <c r="C216" s="25"/>
      <c r="D216" s="26"/>
      <c r="E216" s="26"/>
      <c r="F216" s="17"/>
      <c r="G216" s="17"/>
      <c r="H216" s="17"/>
      <c r="I216" s="17"/>
      <c r="J216" s="17"/>
    </row>
    <row r="217" spans="2:10">
      <c r="B217" s="27"/>
      <c r="C217" s="25"/>
      <c r="D217" s="26"/>
      <c r="E217" s="26"/>
      <c r="F217" s="17"/>
      <c r="G217" s="17"/>
      <c r="H217" s="17"/>
      <c r="I217" s="17"/>
      <c r="J217" s="17"/>
    </row>
    <row r="218" spans="2:10">
      <c r="B218" s="27"/>
      <c r="C218" s="25"/>
      <c r="D218" s="26"/>
      <c r="E218" s="26"/>
      <c r="F218" s="17"/>
      <c r="G218" s="17"/>
      <c r="H218" s="17"/>
      <c r="I218" s="17"/>
      <c r="J218" s="17"/>
    </row>
    <row r="219" spans="2:10">
      <c r="B219" s="27"/>
      <c r="C219" s="25"/>
      <c r="D219" s="26"/>
      <c r="E219" s="26"/>
      <c r="F219" s="17"/>
      <c r="G219" s="17"/>
      <c r="H219" s="17"/>
      <c r="I219" s="17"/>
      <c r="J219" s="17"/>
    </row>
    <row r="220" spans="2:10">
      <c r="B220" s="27"/>
      <c r="C220" s="25"/>
      <c r="D220" s="26"/>
      <c r="E220" s="26"/>
      <c r="F220" s="17"/>
      <c r="G220" s="17"/>
      <c r="H220" s="17"/>
      <c r="I220" s="17"/>
      <c r="J220" s="17"/>
    </row>
    <row r="221" spans="2:10">
      <c r="B221" s="27"/>
      <c r="C221" s="25"/>
      <c r="D221" s="26"/>
      <c r="E221" s="26"/>
      <c r="F221" s="17"/>
      <c r="G221" s="17"/>
      <c r="H221" s="17"/>
      <c r="I221" s="17"/>
      <c r="J221" s="17"/>
    </row>
    <row r="222" spans="2:10">
      <c r="B222" s="27"/>
      <c r="C222" s="25"/>
      <c r="D222" s="26"/>
      <c r="E222" s="26"/>
      <c r="F222" s="17"/>
      <c r="G222" s="17"/>
      <c r="H222" s="17"/>
      <c r="I222" s="17"/>
      <c r="J222" s="17"/>
    </row>
    <row r="223" spans="2:10">
      <c r="B223" s="27"/>
      <c r="C223" s="25"/>
      <c r="D223" s="26"/>
      <c r="E223" s="26"/>
      <c r="F223" s="17"/>
      <c r="G223" s="17"/>
      <c r="H223" s="17"/>
      <c r="I223" s="17"/>
      <c r="J223" s="17"/>
    </row>
    <row r="224" spans="2:10">
      <c r="B224" s="27"/>
      <c r="C224" s="25"/>
      <c r="D224" s="26"/>
      <c r="E224" s="26"/>
      <c r="F224" s="17"/>
      <c r="G224" s="17"/>
      <c r="H224" s="17"/>
      <c r="I224" s="17"/>
      <c r="J224" s="17"/>
    </row>
    <row r="225" spans="2:10">
      <c r="B225" s="27"/>
      <c r="C225" s="25"/>
      <c r="D225" s="26"/>
      <c r="E225" s="26"/>
      <c r="F225" s="17"/>
      <c r="G225" s="17"/>
      <c r="H225" s="17"/>
      <c r="I225" s="17"/>
      <c r="J225" s="17"/>
    </row>
    <row r="226" spans="2:10">
      <c r="B226" s="27"/>
      <c r="C226" s="25"/>
      <c r="D226" s="26"/>
      <c r="E226" s="26"/>
      <c r="F226" s="17"/>
      <c r="G226" s="17"/>
      <c r="H226" s="17"/>
      <c r="I226" s="17"/>
      <c r="J226" s="17"/>
    </row>
    <row r="227" spans="2:10">
      <c r="B227" s="27"/>
      <c r="C227" s="25"/>
      <c r="D227" s="26"/>
      <c r="E227" s="26"/>
      <c r="F227" s="17"/>
      <c r="G227" s="17"/>
      <c r="H227" s="17"/>
      <c r="I227" s="17"/>
      <c r="J227" s="17"/>
    </row>
    <row r="228" spans="2:10">
      <c r="B228" s="27"/>
      <c r="C228" s="25"/>
      <c r="D228" s="26"/>
      <c r="E228" s="26"/>
      <c r="F228" s="17"/>
      <c r="G228" s="17"/>
      <c r="H228" s="17"/>
      <c r="I228" s="17"/>
      <c r="J228" s="17"/>
    </row>
    <row r="229" spans="2:10">
      <c r="B229" s="27"/>
      <c r="C229" s="25"/>
      <c r="D229" s="26"/>
      <c r="E229" s="26"/>
      <c r="F229" s="17"/>
      <c r="G229" s="17"/>
      <c r="H229" s="17"/>
      <c r="I229" s="17"/>
      <c r="J229" s="17"/>
    </row>
    <row r="230" spans="2:10">
      <c r="B230" s="27"/>
      <c r="C230" s="25"/>
      <c r="D230" s="26"/>
      <c r="E230" s="26"/>
      <c r="F230" s="17"/>
      <c r="G230" s="17"/>
      <c r="H230" s="17"/>
      <c r="I230" s="17"/>
      <c r="J230" s="17"/>
    </row>
    <row r="231" spans="2:10">
      <c r="B231" s="27"/>
      <c r="C231" s="25"/>
      <c r="D231" s="26"/>
      <c r="E231" s="26"/>
      <c r="F231" s="17"/>
      <c r="G231" s="17"/>
      <c r="H231" s="17"/>
      <c r="I231" s="17"/>
      <c r="J231" s="17"/>
    </row>
    <row r="232" spans="2:10">
      <c r="B232" s="27"/>
      <c r="C232" s="25"/>
      <c r="D232" s="26"/>
      <c r="E232" s="26"/>
      <c r="F232" s="17"/>
      <c r="G232" s="17"/>
      <c r="H232" s="17"/>
      <c r="I232" s="17"/>
      <c r="J232" s="17"/>
    </row>
    <row r="233" spans="2:10">
      <c r="B233" s="27"/>
      <c r="C233" s="25"/>
      <c r="D233" s="26"/>
      <c r="E233" s="26"/>
      <c r="F233" s="17"/>
      <c r="G233" s="17"/>
      <c r="H233" s="17"/>
      <c r="I233" s="17"/>
      <c r="J233" s="17"/>
    </row>
    <row r="234" spans="2:10">
      <c r="B234" s="27"/>
      <c r="C234" s="25"/>
      <c r="D234" s="26"/>
      <c r="E234" s="26"/>
      <c r="F234" s="17"/>
      <c r="G234" s="17"/>
      <c r="H234" s="17"/>
      <c r="I234" s="17"/>
      <c r="J234" s="17"/>
    </row>
    <row r="235" spans="2:10">
      <c r="B235" s="27"/>
      <c r="C235" s="25"/>
      <c r="D235" s="26"/>
      <c r="E235" s="26"/>
      <c r="F235" s="17"/>
      <c r="G235" s="17"/>
      <c r="H235" s="17"/>
      <c r="I235" s="17"/>
      <c r="J235" s="17"/>
    </row>
    <row r="236" spans="2:10">
      <c r="B236" s="27"/>
      <c r="C236" s="25"/>
      <c r="D236" s="26"/>
      <c r="E236" s="26"/>
      <c r="F236" s="17"/>
      <c r="G236" s="17"/>
      <c r="H236" s="17"/>
      <c r="I236" s="17"/>
      <c r="J236" s="17"/>
    </row>
    <row r="237" spans="2:10">
      <c r="B237" s="27"/>
      <c r="C237" s="25"/>
      <c r="D237" s="26"/>
      <c r="E237" s="26"/>
      <c r="F237" s="17"/>
      <c r="G237" s="17"/>
      <c r="H237" s="17"/>
      <c r="I237" s="17"/>
      <c r="J237" s="17"/>
    </row>
    <row r="238" spans="2:10">
      <c r="B238" s="27"/>
      <c r="C238" s="25"/>
      <c r="D238" s="26"/>
      <c r="E238" s="26"/>
      <c r="F238" s="17"/>
      <c r="G238" s="17"/>
      <c r="H238" s="17"/>
      <c r="I238" s="17"/>
      <c r="J238" s="17"/>
    </row>
    <row r="239" spans="2:10">
      <c r="B239" s="27"/>
      <c r="C239" s="25"/>
      <c r="D239" s="26"/>
      <c r="E239" s="26"/>
      <c r="F239" s="17"/>
      <c r="G239" s="17"/>
      <c r="H239" s="17"/>
      <c r="I239" s="17"/>
      <c r="J239" s="17"/>
    </row>
    <row r="240" spans="2:10">
      <c r="B240" s="27"/>
      <c r="C240" s="25"/>
      <c r="D240" s="26"/>
      <c r="E240" s="26"/>
      <c r="F240" s="17"/>
      <c r="G240" s="17"/>
      <c r="H240" s="17"/>
      <c r="I240" s="17"/>
      <c r="J240" s="17"/>
    </row>
    <row r="241" spans="2:10">
      <c r="B241" s="27"/>
      <c r="C241" s="25"/>
      <c r="D241" s="26"/>
      <c r="E241" s="26"/>
      <c r="F241" s="17"/>
      <c r="G241" s="17"/>
      <c r="H241" s="17"/>
      <c r="I241" s="17"/>
      <c r="J241" s="17"/>
    </row>
    <row r="242" spans="2:10">
      <c r="B242" s="27"/>
      <c r="C242" s="25"/>
      <c r="D242" s="26"/>
      <c r="E242" s="26"/>
      <c r="F242" s="17"/>
      <c r="G242" s="17"/>
      <c r="H242" s="17"/>
      <c r="I242" s="17"/>
      <c r="J242" s="17"/>
    </row>
    <row r="243" spans="2:10">
      <c r="B243" s="27"/>
      <c r="C243" s="25"/>
      <c r="D243" s="26"/>
      <c r="E243" s="26"/>
      <c r="F243" s="17"/>
      <c r="G243" s="17"/>
      <c r="H243" s="17"/>
      <c r="I243" s="17"/>
      <c r="J243" s="17"/>
    </row>
    <row r="244" spans="2:10">
      <c r="B244" s="27"/>
      <c r="C244" s="25"/>
      <c r="D244" s="26"/>
      <c r="E244" s="26"/>
      <c r="F244" s="17"/>
      <c r="G244" s="17"/>
      <c r="H244" s="17"/>
      <c r="I244" s="17"/>
      <c r="J244" s="17"/>
    </row>
    <row r="245" spans="2:10">
      <c r="B245" s="27"/>
      <c r="C245" s="25"/>
      <c r="D245" s="26"/>
      <c r="E245" s="26"/>
      <c r="F245" s="17"/>
      <c r="G245" s="17"/>
      <c r="H245" s="17"/>
      <c r="I245" s="17"/>
      <c r="J245" s="17"/>
    </row>
    <row r="246" spans="2:10">
      <c r="B246" s="27"/>
      <c r="C246" s="25"/>
      <c r="D246" s="26"/>
      <c r="E246" s="26"/>
      <c r="F246" s="17"/>
      <c r="G246" s="17"/>
      <c r="H246" s="17"/>
      <c r="I246" s="17"/>
      <c r="J246" s="17"/>
    </row>
    <row r="247" spans="2:10">
      <c r="B247" s="27"/>
      <c r="C247" s="25"/>
      <c r="D247" s="26"/>
      <c r="E247" s="26"/>
      <c r="F247" s="17"/>
      <c r="G247" s="17"/>
      <c r="H247" s="17"/>
      <c r="I247" s="17"/>
      <c r="J247" s="17"/>
    </row>
    <row r="248" spans="2:10">
      <c r="B248" s="27"/>
      <c r="C248" s="25"/>
      <c r="D248" s="26"/>
      <c r="E248" s="26"/>
      <c r="F248" s="17"/>
      <c r="G248" s="17"/>
      <c r="H248" s="17"/>
      <c r="I248" s="17"/>
      <c r="J248" s="17"/>
    </row>
    <row r="249" spans="2:10">
      <c r="B249" s="27"/>
      <c r="C249" s="25"/>
      <c r="D249" s="26"/>
      <c r="E249" s="26"/>
      <c r="F249" s="17"/>
      <c r="G249" s="17"/>
      <c r="H249" s="17"/>
      <c r="I249" s="17"/>
      <c r="J249" s="17"/>
    </row>
    <row r="250" spans="2:10">
      <c r="B250" s="27"/>
      <c r="C250" s="25"/>
      <c r="D250" s="26"/>
      <c r="E250" s="26"/>
      <c r="F250" s="17"/>
      <c r="G250" s="17"/>
      <c r="H250" s="17"/>
      <c r="I250" s="17"/>
      <c r="J250" s="17"/>
    </row>
    <row r="251" spans="2:10">
      <c r="B251" s="27"/>
      <c r="C251" s="25"/>
      <c r="D251" s="26"/>
      <c r="E251" s="26"/>
      <c r="F251" s="17"/>
      <c r="G251" s="17"/>
      <c r="H251" s="17"/>
      <c r="I251" s="17"/>
      <c r="J251" s="17"/>
    </row>
    <row r="252" spans="2:10">
      <c r="B252" s="27"/>
      <c r="C252" s="25"/>
      <c r="D252" s="26"/>
      <c r="E252" s="26"/>
      <c r="F252" s="17"/>
      <c r="G252" s="17"/>
      <c r="H252" s="17"/>
      <c r="I252" s="17"/>
      <c r="J252" s="17"/>
    </row>
    <row r="253" spans="2:10">
      <c r="B253" s="27"/>
      <c r="C253" s="25"/>
      <c r="D253" s="26"/>
      <c r="E253" s="26"/>
      <c r="F253" s="17"/>
      <c r="G253" s="17"/>
      <c r="H253" s="17"/>
      <c r="I253" s="17"/>
      <c r="J253" s="17"/>
    </row>
    <row r="254" spans="2:10">
      <c r="B254" s="27"/>
      <c r="C254" s="25"/>
      <c r="D254" s="26"/>
      <c r="E254" s="26"/>
      <c r="F254" s="17"/>
      <c r="G254" s="17"/>
      <c r="H254" s="17"/>
      <c r="I254" s="17"/>
      <c r="J254" s="17"/>
    </row>
    <row r="255" spans="2:10">
      <c r="B255" s="27"/>
      <c r="C255" s="25"/>
      <c r="D255" s="26"/>
      <c r="E255" s="26"/>
      <c r="F255" s="17"/>
      <c r="G255" s="17"/>
      <c r="H255" s="17"/>
      <c r="I255" s="17"/>
      <c r="J255" s="17"/>
    </row>
    <row r="256" spans="2:10">
      <c r="B256" s="27"/>
      <c r="C256" s="25"/>
      <c r="D256" s="26"/>
      <c r="E256" s="26"/>
      <c r="F256" s="17"/>
      <c r="G256" s="17"/>
      <c r="H256" s="17"/>
      <c r="I256" s="17"/>
      <c r="J256" s="17"/>
    </row>
    <row r="257" spans="2:10">
      <c r="B257" s="27"/>
      <c r="C257" s="25"/>
      <c r="D257" s="26"/>
      <c r="E257" s="26"/>
      <c r="F257" s="17"/>
      <c r="G257" s="17"/>
      <c r="H257" s="17"/>
      <c r="I257" s="17"/>
      <c r="J257" s="17"/>
    </row>
    <row r="258" spans="2:10">
      <c r="B258" s="27"/>
      <c r="C258" s="25"/>
      <c r="D258" s="26"/>
      <c r="E258" s="26"/>
      <c r="F258" s="17"/>
      <c r="G258" s="17"/>
      <c r="H258" s="17"/>
      <c r="I258" s="17"/>
      <c r="J258" s="17"/>
    </row>
    <row r="259" spans="2:10">
      <c r="B259" s="27"/>
      <c r="C259" s="25"/>
      <c r="D259" s="26"/>
      <c r="E259" s="26"/>
      <c r="F259" s="17"/>
      <c r="G259" s="17"/>
      <c r="H259" s="17"/>
      <c r="I259" s="17"/>
      <c r="J259" s="17"/>
    </row>
    <row r="260" spans="2:10">
      <c r="B260" s="27"/>
      <c r="C260" s="25"/>
      <c r="D260" s="26"/>
      <c r="E260" s="26"/>
      <c r="F260" s="17"/>
      <c r="G260" s="17"/>
      <c r="H260" s="17"/>
      <c r="I260" s="17"/>
      <c r="J260" s="17"/>
    </row>
    <row r="261" spans="2:10">
      <c r="B261" s="27"/>
      <c r="C261" s="25"/>
      <c r="D261" s="26"/>
      <c r="E261" s="26"/>
      <c r="F261" s="17"/>
      <c r="G261" s="17"/>
      <c r="H261" s="17"/>
      <c r="I261" s="17"/>
      <c r="J261" s="17"/>
    </row>
    <row r="262" spans="2:10">
      <c r="B262" s="27"/>
      <c r="C262" s="25"/>
      <c r="D262" s="26"/>
      <c r="E262" s="26"/>
      <c r="F262" s="17"/>
      <c r="G262" s="17"/>
      <c r="H262" s="17"/>
      <c r="I262" s="17"/>
      <c r="J262" s="17"/>
    </row>
    <row r="263" spans="2:10">
      <c r="B263" s="27"/>
      <c r="C263" s="25"/>
      <c r="D263" s="26"/>
      <c r="E263" s="26"/>
      <c r="F263" s="17"/>
      <c r="G263" s="17"/>
      <c r="H263" s="17"/>
      <c r="I263" s="17"/>
      <c r="J263" s="17"/>
    </row>
    <row r="264" spans="2:10">
      <c r="B264" s="27"/>
      <c r="C264" s="25"/>
      <c r="D264" s="26"/>
      <c r="E264" s="26"/>
      <c r="F264" s="17"/>
      <c r="G264" s="17"/>
      <c r="H264" s="17"/>
      <c r="I264" s="17"/>
      <c r="J264" s="17"/>
    </row>
    <row r="265" spans="2:10">
      <c r="B265" s="27"/>
      <c r="C265" s="25"/>
      <c r="D265" s="26"/>
      <c r="E265" s="26"/>
      <c r="F265" s="17"/>
      <c r="G265" s="17"/>
      <c r="H265" s="17"/>
      <c r="I265" s="17"/>
      <c r="J265" s="17"/>
    </row>
    <row r="266" spans="2:10">
      <c r="B266" s="27"/>
      <c r="C266" s="25"/>
      <c r="D266" s="26"/>
      <c r="E266" s="26"/>
      <c r="F266" s="17"/>
      <c r="G266" s="17"/>
      <c r="H266" s="17"/>
      <c r="I266" s="17"/>
      <c r="J266" s="17"/>
    </row>
    <row r="267" spans="2:10">
      <c r="B267" s="27"/>
      <c r="C267" s="25"/>
      <c r="D267" s="26"/>
      <c r="E267" s="26"/>
      <c r="F267" s="17"/>
      <c r="G267" s="17"/>
      <c r="H267" s="17"/>
      <c r="I267" s="17"/>
      <c r="J267" s="17"/>
    </row>
    <row r="268" spans="2:10">
      <c r="B268" s="27"/>
      <c r="C268" s="25"/>
      <c r="D268" s="26"/>
      <c r="E268" s="26"/>
      <c r="F268" s="17"/>
      <c r="G268" s="17"/>
      <c r="H268" s="17"/>
      <c r="I268" s="17"/>
      <c r="J268" s="17"/>
    </row>
    <row r="269" spans="2:10">
      <c r="B269" s="27"/>
      <c r="C269" s="25"/>
      <c r="D269" s="26"/>
      <c r="E269" s="26"/>
      <c r="F269" s="17"/>
      <c r="G269" s="17"/>
      <c r="H269" s="17"/>
      <c r="I269" s="17"/>
      <c r="J269" s="17"/>
    </row>
    <row r="270" spans="2:10">
      <c r="B270" s="27"/>
      <c r="C270" s="25"/>
      <c r="D270" s="26"/>
      <c r="E270" s="26"/>
      <c r="F270" s="17"/>
      <c r="G270" s="17"/>
      <c r="H270" s="17"/>
      <c r="I270" s="17"/>
      <c r="J270" s="17"/>
    </row>
    <row r="271" spans="2:10">
      <c r="B271" s="27"/>
      <c r="C271" s="25"/>
      <c r="D271" s="26"/>
      <c r="E271" s="26"/>
      <c r="F271" s="17"/>
      <c r="G271" s="17"/>
      <c r="H271" s="17"/>
      <c r="I271" s="17"/>
      <c r="J271" s="17"/>
    </row>
    <row r="272" spans="2:10">
      <c r="B272" s="27"/>
      <c r="C272" s="25"/>
      <c r="D272" s="26"/>
      <c r="E272" s="26"/>
      <c r="F272" s="17"/>
      <c r="G272" s="17"/>
      <c r="H272" s="17"/>
      <c r="I272" s="17"/>
      <c r="J272" s="17"/>
    </row>
    <row r="273" spans="2:10">
      <c r="B273" s="27"/>
      <c r="C273" s="25"/>
      <c r="D273" s="26"/>
      <c r="E273" s="26"/>
      <c r="F273" s="17"/>
      <c r="G273" s="17"/>
      <c r="H273" s="17"/>
      <c r="I273" s="17"/>
      <c r="J273" s="17"/>
    </row>
    <row r="274" spans="2:10">
      <c r="B274" s="27"/>
      <c r="C274" s="25"/>
      <c r="D274" s="26"/>
      <c r="E274" s="26"/>
      <c r="F274" s="17"/>
      <c r="G274" s="17"/>
      <c r="H274" s="17"/>
      <c r="I274" s="17"/>
      <c r="J274" s="17"/>
    </row>
  </sheetData>
  <mergeCells count="1">
    <mergeCell ref="D5:E5"/>
  </mergeCells>
  <phoneticPr fontId="17" type="noConversion"/>
  <pageMargins left="0.35433070866141736" right="0.35433070866141736" top="0.39370078740157483" bottom="0.59055118110236227" header="0.11811023622047245" footer="0.31496062992125984"/>
  <pageSetup paperSize="9" scale="62" fitToHeight="0" orientation="portrait" r:id="rId1"/>
  <headerFooter alignWithMargins="0">
    <oddFooter>&amp;L&amp;"Arial Narrow,Regular"&amp;8&amp;F&amp;C&amp;"Arial Narrow,Regular"&amp;8&amp;P&amp;R&amp;"Arial Narrow,Regular"&amp;8&amp;D - &amp;T</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indexed="13"/>
    <pageSetUpPr fitToPage="1"/>
  </sheetPr>
  <dimension ref="A1:L257"/>
  <sheetViews>
    <sheetView showZeros="0" view="pageBreakPreview" zoomScale="85" zoomScaleNormal="70" zoomScaleSheetLayoutView="85" workbookViewId="0">
      <selection activeCell="D12" sqref="D12"/>
    </sheetView>
  </sheetViews>
  <sheetFormatPr defaultRowHeight="15.75"/>
  <cols>
    <col min="1" max="1" width="12.5703125" style="159" customWidth="1"/>
    <col min="2" max="2" width="52" style="182" customWidth="1"/>
    <col min="3" max="3" width="14.7109375" style="182" customWidth="1"/>
    <col min="4" max="4" width="17.85546875" style="159" customWidth="1"/>
    <col min="5" max="5" width="50.85546875" style="159" customWidth="1"/>
    <col min="6" max="16384" width="9.140625" style="159"/>
  </cols>
  <sheetData>
    <row r="1" spans="1:12" ht="23.25">
      <c r="A1" s="4" t="s">
        <v>1237</v>
      </c>
      <c r="B1" s="123"/>
      <c r="C1" s="18"/>
      <c r="D1" s="18"/>
      <c r="E1" s="18"/>
    </row>
    <row r="2" spans="1:12" ht="24" thickBot="1">
      <c r="A2" s="4"/>
      <c r="B2" s="123"/>
      <c r="C2" s="18"/>
      <c r="D2" s="18"/>
      <c r="E2" s="18"/>
    </row>
    <row r="3" spans="1:12" ht="24" customHeight="1" thickBot="1">
      <c r="A3" s="160"/>
      <c r="B3" s="161"/>
      <c r="C3" s="422"/>
      <c r="D3" s="1023"/>
      <c r="E3" s="1024"/>
      <c r="F3" s="162"/>
    </row>
    <row r="4" spans="1:12" s="188" customFormat="1" ht="54.75" customHeight="1" thickBot="1">
      <c r="A4" s="183" t="s">
        <v>16</v>
      </c>
      <c r="B4" s="163" t="s">
        <v>480</v>
      </c>
      <c r="C4" s="184" t="s">
        <v>1026</v>
      </c>
      <c r="D4" s="185" t="s">
        <v>631</v>
      </c>
      <c r="E4" s="186" t="s">
        <v>22</v>
      </c>
      <c r="F4" s="187"/>
    </row>
    <row r="5" spans="1:12">
      <c r="A5" s="164"/>
      <c r="B5" s="165"/>
      <c r="C5" s="166"/>
      <c r="D5" s="167"/>
      <c r="E5" s="168"/>
      <c r="F5" s="169"/>
      <c r="G5" s="169"/>
      <c r="H5" s="169"/>
      <c r="I5" s="169"/>
      <c r="J5" s="162"/>
      <c r="K5" s="162"/>
      <c r="L5" s="162"/>
    </row>
    <row r="6" spans="1:12">
      <c r="A6" s="170"/>
      <c r="B6" s="171" t="s">
        <v>481</v>
      </c>
      <c r="C6" s="172"/>
      <c r="D6" s="173"/>
      <c r="E6" s="174"/>
      <c r="F6" s="169"/>
      <c r="G6" s="169"/>
      <c r="H6" s="169"/>
      <c r="I6" s="169"/>
      <c r="J6" s="162"/>
      <c r="K6" s="162"/>
      <c r="L6" s="162"/>
    </row>
    <row r="7" spans="1:12">
      <c r="A7" s="170"/>
      <c r="B7" s="175"/>
      <c r="C7" s="172"/>
      <c r="D7" s="266"/>
      <c r="E7" s="174"/>
      <c r="F7" s="169"/>
      <c r="G7" s="169"/>
      <c r="H7" s="169"/>
      <c r="I7" s="169"/>
      <c r="J7" s="162"/>
      <c r="K7" s="162"/>
      <c r="L7" s="162"/>
    </row>
    <row r="8" spans="1:12">
      <c r="A8" s="170" t="s">
        <v>483</v>
      </c>
      <c r="B8" s="180" t="s">
        <v>482</v>
      </c>
      <c r="C8" s="172" t="s">
        <v>15</v>
      </c>
      <c r="D8" s="267">
        <v>3.5</v>
      </c>
      <c r="E8" s="174"/>
      <c r="F8" s="169"/>
      <c r="G8" s="169"/>
      <c r="H8" s="169"/>
      <c r="I8" s="169"/>
      <c r="J8" s="162"/>
      <c r="K8" s="162"/>
      <c r="L8" s="162"/>
    </row>
    <row r="9" spans="1:12">
      <c r="A9" s="176"/>
      <c r="B9" s="177"/>
      <c r="C9" s="178"/>
      <c r="D9" s="267"/>
      <c r="E9" s="174"/>
      <c r="F9" s="169"/>
      <c r="G9" s="169"/>
      <c r="H9" s="169"/>
      <c r="I9" s="169"/>
      <c r="J9" s="162"/>
      <c r="K9" s="162"/>
      <c r="L9" s="162"/>
    </row>
    <row r="10" spans="1:12">
      <c r="A10" s="176"/>
      <c r="B10" s="179" t="s">
        <v>484</v>
      </c>
      <c r="C10" s="178"/>
      <c r="D10" s="267"/>
      <c r="E10" s="174"/>
      <c r="F10" s="169"/>
      <c r="G10" s="169"/>
      <c r="H10" s="169"/>
      <c r="I10" s="169"/>
      <c r="J10" s="162"/>
      <c r="K10" s="162"/>
      <c r="L10" s="162"/>
    </row>
    <row r="11" spans="1:12">
      <c r="A11" s="176" t="s">
        <v>485</v>
      </c>
      <c r="B11" s="177" t="s">
        <v>486</v>
      </c>
      <c r="C11" s="178" t="s">
        <v>18</v>
      </c>
      <c r="D11" s="267">
        <v>42</v>
      </c>
      <c r="E11" s="174"/>
      <c r="F11" s="169"/>
      <c r="G11" s="169"/>
      <c r="H11" s="169"/>
      <c r="I11" s="169"/>
      <c r="J11" s="162"/>
      <c r="K11" s="162"/>
      <c r="L11" s="162"/>
    </row>
    <row r="12" spans="1:12">
      <c r="A12" s="176" t="s">
        <v>487</v>
      </c>
      <c r="B12" s="177" t="s">
        <v>488</v>
      </c>
      <c r="C12" s="178" t="s">
        <v>18</v>
      </c>
      <c r="D12" s="267">
        <v>38</v>
      </c>
      <c r="E12" s="174"/>
      <c r="F12" s="169"/>
      <c r="G12" s="169"/>
      <c r="H12" s="169"/>
      <c r="I12" s="169"/>
      <c r="J12" s="162"/>
      <c r="K12" s="162"/>
      <c r="L12" s="162"/>
    </row>
    <row r="13" spans="1:12">
      <c r="A13" s="176" t="s">
        <v>489</v>
      </c>
      <c r="B13" s="177" t="s">
        <v>490</v>
      </c>
      <c r="C13" s="178" t="s">
        <v>18</v>
      </c>
      <c r="D13" s="267">
        <v>48</v>
      </c>
      <c r="E13" s="174"/>
      <c r="F13" s="169"/>
      <c r="G13" s="169"/>
      <c r="H13" s="169"/>
      <c r="I13" s="169"/>
      <c r="J13" s="162"/>
      <c r="K13" s="162"/>
      <c r="L13" s="162"/>
    </row>
    <row r="14" spans="1:12">
      <c r="A14" s="176" t="s">
        <v>1526</v>
      </c>
      <c r="B14" s="177" t="s">
        <v>1527</v>
      </c>
      <c r="C14" s="178" t="s">
        <v>1528</v>
      </c>
      <c r="D14" s="267">
        <v>650</v>
      </c>
      <c r="E14" s="174"/>
      <c r="F14" s="169"/>
      <c r="G14" s="169"/>
      <c r="H14" s="169"/>
      <c r="I14" s="169"/>
      <c r="J14" s="162"/>
      <c r="K14" s="162"/>
      <c r="L14" s="162"/>
    </row>
    <row r="15" spans="1:12" ht="13.5" customHeight="1">
      <c r="B15" s="169"/>
      <c r="C15" s="169"/>
      <c r="D15" s="181"/>
      <c r="E15" s="181"/>
      <c r="F15" s="169"/>
      <c r="G15" s="169"/>
      <c r="H15" s="169"/>
      <c r="I15" s="169"/>
      <c r="J15" s="162"/>
      <c r="K15" s="162"/>
      <c r="L15" s="162"/>
    </row>
    <row r="16" spans="1:12">
      <c r="B16" s="169"/>
      <c r="C16" s="169"/>
      <c r="D16" s="181"/>
      <c r="E16" s="181"/>
      <c r="F16" s="169"/>
      <c r="G16" s="169"/>
      <c r="H16" s="169"/>
      <c r="I16" s="169"/>
      <c r="J16" s="162"/>
      <c r="K16" s="162"/>
      <c r="L16" s="162"/>
    </row>
    <row r="17" spans="2:12">
      <c r="B17" s="169"/>
      <c r="C17" s="169"/>
      <c r="D17" s="181"/>
      <c r="E17" s="181"/>
      <c r="F17" s="169"/>
      <c r="G17" s="169"/>
      <c r="H17" s="169"/>
      <c r="I17" s="169"/>
      <c r="J17" s="162"/>
      <c r="K17" s="162"/>
      <c r="L17" s="162"/>
    </row>
    <row r="18" spans="2:12">
      <c r="B18" s="169"/>
      <c r="C18" s="169"/>
      <c r="D18" s="181"/>
      <c r="E18" s="181"/>
      <c r="F18" s="169"/>
      <c r="G18" s="169"/>
      <c r="H18" s="169"/>
      <c r="I18" s="169"/>
      <c r="J18" s="162"/>
      <c r="K18" s="162"/>
      <c r="L18" s="162"/>
    </row>
    <row r="19" spans="2:12">
      <c r="B19" s="169"/>
      <c r="C19" s="169"/>
      <c r="D19" s="181"/>
      <c r="E19" s="181"/>
      <c r="F19" s="169"/>
      <c r="G19" s="169"/>
      <c r="H19" s="169"/>
      <c r="I19" s="169"/>
      <c r="J19" s="162"/>
      <c r="K19" s="162"/>
      <c r="L19" s="162"/>
    </row>
    <row r="20" spans="2:12">
      <c r="B20" s="169"/>
      <c r="C20" s="169"/>
      <c r="D20" s="181"/>
      <c r="E20" s="181"/>
      <c r="F20" s="169"/>
      <c r="G20" s="169"/>
      <c r="H20" s="169"/>
      <c r="I20" s="169"/>
      <c r="J20" s="162"/>
      <c r="K20" s="162"/>
      <c r="L20" s="162"/>
    </row>
    <row r="21" spans="2:12">
      <c r="B21" s="169"/>
      <c r="C21" s="169"/>
      <c r="D21" s="181"/>
      <c r="E21" s="181"/>
      <c r="F21" s="169"/>
      <c r="G21" s="169"/>
      <c r="H21" s="169"/>
      <c r="I21" s="169"/>
      <c r="J21" s="162"/>
      <c r="K21" s="162"/>
      <c r="L21" s="162"/>
    </row>
    <row r="22" spans="2:12">
      <c r="B22" s="169"/>
      <c r="C22" s="169"/>
      <c r="D22" s="181"/>
      <c r="E22" s="181"/>
      <c r="F22" s="169"/>
      <c r="G22" s="169"/>
      <c r="H22" s="169"/>
      <c r="I22" s="169"/>
      <c r="J22" s="162"/>
      <c r="K22" s="162"/>
      <c r="L22" s="162"/>
    </row>
    <row r="23" spans="2:12">
      <c r="B23" s="169"/>
      <c r="C23" s="169"/>
      <c r="D23" s="181"/>
      <c r="E23" s="181"/>
      <c r="F23" s="169"/>
      <c r="G23" s="169"/>
      <c r="H23" s="169"/>
      <c r="I23" s="169"/>
      <c r="J23" s="162"/>
      <c r="K23" s="162"/>
      <c r="L23" s="162"/>
    </row>
    <row r="24" spans="2:12">
      <c r="B24" s="169"/>
      <c r="C24" s="169"/>
      <c r="D24" s="181"/>
      <c r="E24" s="181"/>
      <c r="F24" s="169"/>
      <c r="G24" s="169"/>
      <c r="H24" s="169"/>
      <c r="I24" s="169"/>
      <c r="J24" s="162"/>
      <c r="K24" s="162"/>
      <c r="L24" s="162"/>
    </row>
    <row r="25" spans="2:12">
      <c r="B25" s="169"/>
      <c r="C25" s="169"/>
      <c r="D25" s="181"/>
      <c r="E25" s="181"/>
      <c r="F25" s="169"/>
      <c r="G25" s="169"/>
      <c r="H25" s="169"/>
      <c r="I25" s="169"/>
      <c r="J25" s="162"/>
      <c r="K25" s="162"/>
      <c r="L25" s="162"/>
    </row>
    <row r="26" spans="2:12">
      <c r="B26" s="169"/>
      <c r="C26" s="169"/>
      <c r="D26" s="181"/>
      <c r="E26" s="181"/>
      <c r="F26" s="169"/>
      <c r="G26" s="169"/>
      <c r="H26" s="169"/>
      <c r="I26" s="169"/>
      <c r="J26" s="162"/>
      <c r="K26" s="162"/>
      <c r="L26" s="162"/>
    </row>
    <row r="27" spans="2:12">
      <c r="B27" s="169"/>
      <c r="C27" s="169"/>
      <c r="D27" s="181"/>
      <c r="E27" s="181"/>
      <c r="F27" s="169"/>
      <c r="G27" s="169"/>
      <c r="H27" s="169"/>
      <c r="I27" s="169"/>
      <c r="J27" s="162"/>
      <c r="K27" s="162"/>
      <c r="L27" s="162"/>
    </row>
    <row r="28" spans="2:12">
      <c r="B28" s="169"/>
      <c r="C28" s="169"/>
      <c r="D28" s="181"/>
      <c r="E28" s="181"/>
      <c r="F28" s="169"/>
      <c r="G28" s="169"/>
      <c r="H28" s="169"/>
      <c r="I28" s="169"/>
      <c r="J28" s="162"/>
      <c r="K28" s="162"/>
      <c r="L28" s="162"/>
    </row>
    <row r="29" spans="2:12">
      <c r="B29" s="169"/>
      <c r="C29" s="169"/>
      <c r="D29" s="181"/>
      <c r="E29" s="181"/>
      <c r="F29" s="169"/>
      <c r="G29" s="169"/>
      <c r="H29" s="169"/>
      <c r="I29" s="169"/>
      <c r="J29" s="162"/>
      <c r="K29" s="162"/>
      <c r="L29" s="162"/>
    </row>
    <row r="30" spans="2:12">
      <c r="B30" s="169"/>
      <c r="C30" s="169"/>
      <c r="D30" s="181"/>
      <c r="E30" s="181"/>
      <c r="F30" s="169"/>
      <c r="G30" s="169"/>
      <c r="H30" s="169"/>
      <c r="I30" s="169"/>
      <c r="J30" s="162"/>
      <c r="K30" s="162"/>
      <c r="L30" s="162"/>
    </row>
    <row r="31" spans="2:12">
      <c r="B31" s="169"/>
      <c r="C31" s="169"/>
      <c r="D31" s="181"/>
      <c r="E31" s="181"/>
      <c r="F31" s="169"/>
      <c r="G31" s="169"/>
      <c r="H31" s="169"/>
      <c r="I31" s="169"/>
      <c r="J31" s="162"/>
      <c r="K31" s="162"/>
      <c r="L31" s="162"/>
    </row>
    <row r="32" spans="2:12">
      <c r="B32" s="169"/>
      <c r="C32" s="169"/>
      <c r="D32" s="181"/>
      <c r="E32" s="181"/>
      <c r="F32" s="169"/>
      <c r="G32" s="169"/>
      <c r="H32" s="169"/>
      <c r="I32" s="169"/>
      <c r="J32" s="162"/>
      <c r="K32" s="162"/>
      <c r="L32" s="162"/>
    </row>
    <row r="33" spans="2:12">
      <c r="B33" s="169"/>
      <c r="C33" s="169"/>
      <c r="D33" s="181"/>
      <c r="E33" s="181"/>
      <c r="F33" s="169"/>
      <c r="G33" s="169"/>
      <c r="H33" s="169"/>
      <c r="I33" s="169"/>
      <c r="J33" s="162"/>
      <c r="K33" s="162"/>
      <c r="L33" s="162"/>
    </row>
    <row r="34" spans="2:12">
      <c r="B34" s="169"/>
      <c r="C34" s="169"/>
      <c r="D34" s="181"/>
      <c r="E34" s="181"/>
      <c r="F34" s="169"/>
      <c r="G34" s="169"/>
      <c r="H34" s="169"/>
      <c r="I34" s="169"/>
      <c r="J34" s="162"/>
      <c r="K34" s="162"/>
      <c r="L34" s="162"/>
    </row>
    <row r="35" spans="2:12">
      <c r="B35" s="169"/>
      <c r="C35" s="169"/>
      <c r="D35" s="181"/>
      <c r="E35" s="181"/>
      <c r="F35" s="169"/>
      <c r="G35" s="169"/>
      <c r="H35" s="169"/>
      <c r="I35" s="162"/>
      <c r="J35" s="162"/>
      <c r="K35" s="162"/>
      <c r="L35" s="162"/>
    </row>
    <row r="36" spans="2:12">
      <c r="B36" s="169"/>
      <c r="C36" s="169"/>
      <c r="D36" s="181"/>
      <c r="E36" s="181"/>
      <c r="F36" s="169"/>
      <c r="G36" s="169"/>
      <c r="H36" s="169"/>
      <c r="I36" s="162"/>
      <c r="J36" s="162"/>
      <c r="K36" s="162"/>
      <c r="L36" s="162"/>
    </row>
    <row r="37" spans="2:12">
      <c r="B37" s="169"/>
      <c r="C37" s="169"/>
      <c r="D37" s="181"/>
      <c r="E37" s="181"/>
      <c r="F37" s="169"/>
      <c r="G37" s="169"/>
      <c r="H37" s="169"/>
      <c r="I37" s="162"/>
      <c r="J37" s="162"/>
      <c r="K37" s="162"/>
      <c r="L37" s="162"/>
    </row>
    <row r="38" spans="2:12">
      <c r="B38" s="169"/>
      <c r="C38" s="169"/>
      <c r="D38" s="169"/>
      <c r="E38" s="169"/>
      <c r="F38" s="169"/>
      <c r="G38" s="169"/>
      <c r="H38" s="169"/>
      <c r="I38" s="162"/>
      <c r="J38" s="162"/>
      <c r="K38" s="162"/>
      <c r="L38" s="162"/>
    </row>
    <row r="39" spans="2:12">
      <c r="B39" s="169"/>
      <c r="C39" s="169"/>
      <c r="D39" s="169"/>
      <c r="E39" s="169"/>
      <c r="F39" s="169"/>
      <c r="G39" s="169"/>
      <c r="H39" s="169"/>
      <c r="I39" s="162"/>
      <c r="J39" s="162"/>
      <c r="K39" s="162"/>
      <c r="L39" s="162"/>
    </row>
    <row r="40" spans="2:12">
      <c r="B40" s="169"/>
      <c r="C40" s="169"/>
      <c r="D40" s="169"/>
      <c r="E40" s="169"/>
      <c r="F40" s="169"/>
      <c r="G40" s="169"/>
      <c r="H40" s="169"/>
      <c r="I40" s="162"/>
      <c r="J40" s="162"/>
      <c r="K40" s="162"/>
      <c r="L40" s="162"/>
    </row>
    <row r="41" spans="2:12">
      <c r="B41" s="169"/>
      <c r="C41" s="169"/>
      <c r="D41" s="169"/>
      <c r="E41" s="169"/>
      <c r="F41" s="169"/>
      <c r="G41" s="169"/>
      <c r="H41" s="169"/>
      <c r="I41" s="162"/>
      <c r="J41" s="162"/>
      <c r="K41" s="162"/>
      <c r="L41" s="162"/>
    </row>
    <row r="42" spans="2:12">
      <c r="B42" s="169"/>
      <c r="C42" s="169"/>
      <c r="D42" s="169"/>
      <c r="E42" s="169"/>
      <c r="F42" s="169"/>
      <c r="G42" s="169"/>
      <c r="H42" s="169"/>
      <c r="I42" s="162"/>
      <c r="J42" s="162"/>
      <c r="K42" s="162"/>
      <c r="L42" s="162"/>
    </row>
    <row r="43" spans="2:12">
      <c r="B43" s="169"/>
      <c r="C43" s="169"/>
      <c r="D43" s="169"/>
      <c r="E43" s="169"/>
      <c r="F43" s="169"/>
      <c r="G43" s="169"/>
      <c r="H43" s="169"/>
      <c r="I43" s="162"/>
      <c r="J43" s="162"/>
      <c r="K43" s="162"/>
      <c r="L43" s="162"/>
    </row>
    <row r="44" spans="2:12">
      <c r="B44" s="169"/>
      <c r="C44" s="169"/>
      <c r="D44" s="169"/>
      <c r="E44" s="169"/>
      <c r="F44" s="169"/>
      <c r="G44" s="169"/>
      <c r="H44" s="169"/>
      <c r="I44" s="162"/>
      <c r="J44" s="162"/>
      <c r="K44" s="162"/>
      <c r="L44" s="162"/>
    </row>
    <row r="45" spans="2:12">
      <c r="B45" s="169"/>
      <c r="C45" s="169"/>
      <c r="D45" s="169"/>
      <c r="E45" s="169"/>
      <c r="F45" s="169"/>
      <c r="G45" s="169"/>
      <c r="H45" s="169"/>
      <c r="I45" s="162"/>
      <c r="J45" s="162"/>
      <c r="K45" s="162"/>
      <c r="L45" s="162"/>
    </row>
    <row r="46" spans="2:12">
      <c r="B46" s="169"/>
      <c r="C46" s="169"/>
      <c r="D46" s="169"/>
      <c r="E46" s="169"/>
      <c r="F46" s="169"/>
      <c r="G46" s="169"/>
      <c r="H46" s="169"/>
      <c r="I46" s="162"/>
      <c r="J46" s="162"/>
      <c r="K46" s="162"/>
      <c r="L46" s="162"/>
    </row>
    <row r="47" spans="2:12">
      <c r="B47" s="169"/>
      <c r="C47" s="169"/>
      <c r="D47" s="169"/>
      <c r="E47" s="169"/>
      <c r="F47" s="169"/>
      <c r="G47" s="169"/>
      <c r="H47" s="169"/>
      <c r="I47" s="162"/>
      <c r="J47" s="162"/>
      <c r="K47" s="162"/>
      <c r="L47" s="162"/>
    </row>
    <row r="48" spans="2:12">
      <c r="B48" s="169"/>
      <c r="C48" s="169"/>
      <c r="D48" s="169"/>
      <c r="E48" s="169"/>
      <c r="F48" s="169"/>
      <c r="G48" s="169"/>
      <c r="H48" s="169"/>
      <c r="I48" s="162"/>
      <c r="J48" s="162"/>
      <c r="K48" s="162"/>
      <c r="L48" s="162"/>
    </row>
    <row r="49" spans="2:12">
      <c r="B49" s="169"/>
      <c r="C49" s="169"/>
      <c r="D49" s="169"/>
      <c r="E49" s="169"/>
      <c r="F49" s="169"/>
      <c r="G49" s="169"/>
      <c r="H49" s="169"/>
      <c r="I49" s="162"/>
      <c r="J49" s="162"/>
      <c r="K49" s="162"/>
      <c r="L49" s="162"/>
    </row>
    <row r="50" spans="2:12">
      <c r="B50" s="169"/>
      <c r="C50" s="169"/>
      <c r="D50" s="169"/>
      <c r="E50" s="169"/>
      <c r="F50" s="169"/>
      <c r="G50" s="169"/>
      <c r="H50" s="169"/>
      <c r="I50" s="162"/>
      <c r="J50" s="162"/>
      <c r="K50" s="162"/>
      <c r="L50" s="162"/>
    </row>
    <row r="51" spans="2:12">
      <c r="B51" s="169"/>
      <c r="C51" s="169"/>
      <c r="D51" s="169"/>
      <c r="E51" s="169"/>
      <c r="F51" s="169"/>
      <c r="G51" s="169"/>
      <c r="H51" s="169"/>
      <c r="I51" s="162"/>
      <c r="J51" s="162"/>
      <c r="K51" s="162"/>
      <c r="L51" s="162"/>
    </row>
    <row r="52" spans="2:12">
      <c r="B52" s="169"/>
      <c r="C52" s="169"/>
      <c r="D52" s="169"/>
      <c r="E52" s="169"/>
      <c r="F52" s="169"/>
      <c r="G52" s="169"/>
      <c r="H52" s="169"/>
      <c r="I52" s="162"/>
      <c r="J52" s="162"/>
      <c r="K52" s="162"/>
      <c r="L52" s="162"/>
    </row>
    <row r="53" spans="2:12">
      <c r="B53" s="169"/>
      <c r="C53" s="169"/>
      <c r="D53" s="169"/>
      <c r="E53" s="169"/>
      <c r="F53" s="169"/>
      <c r="G53" s="169"/>
      <c r="H53" s="169"/>
      <c r="I53" s="162"/>
      <c r="J53" s="162"/>
      <c r="K53" s="162"/>
      <c r="L53" s="162"/>
    </row>
    <row r="54" spans="2:12">
      <c r="B54" s="169"/>
      <c r="C54" s="169"/>
      <c r="D54" s="169"/>
      <c r="E54" s="169"/>
      <c r="F54" s="169"/>
      <c r="G54" s="169"/>
      <c r="H54" s="169"/>
      <c r="I54" s="162"/>
      <c r="J54" s="162"/>
      <c r="K54" s="162"/>
      <c r="L54" s="162"/>
    </row>
    <row r="55" spans="2:12">
      <c r="B55" s="169"/>
      <c r="C55" s="169"/>
      <c r="D55" s="169"/>
      <c r="E55" s="169"/>
      <c r="F55" s="169"/>
      <c r="G55" s="169"/>
      <c r="H55" s="169"/>
      <c r="I55" s="162"/>
      <c r="J55" s="162"/>
      <c r="K55" s="162"/>
      <c r="L55" s="162"/>
    </row>
    <row r="56" spans="2:12">
      <c r="B56" s="169"/>
      <c r="C56" s="169"/>
      <c r="D56" s="169"/>
      <c r="E56" s="169"/>
      <c r="F56" s="169"/>
      <c r="G56" s="169"/>
      <c r="H56" s="169"/>
      <c r="I56" s="162"/>
      <c r="J56" s="162"/>
      <c r="K56" s="162"/>
      <c r="L56" s="162"/>
    </row>
    <row r="57" spans="2:12">
      <c r="B57" s="169"/>
      <c r="C57" s="169"/>
      <c r="D57" s="169"/>
      <c r="E57" s="169"/>
      <c r="F57" s="169"/>
      <c r="G57" s="169"/>
      <c r="H57" s="169"/>
      <c r="I57" s="162"/>
      <c r="J57" s="162"/>
      <c r="K57" s="162"/>
      <c r="L57" s="162"/>
    </row>
    <row r="58" spans="2:12">
      <c r="B58" s="169"/>
      <c r="C58" s="169"/>
      <c r="D58" s="169"/>
      <c r="E58" s="169"/>
      <c r="F58" s="169"/>
      <c r="G58" s="169"/>
      <c r="H58" s="169"/>
      <c r="I58" s="162"/>
      <c r="J58" s="162"/>
      <c r="K58" s="162"/>
      <c r="L58" s="162"/>
    </row>
    <row r="59" spans="2:12">
      <c r="B59" s="169"/>
      <c r="C59" s="169"/>
      <c r="D59" s="169"/>
      <c r="E59" s="169"/>
      <c r="F59" s="169"/>
      <c r="G59" s="169"/>
      <c r="H59" s="169"/>
      <c r="I59" s="162"/>
      <c r="J59" s="162"/>
      <c r="K59" s="162"/>
      <c r="L59" s="162"/>
    </row>
    <row r="60" spans="2:12">
      <c r="B60" s="169"/>
      <c r="C60" s="169"/>
      <c r="D60" s="169"/>
      <c r="E60" s="169"/>
      <c r="F60" s="169"/>
      <c r="G60" s="169"/>
      <c r="H60" s="169"/>
      <c r="I60" s="162"/>
      <c r="J60" s="162"/>
      <c r="K60" s="162"/>
      <c r="L60" s="162"/>
    </row>
    <row r="61" spans="2:12">
      <c r="B61" s="169"/>
      <c r="C61" s="169"/>
      <c r="D61" s="169"/>
      <c r="E61" s="169"/>
      <c r="F61" s="169"/>
      <c r="G61" s="169"/>
      <c r="H61" s="169"/>
      <c r="I61" s="162"/>
      <c r="J61" s="162"/>
      <c r="K61" s="162"/>
      <c r="L61" s="162"/>
    </row>
    <row r="62" spans="2:12">
      <c r="B62" s="169"/>
      <c r="C62" s="169"/>
      <c r="D62" s="169"/>
      <c r="E62" s="169"/>
      <c r="F62" s="169"/>
      <c r="G62" s="169"/>
      <c r="H62" s="169"/>
      <c r="I62" s="162"/>
      <c r="J62" s="162"/>
      <c r="K62" s="162"/>
      <c r="L62" s="162"/>
    </row>
    <row r="63" spans="2:12">
      <c r="B63" s="169"/>
      <c r="C63" s="169"/>
      <c r="D63" s="169"/>
      <c r="E63" s="169"/>
      <c r="F63" s="169"/>
      <c r="G63" s="169"/>
      <c r="H63" s="169"/>
      <c r="I63" s="162"/>
      <c r="J63" s="162"/>
      <c r="K63" s="162"/>
      <c r="L63" s="162"/>
    </row>
    <row r="64" spans="2:12">
      <c r="B64" s="169"/>
      <c r="C64" s="169"/>
      <c r="D64" s="169"/>
      <c r="E64" s="169"/>
      <c r="F64" s="169"/>
      <c r="G64" s="169"/>
      <c r="H64" s="169"/>
      <c r="I64" s="162"/>
      <c r="J64" s="162"/>
      <c r="K64" s="162"/>
      <c r="L64" s="162"/>
    </row>
    <row r="65" spans="2:12">
      <c r="B65" s="169"/>
      <c r="C65" s="169"/>
      <c r="D65" s="169"/>
      <c r="E65" s="169"/>
      <c r="F65" s="169"/>
      <c r="G65" s="169"/>
      <c r="H65" s="169"/>
      <c r="I65" s="162"/>
      <c r="J65" s="162"/>
      <c r="K65" s="162"/>
      <c r="L65" s="162"/>
    </row>
    <row r="66" spans="2:12">
      <c r="B66" s="169"/>
      <c r="C66" s="169"/>
      <c r="D66" s="169"/>
      <c r="E66" s="169"/>
      <c r="F66" s="169"/>
      <c r="G66" s="169"/>
      <c r="H66" s="169"/>
      <c r="I66" s="162"/>
      <c r="J66" s="162"/>
      <c r="K66" s="162"/>
      <c r="L66" s="162"/>
    </row>
    <row r="67" spans="2:12">
      <c r="B67" s="169"/>
      <c r="C67" s="169"/>
      <c r="D67" s="169"/>
      <c r="E67" s="169"/>
      <c r="F67" s="169"/>
      <c r="G67" s="169"/>
      <c r="H67" s="169"/>
      <c r="I67" s="162"/>
      <c r="J67" s="162"/>
      <c r="K67" s="162"/>
      <c r="L67" s="162"/>
    </row>
    <row r="68" spans="2:12">
      <c r="B68" s="169"/>
      <c r="C68" s="169"/>
      <c r="D68" s="169"/>
      <c r="E68" s="169"/>
      <c r="F68" s="169"/>
      <c r="G68" s="169"/>
      <c r="H68" s="169"/>
      <c r="I68" s="162"/>
      <c r="J68" s="162"/>
      <c r="K68" s="162"/>
      <c r="L68" s="162"/>
    </row>
    <row r="69" spans="2:12">
      <c r="B69" s="169"/>
      <c r="C69" s="169"/>
      <c r="D69" s="169"/>
      <c r="E69" s="169"/>
      <c r="F69" s="169"/>
      <c r="G69" s="169"/>
      <c r="H69" s="169"/>
      <c r="I69" s="162"/>
      <c r="J69" s="162"/>
      <c r="K69" s="162"/>
      <c r="L69" s="162"/>
    </row>
    <row r="70" spans="2:12">
      <c r="B70" s="169"/>
      <c r="C70" s="169"/>
      <c r="D70" s="169"/>
      <c r="E70" s="169"/>
      <c r="F70" s="169"/>
      <c r="G70" s="169"/>
      <c r="H70" s="169"/>
      <c r="I70" s="162"/>
      <c r="J70" s="162"/>
      <c r="K70" s="162"/>
      <c r="L70" s="162"/>
    </row>
    <row r="71" spans="2:12">
      <c r="B71" s="169"/>
      <c r="C71" s="169"/>
      <c r="D71" s="169"/>
      <c r="E71" s="169"/>
      <c r="F71" s="169"/>
      <c r="G71" s="169"/>
      <c r="H71" s="169"/>
      <c r="I71" s="162"/>
      <c r="J71" s="162"/>
      <c r="K71" s="162"/>
      <c r="L71" s="162"/>
    </row>
    <row r="72" spans="2:12">
      <c r="B72" s="169"/>
      <c r="C72" s="169"/>
      <c r="D72" s="169"/>
      <c r="E72" s="169"/>
      <c r="F72" s="169"/>
      <c r="G72" s="169"/>
      <c r="H72" s="169"/>
      <c r="I72" s="162"/>
      <c r="J72" s="162"/>
      <c r="K72" s="162"/>
      <c r="L72" s="162"/>
    </row>
    <row r="73" spans="2:12">
      <c r="B73" s="169"/>
      <c r="C73" s="169"/>
      <c r="D73" s="169"/>
      <c r="E73" s="169"/>
      <c r="F73" s="169"/>
      <c r="G73" s="169"/>
      <c r="H73" s="169"/>
      <c r="I73" s="162"/>
      <c r="J73" s="162"/>
      <c r="K73" s="162"/>
      <c r="L73" s="162"/>
    </row>
    <row r="74" spans="2:12">
      <c r="B74" s="169"/>
      <c r="C74" s="169"/>
      <c r="D74" s="169"/>
      <c r="E74" s="169"/>
      <c r="F74" s="169"/>
      <c r="G74" s="169"/>
      <c r="H74" s="169"/>
      <c r="I74" s="162"/>
      <c r="J74" s="162"/>
      <c r="K74" s="162"/>
      <c r="L74" s="162"/>
    </row>
    <row r="75" spans="2:12">
      <c r="B75" s="169"/>
      <c r="C75" s="169"/>
      <c r="D75" s="169"/>
      <c r="E75" s="169"/>
      <c r="F75" s="169"/>
      <c r="G75" s="169"/>
      <c r="H75" s="169"/>
      <c r="I75" s="162"/>
      <c r="J75" s="162"/>
      <c r="K75" s="162"/>
      <c r="L75" s="162"/>
    </row>
    <row r="76" spans="2:12">
      <c r="B76" s="169"/>
      <c r="C76" s="169"/>
      <c r="D76" s="169"/>
      <c r="E76" s="169"/>
      <c r="F76" s="169"/>
      <c r="G76" s="169"/>
      <c r="H76" s="169"/>
      <c r="I76" s="162"/>
      <c r="J76" s="162"/>
      <c r="K76" s="162"/>
      <c r="L76" s="162"/>
    </row>
    <row r="77" spans="2:12">
      <c r="B77" s="169"/>
      <c r="C77" s="162"/>
      <c r="D77" s="162"/>
      <c r="E77" s="162"/>
      <c r="F77" s="162"/>
      <c r="G77" s="162"/>
      <c r="H77" s="162"/>
      <c r="I77" s="162"/>
      <c r="J77" s="162"/>
      <c r="K77" s="162"/>
      <c r="L77" s="162"/>
    </row>
    <row r="78" spans="2:12">
      <c r="B78" s="169"/>
      <c r="C78" s="162"/>
      <c r="D78" s="162"/>
      <c r="E78" s="162"/>
      <c r="F78" s="162"/>
      <c r="G78" s="162"/>
      <c r="H78" s="162"/>
      <c r="I78" s="162"/>
      <c r="J78" s="162"/>
      <c r="K78" s="162"/>
      <c r="L78" s="162"/>
    </row>
    <row r="79" spans="2:12">
      <c r="B79" s="169"/>
      <c r="C79" s="162"/>
      <c r="D79" s="162"/>
      <c r="E79" s="162"/>
      <c r="F79" s="162"/>
      <c r="G79" s="162"/>
      <c r="H79" s="162"/>
      <c r="I79" s="162"/>
      <c r="J79" s="162"/>
      <c r="K79" s="162"/>
      <c r="L79" s="162"/>
    </row>
    <row r="80" spans="2:12">
      <c r="B80" s="169"/>
      <c r="C80" s="162"/>
      <c r="D80" s="162"/>
      <c r="E80" s="162"/>
      <c r="F80" s="162"/>
      <c r="G80" s="162"/>
      <c r="H80" s="162"/>
      <c r="I80" s="162"/>
      <c r="J80" s="162"/>
      <c r="K80" s="162"/>
      <c r="L80" s="162"/>
    </row>
    <row r="81" spans="2:12">
      <c r="B81" s="169"/>
      <c r="C81" s="162"/>
      <c r="D81" s="162"/>
      <c r="E81" s="162"/>
      <c r="F81" s="162"/>
      <c r="G81" s="162"/>
      <c r="H81" s="162"/>
      <c r="I81" s="162"/>
      <c r="J81" s="162"/>
      <c r="K81" s="162"/>
      <c r="L81" s="162"/>
    </row>
    <row r="82" spans="2:12">
      <c r="B82" s="169"/>
      <c r="C82" s="162"/>
      <c r="D82" s="162"/>
      <c r="E82" s="162"/>
      <c r="F82" s="162"/>
      <c r="G82" s="162"/>
      <c r="H82" s="162"/>
      <c r="I82" s="162"/>
      <c r="J82" s="162"/>
      <c r="K82" s="162"/>
      <c r="L82" s="162"/>
    </row>
    <row r="83" spans="2:12">
      <c r="B83" s="169"/>
      <c r="C83" s="169"/>
      <c r="D83" s="162"/>
      <c r="E83" s="162"/>
      <c r="F83" s="162"/>
      <c r="G83" s="162"/>
      <c r="H83" s="162"/>
      <c r="I83" s="162"/>
      <c r="J83" s="162"/>
      <c r="K83" s="162"/>
      <c r="L83" s="162"/>
    </row>
    <row r="84" spans="2:12">
      <c r="B84" s="169"/>
      <c r="C84" s="169"/>
      <c r="D84" s="162"/>
      <c r="E84" s="162"/>
      <c r="F84" s="162"/>
      <c r="G84" s="162"/>
      <c r="H84" s="162"/>
      <c r="I84" s="162"/>
      <c r="J84" s="162"/>
      <c r="K84" s="162"/>
      <c r="L84" s="162"/>
    </row>
    <row r="85" spans="2:12">
      <c r="B85" s="169"/>
      <c r="C85" s="169"/>
      <c r="D85" s="162"/>
      <c r="E85" s="162"/>
      <c r="F85" s="162"/>
      <c r="G85" s="162"/>
      <c r="H85" s="162"/>
      <c r="I85" s="162"/>
      <c r="J85" s="162"/>
      <c r="K85" s="162"/>
      <c r="L85" s="162"/>
    </row>
    <row r="86" spans="2:12">
      <c r="B86" s="169"/>
      <c r="C86" s="169"/>
      <c r="D86" s="162"/>
      <c r="E86" s="162"/>
      <c r="F86" s="162"/>
      <c r="G86" s="162"/>
      <c r="H86" s="162"/>
      <c r="I86" s="162"/>
      <c r="J86" s="162"/>
      <c r="K86" s="162"/>
      <c r="L86" s="162"/>
    </row>
    <row r="87" spans="2:12">
      <c r="B87" s="169"/>
      <c r="C87" s="169"/>
      <c r="D87" s="162"/>
      <c r="E87" s="162"/>
      <c r="F87" s="162"/>
      <c r="G87" s="162"/>
      <c r="H87" s="162"/>
      <c r="I87" s="162"/>
      <c r="J87" s="162"/>
      <c r="K87" s="162"/>
      <c r="L87" s="162"/>
    </row>
    <row r="88" spans="2:12">
      <c r="B88" s="169"/>
      <c r="C88" s="169"/>
      <c r="D88" s="162"/>
      <c r="E88" s="162"/>
      <c r="F88" s="162"/>
      <c r="G88" s="162"/>
      <c r="H88" s="162"/>
      <c r="I88" s="162"/>
      <c r="J88" s="162"/>
      <c r="K88" s="162"/>
      <c r="L88" s="162"/>
    </row>
    <row r="89" spans="2:12">
      <c r="B89" s="169"/>
      <c r="C89" s="169"/>
      <c r="D89" s="162"/>
      <c r="E89" s="162"/>
      <c r="F89" s="162"/>
      <c r="G89" s="162"/>
      <c r="H89" s="162"/>
      <c r="I89" s="162"/>
      <c r="J89" s="162"/>
      <c r="K89" s="162"/>
      <c r="L89" s="162"/>
    </row>
    <row r="90" spans="2:12">
      <c r="B90" s="169"/>
      <c r="C90" s="169"/>
      <c r="D90" s="162"/>
      <c r="E90" s="162"/>
      <c r="F90" s="162"/>
      <c r="G90" s="162"/>
      <c r="H90" s="162"/>
      <c r="I90" s="162"/>
      <c r="J90" s="162"/>
      <c r="K90" s="162"/>
      <c r="L90" s="162"/>
    </row>
    <row r="91" spans="2:12">
      <c r="B91" s="169"/>
      <c r="C91" s="169"/>
      <c r="D91" s="162"/>
      <c r="E91" s="162"/>
      <c r="F91" s="162"/>
      <c r="G91" s="162"/>
      <c r="H91" s="162"/>
      <c r="I91" s="162"/>
      <c r="J91" s="162"/>
      <c r="K91" s="162"/>
      <c r="L91" s="162"/>
    </row>
    <row r="92" spans="2:12">
      <c r="B92" s="169"/>
      <c r="C92" s="169"/>
      <c r="D92" s="162"/>
      <c r="E92" s="162"/>
      <c r="F92" s="162"/>
      <c r="G92" s="162"/>
      <c r="H92" s="162"/>
      <c r="I92" s="162"/>
      <c r="J92" s="162"/>
      <c r="K92" s="162"/>
      <c r="L92" s="162"/>
    </row>
    <row r="93" spans="2:12">
      <c r="B93" s="169"/>
      <c r="C93" s="169"/>
      <c r="D93" s="162"/>
      <c r="E93" s="162"/>
      <c r="F93" s="162"/>
      <c r="G93" s="162"/>
      <c r="H93" s="162"/>
      <c r="I93" s="162"/>
      <c r="J93" s="162"/>
      <c r="K93" s="162"/>
      <c r="L93" s="162"/>
    </row>
    <row r="94" spans="2:12">
      <c r="B94" s="169"/>
      <c r="C94" s="169"/>
      <c r="D94" s="162"/>
      <c r="E94" s="162"/>
      <c r="F94" s="162"/>
      <c r="G94" s="162"/>
      <c r="H94" s="162"/>
      <c r="I94" s="162"/>
      <c r="J94" s="162"/>
      <c r="K94" s="162"/>
      <c r="L94" s="162"/>
    </row>
    <row r="95" spans="2:12">
      <c r="B95" s="169"/>
      <c r="C95" s="169"/>
      <c r="D95" s="162"/>
      <c r="E95" s="162"/>
      <c r="F95" s="162"/>
      <c r="G95" s="162"/>
      <c r="H95" s="162"/>
      <c r="I95" s="162"/>
      <c r="J95" s="162"/>
      <c r="K95" s="162"/>
      <c r="L95" s="162"/>
    </row>
    <row r="96" spans="2:12">
      <c r="B96" s="169"/>
      <c r="C96" s="169"/>
      <c r="D96" s="162"/>
      <c r="E96" s="162"/>
      <c r="F96" s="162"/>
      <c r="G96" s="162"/>
      <c r="H96" s="162"/>
      <c r="I96" s="162"/>
      <c r="J96" s="162"/>
      <c r="K96" s="162"/>
      <c r="L96" s="162"/>
    </row>
    <row r="97" spans="2:12">
      <c r="B97" s="169"/>
      <c r="C97" s="169"/>
      <c r="D97" s="162"/>
      <c r="E97" s="162"/>
      <c r="F97" s="162"/>
      <c r="G97" s="162"/>
      <c r="H97" s="162"/>
      <c r="I97" s="162"/>
      <c r="J97" s="162"/>
      <c r="K97" s="162"/>
      <c r="L97" s="162"/>
    </row>
    <row r="98" spans="2:12">
      <c r="B98" s="169"/>
      <c r="C98" s="169"/>
      <c r="D98" s="162"/>
      <c r="E98" s="162"/>
      <c r="F98" s="162"/>
      <c r="G98" s="162"/>
      <c r="H98" s="162"/>
      <c r="I98" s="162"/>
      <c r="J98" s="162"/>
      <c r="K98" s="162"/>
      <c r="L98" s="162"/>
    </row>
    <row r="99" spans="2:12">
      <c r="B99" s="169"/>
      <c r="C99" s="169"/>
      <c r="D99" s="162"/>
      <c r="E99" s="162"/>
      <c r="F99" s="162"/>
      <c r="G99" s="162"/>
      <c r="H99" s="162"/>
      <c r="I99" s="162"/>
      <c r="J99" s="162"/>
      <c r="K99" s="162"/>
      <c r="L99" s="162"/>
    </row>
    <row r="100" spans="2:12">
      <c r="B100" s="169"/>
      <c r="C100" s="169"/>
      <c r="D100" s="162"/>
      <c r="E100" s="162"/>
      <c r="F100" s="162"/>
      <c r="G100" s="162"/>
      <c r="H100" s="162"/>
      <c r="I100" s="162"/>
      <c r="J100" s="162"/>
      <c r="K100" s="162"/>
      <c r="L100" s="162"/>
    </row>
    <row r="101" spans="2:12">
      <c r="B101" s="169"/>
      <c r="C101" s="169"/>
      <c r="D101" s="162"/>
      <c r="E101" s="162"/>
      <c r="F101" s="162"/>
      <c r="G101" s="162"/>
      <c r="H101" s="162"/>
      <c r="I101" s="162"/>
      <c r="J101" s="162"/>
      <c r="K101" s="162"/>
      <c r="L101" s="162"/>
    </row>
    <row r="102" spans="2:12">
      <c r="B102" s="169"/>
      <c r="C102" s="169"/>
      <c r="D102" s="162"/>
      <c r="E102" s="162"/>
      <c r="F102" s="162"/>
      <c r="G102" s="162"/>
      <c r="H102" s="162"/>
      <c r="I102" s="162"/>
      <c r="J102" s="162"/>
      <c r="K102" s="162"/>
      <c r="L102" s="162"/>
    </row>
    <row r="103" spans="2:12">
      <c r="B103" s="169"/>
      <c r="C103" s="169"/>
      <c r="D103" s="162"/>
      <c r="E103" s="162"/>
      <c r="F103" s="162"/>
      <c r="G103" s="162"/>
      <c r="H103" s="162"/>
      <c r="I103" s="162"/>
      <c r="J103" s="162"/>
      <c r="K103" s="162"/>
      <c r="L103" s="162"/>
    </row>
    <row r="104" spans="2:12">
      <c r="B104" s="169"/>
      <c r="C104" s="169"/>
      <c r="D104" s="162"/>
      <c r="E104" s="162"/>
      <c r="F104" s="162"/>
      <c r="G104" s="162"/>
      <c r="H104" s="162"/>
      <c r="I104" s="162"/>
      <c r="J104" s="162"/>
      <c r="K104" s="162"/>
      <c r="L104" s="162"/>
    </row>
    <row r="105" spans="2:12">
      <c r="B105" s="169"/>
      <c r="C105" s="169"/>
      <c r="D105" s="162"/>
      <c r="E105" s="162"/>
      <c r="F105" s="162"/>
      <c r="G105" s="162"/>
      <c r="H105" s="162"/>
      <c r="I105" s="162"/>
      <c r="J105" s="162"/>
      <c r="K105" s="162"/>
      <c r="L105" s="162"/>
    </row>
    <row r="106" spans="2:12">
      <c r="B106" s="169"/>
      <c r="C106" s="169"/>
      <c r="D106" s="162"/>
      <c r="E106" s="162"/>
      <c r="F106" s="162"/>
      <c r="G106" s="162"/>
      <c r="H106" s="162"/>
      <c r="I106" s="162"/>
      <c r="J106" s="162"/>
      <c r="K106" s="162"/>
      <c r="L106" s="162"/>
    </row>
    <row r="107" spans="2:12">
      <c r="B107" s="169"/>
      <c r="C107" s="169"/>
      <c r="D107" s="162"/>
      <c r="E107" s="162"/>
      <c r="F107" s="162"/>
      <c r="G107" s="162"/>
      <c r="H107" s="162"/>
      <c r="I107" s="162"/>
      <c r="J107" s="162"/>
      <c r="K107" s="162"/>
      <c r="L107" s="162"/>
    </row>
    <row r="108" spans="2:12">
      <c r="B108" s="169"/>
      <c r="C108" s="169"/>
      <c r="D108" s="162"/>
      <c r="E108" s="162"/>
      <c r="F108" s="162"/>
      <c r="G108" s="162"/>
      <c r="H108" s="162"/>
      <c r="I108" s="162"/>
      <c r="J108" s="162"/>
      <c r="K108" s="162"/>
      <c r="L108" s="162"/>
    </row>
    <row r="109" spans="2:12">
      <c r="B109" s="169"/>
      <c r="C109" s="169"/>
      <c r="D109" s="162"/>
      <c r="E109" s="162"/>
      <c r="F109" s="162"/>
      <c r="G109" s="162"/>
      <c r="H109" s="162"/>
      <c r="I109" s="162"/>
      <c r="J109" s="162"/>
      <c r="K109" s="162"/>
      <c r="L109" s="162"/>
    </row>
    <row r="110" spans="2:12">
      <c r="B110" s="169"/>
      <c r="C110" s="169"/>
      <c r="D110" s="162"/>
      <c r="E110" s="162"/>
      <c r="F110" s="162"/>
      <c r="G110" s="162"/>
      <c r="H110" s="162"/>
      <c r="I110" s="162"/>
      <c r="J110" s="162"/>
      <c r="K110" s="162"/>
      <c r="L110" s="162"/>
    </row>
    <row r="111" spans="2:12">
      <c r="B111" s="169"/>
      <c r="C111" s="169"/>
      <c r="D111" s="162"/>
      <c r="E111" s="162"/>
      <c r="F111" s="162"/>
      <c r="G111" s="162"/>
      <c r="H111" s="162"/>
      <c r="I111" s="162"/>
      <c r="J111" s="162"/>
      <c r="K111" s="162"/>
      <c r="L111" s="162"/>
    </row>
    <row r="112" spans="2:12">
      <c r="B112" s="169"/>
      <c r="C112" s="169"/>
      <c r="D112" s="162"/>
      <c r="E112" s="162"/>
      <c r="F112" s="162"/>
      <c r="G112" s="162"/>
      <c r="H112" s="162"/>
      <c r="I112" s="162"/>
      <c r="J112" s="162"/>
      <c r="K112" s="162"/>
      <c r="L112" s="162"/>
    </row>
    <row r="113" spans="2:12">
      <c r="B113" s="169"/>
      <c r="C113" s="169"/>
      <c r="D113" s="162"/>
      <c r="E113" s="162"/>
      <c r="F113" s="162"/>
      <c r="G113" s="162"/>
      <c r="H113" s="162"/>
      <c r="I113" s="162"/>
      <c r="J113" s="162"/>
      <c r="K113" s="162"/>
      <c r="L113" s="162"/>
    </row>
    <row r="114" spans="2:12">
      <c r="B114" s="169"/>
      <c r="C114" s="169"/>
      <c r="D114" s="162"/>
      <c r="E114" s="162"/>
      <c r="F114" s="162"/>
      <c r="G114" s="162"/>
      <c r="H114" s="162"/>
      <c r="I114" s="162"/>
      <c r="J114" s="162"/>
      <c r="K114" s="162"/>
      <c r="L114" s="162"/>
    </row>
    <row r="115" spans="2:12">
      <c r="B115" s="169"/>
      <c r="C115" s="169"/>
      <c r="D115" s="162"/>
      <c r="E115" s="162"/>
      <c r="F115" s="162"/>
      <c r="G115" s="162"/>
      <c r="H115" s="162"/>
      <c r="I115" s="162"/>
      <c r="J115" s="162"/>
      <c r="K115" s="162"/>
      <c r="L115" s="162"/>
    </row>
    <row r="116" spans="2:12">
      <c r="B116" s="169"/>
      <c r="C116" s="169"/>
      <c r="D116" s="162"/>
      <c r="E116" s="162"/>
      <c r="F116" s="162"/>
      <c r="G116" s="162"/>
      <c r="H116" s="162"/>
      <c r="I116" s="162"/>
      <c r="J116" s="162"/>
      <c r="K116" s="162"/>
      <c r="L116" s="162"/>
    </row>
    <row r="117" spans="2:12">
      <c r="B117" s="169"/>
      <c r="C117" s="169"/>
      <c r="D117" s="162"/>
      <c r="E117" s="162"/>
      <c r="F117" s="162"/>
      <c r="G117" s="162"/>
      <c r="H117" s="162"/>
      <c r="I117" s="162"/>
      <c r="J117" s="162"/>
      <c r="K117" s="162"/>
      <c r="L117" s="162"/>
    </row>
    <row r="118" spans="2:12">
      <c r="B118" s="169"/>
      <c r="C118" s="169"/>
      <c r="D118" s="162"/>
      <c r="E118" s="162"/>
      <c r="F118" s="162"/>
      <c r="G118" s="162"/>
      <c r="H118" s="162"/>
      <c r="I118" s="162"/>
      <c r="J118" s="162"/>
      <c r="K118" s="162"/>
      <c r="L118" s="162"/>
    </row>
    <row r="119" spans="2:12">
      <c r="B119" s="169"/>
      <c r="C119" s="169"/>
      <c r="D119" s="162"/>
      <c r="E119" s="162"/>
      <c r="F119" s="162"/>
      <c r="G119" s="162"/>
      <c r="H119" s="162"/>
      <c r="I119" s="162"/>
      <c r="J119" s="162"/>
      <c r="K119" s="162"/>
      <c r="L119" s="162"/>
    </row>
    <row r="120" spans="2:12">
      <c r="B120" s="169"/>
      <c r="C120" s="169"/>
      <c r="D120" s="162"/>
      <c r="E120" s="162"/>
      <c r="F120" s="162"/>
      <c r="G120" s="162"/>
      <c r="H120" s="162"/>
      <c r="I120" s="162"/>
      <c r="J120" s="162"/>
      <c r="K120" s="162"/>
      <c r="L120" s="162"/>
    </row>
    <row r="121" spans="2:12">
      <c r="B121" s="169"/>
      <c r="C121" s="169"/>
      <c r="D121" s="162"/>
      <c r="E121" s="162"/>
      <c r="F121" s="162"/>
      <c r="G121" s="162"/>
      <c r="H121" s="162"/>
      <c r="I121" s="162"/>
      <c r="J121" s="162"/>
      <c r="K121" s="162"/>
      <c r="L121" s="162"/>
    </row>
    <row r="122" spans="2:12">
      <c r="B122" s="169"/>
      <c r="C122" s="169"/>
      <c r="D122" s="162"/>
      <c r="E122" s="162"/>
      <c r="F122" s="162"/>
      <c r="G122" s="162"/>
      <c r="H122" s="162"/>
      <c r="I122" s="162"/>
      <c r="J122" s="162"/>
      <c r="K122" s="162"/>
      <c r="L122" s="162"/>
    </row>
    <row r="123" spans="2:12">
      <c r="B123" s="169"/>
      <c r="C123" s="169"/>
      <c r="D123" s="162"/>
      <c r="E123" s="162"/>
      <c r="F123" s="162"/>
      <c r="G123" s="162"/>
      <c r="H123" s="162"/>
      <c r="I123" s="162"/>
      <c r="J123" s="162"/>
      <c r="K123" s="162"/>
      <c r="L123" s="162"/>
    </row>
    <row r="124" spans="2:12">
      <c r="B124" s="169"/>
      <c r="C124" s="169"/>
      <c r="D124" s="162"/>
      <c r="E124" s="162"/>
      <c r="F124" s="162"/>
      <c r="G124" s="162"/>
      <c r="H124" s="162"/>
      <c r="I124" s="162"/>
      <c r="J124" s="162"/>
      <c r="K124" s="162"/>
      <c r="L124" s="162"/>
    </row>
    <row r="125" spans="2:12">
      <c r="B125" s="169"/>
      <c r="C125" s="169"/>
      <c r="D125" s="162"/>
      <c r="E125" s="162"/>
      <c r="F125" s="162"/>
      <c r="G125" s="162"/>
      <c r="H125" s="162"/>
      <c r="I125" s="162"/>
      <c r="J125" s="162"/>
      <c r="K125" s="162"/>
      <c r="L125" s="162"/>
    </row>
    <row r="126" spans="2:12">
      <c r="B126" s="169"/>
      <c r="C126" s="169"/>
      <c r="D126" s="162"/>
      <c r="E126" s="162"/>
      <c r="F126" s="162"/>
      <c r="G126" s="162"/>
      <c r="H126" s="162"/>
      <c r="I126" s="162"/>
      <c r="J126" s="162"/>
      <c r="K126" s="162"/>
      <c r="L126" s="162"/>
    </row>
    <row r="127" spans="2:12">
      <c r="B127" s="169"/>
      <c r="C127" s="169"/>
      <c r="D127" s="162"/>
      <c r="E127" s="162"/>
      <c r="F127" s="162"/>
      <c r="G127" s="162"/>
      <c r="H127" s="162"/>
      <c r="I127" s="162"/>
      <c r="J127" s="162"/>
      <c r="K127" s="162"/>
      <c r="L127" s="162"/>
    </row>
    <row r="128" spans="2:12">
      <c r="B128" s="169"/>
      <c r="C128" s="169"/>
      <c r="D128" s="162"/>
      <c r="E128" s="162"/>
      <c r="F128" s="162"/>
      <c r="G128" s="162"/>
      <c r="H128" s="162"/>
      <c r="I128" s="162"/>
      <c r="J128" s="162"/>
      <c r="K128" s="162"/>
      <c r="L128" s="162"/>
    </row>
    <row r="129" spans="2:12">
      <c r="B129" s="169"/>
      <c r="C129" s="169"/>
      <c r="D129" s="162"/>
      <c r="E129" s="162"/>
      <c r="F129" s="162"/>
      <c r="G129" s="162"/>
      <c r="H129" s="162"/>
      <c r="I129" s="162"/>
      <c r="J129" s="162"/>
      <c r="K129" s="162"/>
      <c r="L129" s="162"/>
    </row>
    <row r="130" spans="2:12">
      <c r="B130" s="169"/>
      <c r="C130" s="169"/>
      <c r="D130" s="162"/>
      <c r="E130" s="162"/>
      <c r="F130" s="162"/>
      <c r="G130" s="162"/>
      <c r="H130" s="162"/>
      <c r="I130" s="162"/>
      <c r="J130" s="162"/>
      <c r="K130" s="162"/>
      <c r="L130" s="162"/>
    </row>
    <row r="131" spans="2:12">
      <c r="B131" s="169"/>
      <c r="C131" s="169"/>
      <c r="D131" s="162"/>
      <c r="E131" s="162"/>
      <c r="F131" s="162"/>
      <c r="G131" s="162"/>
      <c r="H131" s="162"/>
      <c r="I131" s="162"/>
      <c r="J131" s="162"/>
      <c r="K131" s="162"/>
      <c r="L131" s="162"/>
    </row>
    <row r="132" spans="2:12">
      <c r="B132" s="169"/>
      <c r="C132" s="169"/>
      <c r="D132" s="162"/>
      <c r="E132" s="162"/>
      <c r="F132" s="162"/>
      <c r="G132" s="162"/>
      <c r="H132" s="162"/>
      <c r="I132" s="162"/>
      <c r="J132" s="162"/>
      <c r="K132" s="162"/>
      <c r="L132" s="162"/>
    </row>
    <row r="133" spans="2:12">
      <c r="B133" s="169"/>
      <c r="C133" s="169"/>
      <c r="D133" s="162"/>
      <c r="E133" s="162"/>
      <c r="F133" s="162"/>
      <c r="G133" s="162"/>
      <c r="H133" s="162"/>
      <c r="I133" s="162"/>
      <c r="J133" s="162"/>
      <c r="K133" s="162"/>
      <c r="L133" s="162"/>
    </row>
    <row r="134" spans="2:12">
      <c r="B134" s="169"/>
      <c r="C134" s="169"/>
      <c r="D134" s="162"/>
      <c r="E134" s="162"/>
      <c r="F134" s="162"/>
      <c r="G134" s="162"/>
      <c r="H134" s="162"/>
      <c r="I134" s="162"/>
      <c r="J134" s="162"/>
      <c r="K134" s="162"/>
      <c r="L134" s="162"/>
    </row>
    <row r="135" spans="2:12">
      <c r="B135" s="169"/>
      <c r="C135" s="169"/>
      <c r="D135" s="162"/>
      <c r="E135" s="162"/>
      <c r="F135" s="162"/>
      <c r="G135" s="162"/>
      <c r="H135" s="162"/>
      <c r="I135" s="162"/>
      <c r="J135" s="162"/>
      <c r="K135" s="162"/>
      <c r="L135" s="162"/>
    </row>
    <row r="136" spans="2:12">
      <c r="B136" s="169"/>
      <c r="C136" s="169"/>
      <c r="D136" s="162"/>
      <c r="E136" s="162"/>
      <c r="F136" s="162"/>
      <c r="G136" s="162"/>
      <c r="H136" s="162"/>
      <c r="I136" s="162"/>
      <c r="J136" s="162"/>
      <c r="K136" s="162"/>
      <c r="L136" s="162"/>
    </row>
    <row r="137" spans="2:12">
      <c r="B137" s="169"/>
      <c r="C137" s="169"/>
      <c r="D137" s="162"/>
      <c r="E137" s="162"/>
      <c r="F137" s="162"/>
      <c r="G137" s="162"/>
      <c r="H137" s="162"/>
      <c r="I137" s="162"/>
      <c r="J137" s="162"/>
      <c r="K137" s="162"/>
      <c r="L137" s="162"/>
    </row>
    <row r="138" spans="2:12">
      <c r="B138" s="169"/>
      <c r="C138" s="169"/>
      <c r="D138" s="162"/>
      <c r="E138" s="162"/>
      <c r="F138" s="162"/>
      <c r="G138" s="162"/>
      <c r="H138" s="162"/>
      <c r="I138" s="162"/>
      <c r="J138" s="162"/>
      <c r="K138" s="162"/>
      <c r="L138" s="162"/>
    </row>
    <row r="139" spans="2:12">
      <c r="B139" s="169"/>
      <c r="C139" s="169"/>
      <c r="D139" s="162"/>
      <c r="E139" s="162"/>
      <c r="F139" s="162"/>
      <c r="G139" s="162"/>
      <c r="H139" s="162"/>
      <c r="I139" s="162"/>
      <c r="J139" s="162"/>
      <c r="K139" s="162"/>
      <c r="L139" s="162"/>
    </row>
    <row r="140" spans="2:12">
      <c r="B140" s="169"/>
      <c r="C140" s="169"/>
      <c r="D140" s="162"/>
      <c r="E140" s="162"/>
      <c r="F140" s="162"/>
      <c r="G140" s="162"/>
      <c r="H140" s="162"/>
      <c r="I140" s="162"/>
      <c r="J140" s="162"/>
      <c r="K140" s="162"/>
      <c r="L140" s="162"/>
    </row>
    <row r="141" spans="2:12">
      <c r="B141" s="169"/>
      <c r="C141" s="169"/>
      <c r="D141" s="162"/>
      <c r="E141" s="162"/>
      <c r="F141" s="162"/>
      <c r="G141" s="162"/>
      <c r="H141" s="162"/>
      <c r="I141" s="162"/>
      <c r="J141" s="162"/>
      <c r="K141" s="162"/>
      <c r="L141" s="162"/>
    </row>
    <row r="142" spans="2:12">
      <c r="B142" s="169"/>
      <c r="C142" s="169"/>
      <c r="D142" s="162"/>
      <c r="E142" s="162"/>
      <c r="F142" s="162"/>
      <c r="G142" s="162"/>
      <c r="H142" s="162"/>
      <c r="I142" s="162"/>
      <c r="J142" s="162"/>
      <c r="K142" s="162"/>
      <c r="L142" s="162"/>
    </row>
    <row r="143" spans="2:12">
      <c r="B143" s="169"/>
      <c r="C143" s="169"/>
      <c r="D143" s="162"/>
      <c r="E143" s="162"/>
      <c r="F143" s="162"/>
      <c r="G143" s="162"/>
      <c r="H143" s="162"/>
      <c r="I143" s="162"/>
      <c r="J143" s="162"/>
      <c r="K143" s="162"/>
      <c r="L143" s="162"/>
    </row>
    <row r="144" spans="2:12">
      <c r="B144" s="169"/>
      <c r="C144" s="169"/>
      <c r="D144" s="162"/>
      <c r="E144" s="162"/>
      <c r="F144" s="162"/>
      <c r="G144" s="162"/>
      <c r="H144" s="162"/>
      <c r="I144" s="162"/>
      <c r="J144" s="162"/>
      <c r="K144" s="162"/>
      <c r="L144" s="162"/>
    </row>
    <row r="145" spans="2:12">
      <c r="B145" s="169"/>
      <c r="C145" s="169"/>
      <c r="D145" s="162"/>
      <c r="E145" s="162"/>
      <c r="F145" s="162"/>
      <c r="G145" s="162"/>
      <c r="H145" s="162"/>
      <c r="I145" s="162"/>
      <c r="J145" s="162"/>
      <c r="K145" s="162"/>
      <c r="L145" s="162"/>
    </row>
    <row r="146" spans="2:12">
      <c r="B146" s="169"/>
      <c r="C146" s="169"/>
      <c r="D146" s="162"/>
      <c r="E146" s="162"/>
      <c r="F146" s="162"/>
      <c r="G146" s="162"/>
      <c r="H146" s="162"/>
      <c r="I146" s="162"/>
      <c r="J146" s="162"/>
      <c r="K146" s="162"/>
      <c r="L146" s="162"/>
    </row>
    <row r="147" spans="2:12">
      <c r="B147" s="169"/>
      <c r="C147" s="169"/>
      <c r="D147" s="162"/>
      <c r="E147" s="162"/>
      <c r="F147" s="162"/>
      <c r="G147" s="162"/>
      <c r="H147" s="162"/>
      <c r="I147" s="162"/>
      <c r="J147" s="162"/>
      <c r="K147" s="162"/>
      <c r="L147" s="162"/>
    </row>
    <row r="148" spans="2:12">
      <c r="B148" s="169"/>
      <c r="C148" s="169"/>
      <c r="D148" s="162"/>
      <c r="E148" s="162"/>
      <c r="F148" s="162"/>
      <c r="G148" s="162"/>
      <c r="H148" s="162"/>
      <c r="I148" s="162"/>
      <c r="J148" s="162"/>
      <c r="K148" s="162"/>
      <c r="L148" s="162"/>
    </row>
    <row r="149" spans="2:12">
      <c r="B149" s="169"/>
      <c r="C149" s="169"/>
      <c r="D149" s="162"/>
      <c r="E149" s="162"/>
      <c r="F149" s="162"/>
      <c r="G149" s="162"/>
      <c r="H149" s="162"/>
      <c r="I149" s="162"/>
      <c r="J149" s="162"/>
      <c r="K149" s="162"/>
      <c r="L149" s="162"/>
    </row>
    <row r="150" spans="2:12">
      <c r="B150" s="169"/>
      <c r="C150" s="169"/>
      <c r="D150" s="162"/>
      <c r="E150" s="162"/>
      <c r="F150" s="162"/>
      <c r="G150" s="162"/>
      <c r="H150" s="162"/>
      <c r="I150" s="162"/>
      <c r="J150" s="162"/>
      <c r="K150" s="162"/>
      <c r="L150" s="162"/>
    </row>
    <row r="151" spans="2:12">
      <c r="B151" s="169"/>
      <c r="C151" s="169"/>
      <c r="D151" s="162"/>
      <c r="E151" s="162"/>
      <c r="F151" s="162"/>
      <c r="G151" s="162"/>
      <c r="H151" s="162"/>
      <c r="I151" s="162"/>
      <c r="J151" s="162"/>
      <c r="K151" s="162"/>
      <c r="L151" s="162"/>
    </row>
    <row r="152" spans="2:12">
      <c r="B152" s="169"/>
      <c r="C152" s="169"/>
      <c r="D152" s="162"/>
      <c r="E152" s="162"/>
      <c r="F152" s="162"/>
      <c r="G152" s="162"/>
      <c r="H152" s="162"/>
      <c r="I152" s="162"/>
      <c r="J152" s="162"/>
      <c r="K152" s="162"/>
      <c r="L152" s="162"/>
    </row>
    <row r="153" spans="2:12">
      <c r="B153" s="169"/>
      <c r="C153" s="169"/>
      <c r="D153" s="162"/>
      <c r="E153" s="162"/>
      <c r="F153" s="162"/>
      <c r="G153" s="162"/>
      <c r="H153" s="162"/>
      <c r="I153" s="162"/>
      <c r="J153" s="162"/>
      <c r="K153" s="162"/>
      <c r="L153" s="162"/>
    </row>
    <row r="154" spans="2:12">
      <c r="B154" s="169"/>
      <c r="C154" s="169"/>
      <c r="D154" s="162"/>
      <c r="E154" s="162"/>
      <c r="F154" s="162"/>
      <c r="G154" s="162"/>
      <c r="H154" s="162"/>
      <c r="I154" s="162"/>
      <c r="J154" s="162"/>
      <c r="K154" s="162"/>
      <c r="L154" s="162"/>
    </row>
    <row r="155" spans="2:12">
      <c r="B155" s="169"/>
      <c r="C155" s="169"/>
      <c r="D155" s="162"/>
      <c r="E155" s="162"/>
      <c r="F155" s="162"/>
      <c r="G155" s="162"/>
      <c r="H155" s="162"/>
      <c r="I155" s="162"/>
      <c r="J155" s="162"/>
      <c r="K155" s="162"/>
      <c r="L155" s="162"/>
    </row>
    <row r="156" spans="2:12">
      <c r="B156" s="169"/>
      <c r="C156" s="169"/>
      <c r="D156" s="162"/>
      <c r="E156" s="162"/>
      <c r="F156" s="162"/>
      <c r="G156" s="162"/>
      <c r="H156" s="162"/>
      <c r="I156" s="162"/>
      <c r="J156" s="162"/>
      <c r="K156" s="162"/>
      <c r="L156" s="162"/>
    </row>
    <row r="157" spans="2:12">
      <c r="B157" s="169"/>
      <c r="C157" s="169"/>
      <c r="D157" s="162"/>
      <c r="E157" s="162"/>
      <c r="F157" s="162"/>
      <c r="G157" s="162"/>
      <c r="H157" s="162"/>
      <c r="I157" s="162"/>
      <c r="J157" s="162"/>
      <c r="K157" s="162"/>
      <c r="L157" s="162"/>
    </row>
    <row r="158" spans="2:12">
      <c r="B158" s="169"/>
      <c r="C158" s="169"/>
      <c r="D158" s="162"/>
      <c r="E158" s="162"/>
      <c r="F158" s="162"/>
      <c r="G158" s="162"/>
      <c r="H158" s="162"/>
      <c r="I158" s="162"/>
      <c r="J158" s="162"/>
      <c r="K158" s="162"/>
      <c r="L158" s="162"/>
    </row>
    <row r="159" spans="2:12">
      <c r="B159" s="169"/>
      <c r="C159" s="169"/>
      <c r="D159" s="162"/>
      <c r="E159" s="162"/>
      <c r="F159" s="162"/>
      <c r="G159" s="162"/>
      <c r="H159" s="162"/>
      <c r="I159" s="162"/>
      <c r="J159" s="162"/>
      <c r="K159" s="162"/>
      <c r="L159" s="162"/>
    </row>
    <row r="160" spans="2:12">
      <c r="B160" s="169"/>
      <c r="C160" s="169"/>
      <c r="D160" s="162"/>
      <c r="E160" s="162"/>
      <c r="F160" s="162"/>
      <c r="G160" s="162"/>
      <c r="H160" s="162"/>
      <c r="I160" s="162"/>
      <c r="J160" s="162"/>
      <c r="K160" s="162"/>
      <c r="L160" s="162"/>
    </row>
    <row r="161" spans="2:12">
      <c r="B161" s="169"/>
      <c r="C161" s="169"/>
      <c r="D161" s="162"/>
      <c r="E161" s="162"/>
      <c r="F161" s="162"/>
      <c r="G161" s="162"/>
      <c r="H161" s="162"/>
      <c r="I161" s="162"/>
      <c r="J161" s="162"/>
      <c r="K161" s="162"/>
      <c r="L161" s="162"/>
    </row>
    <row r="162" spans="2:12">
      <c r="B162" s="169"/>
      <c r="C162" s="169"/>
      <c r="D162" s="162"/>
      <c r="E162" s="162"/>
      <c r="F162" s="162"/>
      <c r="G162" s="162"/>
      <c r="H162" s="162"/>
      <c r="I162" s="162"/>
      <c r="J162" s="162"/>
      <c r="K162" s="162"/>
      <c r="L162" s="162"/>
    </row>
    <row r="163" spans="2:12">
      <c r="B163" s="169"/>
      <c r="C163" s="169"/>
      <c r="D163" s="162"/>
      <c r="E163" s="162"/>
      <c r="F163" s="162"/>
      <c r="G163" s="162"/>
      <c r="H163" s="162"/>
      <c r="I163" s="162"/>
      <c r="J163" s="162"/>
      <c r="K163" s="162"/>
      <c r="L163" s="162"/>
    </row>
    <row r="164" spans="2:12">
      <c r="B164" s="169"/>
      <c r="C164" s="169"/>
      <c r="D164" s="162"/>
      <c r="E164" s="162"/>
      <c r="F164" s="162"/>
      <c r="G164" s="162"/>
      <c r="H164" s="162"/>
      <c r="I164" s="162"/>
      <c r="J164" s="162"/>
      <c r="K164" s="162"/>
      <c r="L164" s="162"/>
    </row>
    <row r="165" spans="2:12">
      <c r="B165" s="169"/>
      <c r="C165" s="169"/>
      <c r="D165" s="162"/>
      <c r="E165" s="162"/>
      <c r="F165" s="162"/>
      <c r="G165" s="162"/>
      <c r="H165" s="162"/>
      <c r="I165" s="162"/>
      <c r="J165" s="162"/>
      <c r="K165" s="162"/>
      <c r="L165" s="162"/>
    </row>
    <row r="166" spans="2:12">
      <c r="B166" s="169"/>
      <c r="C166" s="169"/>
      <c r="D166" s="162"/>
      <c r="E166" s="162"/>
      <c r="F166" s="162"/>
      <c r="G166" s="162"/>
      <c r="H166" s="162"/>
      <c r="I166" s="162"/>
      <c r="J166" s="162"/>
      <c r="K166" s="162"/>
      <c r="L166" s="162"/>
    </row>
    <row r="167" spans="2:12">
      <c r="B167" s="169"/>
      <c r="C167" s="169"/>
      <c r="D167" s="162"/>
      <c r="E167" s="162"/>
      <c r="F167" s="162"/>
      <c r="G167" s="162"/>
      <c r="H167" s="162"/>
      <c r="I167" s="162"/>
      <c r="J167" s="162"/>
      <c r="K167" s="162"/>
      <c r="L167" s="162"/>
    </row>
    <row r="168" spans="2:12">
      <c r="B168" s="169"/>
      <c r="C168" s="169"/>
      <c r="D168" s="162"/>
      <c r="E168" s="162"/>
      <c r="F168" s="162"/>
      <c r="G168" s="162"/>
      <c r="H168" s="162"/>
      <c r="I168" s="162"/>
      <c r="J168" s="162"/>
      <c r="K168" s="162"/>
      <c r="L168" s="162"/>
    </row>
    <row r="169" spans="2:12">
      <c r="B169" s="169"/>
      <c r="C169" s="169"/>
      <c r="D169" s="162"/>
      <c r="E169" s="162"/>
      <c r="F169" s="162"/>
      <c r="G169" s="162"/>
      <c r="H169" s="162"/>
      <c r="I169" s="162"/>
      <c r="J169" s="162"/>
      <c r="K169" s="162"/>
      <c r="L169" s="162"/>
    </row>
    <row r="170" spans="2:12">
      <c r="B170" s="169"/>
      <c r="C170" s="169"/>
      <c r="D170" s="162"/>
      <c r="E170" s="162"/>
      <c r="F170" s="162"/>
      <c r="G170" s="162"/>
      <c r="H170" s="162"/>
      <c r="I170" s="162"/>
      <c r="J170" s="162"/>
      <c r="K170" s="162"/>
      <c r="L170" s="162"/>
    </row>
    <row r="171" spans="2:12">
      <c r="B171" s="169"/>
      <c r="C171" s="169"/>
      <c r="D171" s="162"/>
      <c r="E171" s="162"/>
      <c r="F171" s="162"/>
      <c r="G171" s="162"/>
      <c r="H171" s="162"/>
      <c r="I171" s="162"/>
      <c r="J171" s="162"/>
      <c r="K171" s="162"/>
      <c r="L171" s="162"/>
    </row>
    <row r="172" spans="2:12">
      <c r="B172" s="169"/>
      <c r="C172" s="169"/>
      <c r="D172" s="162"/>
      <c r="E172" s="162"/>
      <c r="F172" s="162"/>
      <c r="G172" s="162"/>
      <c r="H172" s="162"/>
      <c r="I172" s="162"/>
      <c r="J172" s="162"/>
      <c r="K172" s="162"/>
      <c r="L172" s="162"/>
    </row>
    <row r="173" spans="2:12">
      <c r="B173" s="169"/>
      <c r="C173" s="169"/>
      <c r="D173" s="162"/>
      <c r="E173" s="162"/>
      <c r="F173" s="162"/>
      <c r="G173" s="162"/>
      <c r="H173" s="162"/>
      <c r="I173" s="162"/>
      <c r="J173" s="162"/>
      <c r="K173" s="162"/>
      <c r="L173" s="162"/>
    </row>
    <row r="174" spans="2:12">
      <c r="B174" s="169"/>
      <c r="C174" s="169"/>
      <c r="D174" s="162"/>
      <c r="E174" s="162"/>
      <c r="F174" s="162"/>
      <c r="G174" s="162"/>
      <c r="H174" s="162"/>
      <c r="I174" s="162"/>
      <c r="J174" s="162"/>
      <c r="K174" s="162"/>
      <c r="L174" s="162"/>
    </row>
    <row r="175" spans="2:12">
      <c r="B175" s="169"/>
      <c r="C175" s="169"/>
      <c r="D175" s="162"/>
      <c r="E175" s="162"/>
      <c r="F175" s="162"/>
      <c r="G175" s="162"/>
      <c r="H175" s="162"/>
      <c r="I175" s="162"/>
      <c r="J175" s="162"/>
      <c r="K175" s="162"/>
      <c r="L175" s="162"/>
    </row>
    <row r="176" spans="2:12">
      <c r="B176" s="169"/>
      <c r="C176" s="169"/>
      <c r="D176" s="162"/>
      <c r="E176" s="162"/>
      <c r="F176" s="162"/>
      <c r="G176" s="162"/>
      <c r="H176" s="162"/>
      <c r="I176" s="162"/>
      <c r="J176" s="162"/>
      <c r="K176" s="162"/>
      <c r="L176" s="162"/>
    </row>
    <row r="177" spans="2:12">
      <c r="B177" s="169"/>
      <c r="C177" s="169"/>
      <c r="D177" s="162"/>
      <c r="E177" s="162"/>
      <c r="F177" s="162"/>
      <c r="G177" s="162"/>
      <c r="H177" s="162"/>
      <c r="I177" s="162"/>
      <c r="J177" s="162"/>
      <c r="K177" s="162"/>
      <c r="L177" s="162"/>
    </row>
    <row r="178" spans="2:12">
      <c r="B178" s="169"/>
      <c r="C178" s="169"/>
      <c r="D178" s="162"/>
      <c r="E178" s="162"/>
      <c r="F178" s="162"/>
      <c r="G178" s="162"/>
      <c r="H178" s="162"/>
      <c r="I178" s="162"/>
      <c r="J178" s="162"/>
      <c r="K178" s="162"/>
      <c r="L178" s="162"/>
    </row>
    <row r="179" spans="2:12">
      <c r="B179" s="169"/>
      <c r="C179" s="169"/>
      <c r="D179" s="162"/>
      <c r="E179" s="162"/>
      <c r="F179" s="162"/>
      <c r="G179" s="162"/>
      <c r="H179" s="162"/>
      <c r="I179" s="162"/>
      <c r="J179" s="162"/>
      <c r="K179" s="162"/>
      <c r="L179" s="162"/>
    </row>
    <row r="180" spans="2:12">
      <c r="B180" s="169"/>
      <c r="C180" s="169"/>
      <c r="D180" s="162"/>
      <c r="E180" s="162"/>
      <c r="F180" s="162"/>
      <c r="G180" s="162"/>
      <c r="H180" s="162"/>
      <c r="I180" s="162"/>
      <c r="J180" s="162"/>
      <c r="K180" s="162"/>
      <c r="L180" s="162"/>
    </row>
    <row r="181" spans="2:12">
      <c r="B181" s="169"/>
      <c r="C181" s="169"/>
      <c r="D181" s="162"/>
      <c r="E181" s="162"/>
      <c r="F181" s="162"/>
      <c r="G181" s="162"/>
      <c r="H181" s="162"/>
      <c r="I181" s="162"/>
      <c r="J181" s="162"/>
      <c r="K181" s="162"/>
      <c r="L181" s="162"/>
    </row>
    <row r="182" spans="2:12">
      <c r="B182" s="169"/>
      <c r="C182" s="169"/>
      <c r="D182" s="162"/>
      <c r="E182" s="162"/>
      <c r="F182" s="162"/>
      <c r="G182" s="162"/>
      <c r="H182" s="162"/>
      <c r="I182" s="162"/>
      <c r="J182" s="162"/>
      <c r="K182" s="162"/>
      <c r="L182" s="162"/>
    </row>
    <row r="183" spans="2:12">
      <c r="B183" s="169"/>
      <c r="C183" s="169"/>
      <c r="D183" s="162"/>
      <c r="E183" s="162"/>
      <c r="F183" s="162"/>
      <c r="G183" s="162"/>
      <c r="H183" s="162"/>
      <c r="I183" s="162"/>
      <c r="J183" s="162"/>
      <c r="K183" s="162"/>
      <c r="L183" s="162"/>
    </row>
    <row r="184" spans="2:12">
      <c r="B184" s="169"/>
      <c r="C184" s="169"/>
      <c r="D184" s="162"/>
      <c r="E184" s="162"/>
      <c r="F184" s="162"/>
      <c r="G184" s="162"/>
      <c r="H184" s="162"/>
      <c r="I184" s="162"/>
      <c r="J184" s="162"/>
      <c r="K184" s="162"/>
      <c r="L184" s="162"/>
    </row>
    <row r="185" spans="2:12">
      <c r="B185" s="169"/>
      <c r="C185" s="169"/>
      <c r="D185" s="162"/>
      <c r="E185" s="162"/>
      <c r="F185" s="162"/>
      <c r="G185" s="162"/>
      <c r="H185" s="162"/>
      <c r="I185" s="162"/>
      <c r="J185" s="162"/>
      <c r="K185" s="162"/>
      <c r="L185" s="162"/>
    </row>
    <row r="186" spans="2:12">
      <c r="B186" s="169"/>
      <c r="C186" s="169"/>
      <c r="D186" s="162"/>
      <c r="E186" s="162"/>
      <c r="F186" s="162"/>
      <c r="G186" s="162"/>
      <c r="H186" s="162"/>
      <c r="I186" s="162"/>
      <c r="J186" s="162"/>
      <c r="K186" s="162"/>
      <c r="L186" s="162"/>
    </row>
    <row r="187" spans="2:12">
      <c r="B187" s="169"/>
      <c r="C187" s="169"/>
      <c r="D187" s="162"/>
      <c r="E187" s="162"/>
      <c r="F187" s="162"/>
      <c r="G187" s="162"/>
      <c r="H187" s="162"/>
      <c r="I187" s="162"/>
      <c r="J187" s="162"/>
      <c r="K187" s="162"/>
      <c r="L187" s="162"/>
    </row>
    <row r="188" spans="2:12">
      <c r="B188" s="169"/>
      <c r="C188" s="169"/>
      <c r="D188" s="162"/>
      <c r="E188" s="162"/>
      <c r="F188" s="162"/>
      <c r="G188" s="162"/>
      <c r="H188" s="162"/>
      <c r="I188" s="162"/>
      <c r="J188" s="162"/>
      <c r="K188" s="162"/>
      <c r="L188" s="162"/>
    </row>
    <row r="189" spans="2:12">
      <c r="B189" s="169"/>
      <c r="C189" s="169"/>
      <c r="D189" s="162"/>
      <c r="E189" s="162"/>
      <c r="F189" s="162"/>
      <c r="G189" s="162"/>
      <c r="H189" s="162"/>
      <c r="I189" s="162"/>
      <c r="J189" s="162"/>
      <c r="K189" s="162"/>
      <c r="L189" s="162"/>
    </row>
    <row r="190" spans="2:12">
      <c r="B190" s="169"/>
      <c r="C190" s="169"/>
      <c r="D190" s="162"/>
      <c r="E190" s="162"/>
      <c r="F190" s="162"/>
      <c r="G190" s="162"/>
      <c r="H190" s="162"/>
      <c r="I190" s="162"/>
      <c r="J190" s="162"/>
      <c r="K190" s="162"/>
      <c r="L190" s="162"/>
    </row>
    <row r="191" spans="2:12">
      <c r="B191" s="169"/>
      <c r="C191" s="169"/>
      <c r="D191" s="162"/>
      <c r="E191" s="162"/>
      <c r="F191" s="162"/>
      <c r="G191" s="162"/>
      <c r="H191" s="162"/>
      <c r="I191" s="162"/>
      <c r="J191" s="162"/>
      <c r="K191" s="162"/>
      <c r="L191" s="162"/>
    </row>
    <row r="192" spans="2:12">
      <c r="B192" s="169"/>
      <c r="C192" s="169"/>
      <c r="D192" s="162"/>
      <c r="E192" s="162"/>
      <c r="F192" s="162"/>
      <c r="G192" s="162"/>
      <c r="H192" s="162"/>
      <c r="I192" s="162"/>
      <c r="J192" s="162"/>
      <c r="K192" s="162"/>
      <c r="L192" s="162"/>
    </row>
    <row r="193" spans="2:12">
      <c r="B193" s="169"/>
      <c r="C193" s="169"/>
      <c r="D193" s="162"/>
      <c r="E193" s="162"/>
      <c r="F193" s="162"/>
      <c r="G193" s="162"/>
      <c r="H193" s="162"/>
      <c r="I193" s="162"/>
      <c r="J193" s="162"/>
      <c r="K193" s="162"/>
      <c r="L193" s="162"/>
    </row>
    <row r="194" spans="2:12">
      <c r="B194" s="169"/>
      <c r="C194" s="169"/>
      <c r="D194" s="162"/>
      <c r="E194" s="162"/>
      <c r="F194" s="162"/>
      <c r="G194" s="162"/>
      <c r="H194" s="162"/>
      <c r="I194" s="162"/>
      <c r="J194" s="162"/>
      <c r="K194" s="162"/>
      <c r="L194" s="162"/>
    </row>
    <row r="195" spans="2:12">
      <c r="B195" s="169"/>
      <c r="C195" s="169"/>
      <c r="D195" s="162"/>
      <c r="E195" s="162"/>
      <c r="F195" s="162"/>
      <c r="G195" s="162"/>
      <c r="H195" s="162"/>
      <c r="I195" s="162"/>
      <c r="J195" s="162"/>
      <c r="K195" s="162"/>
      <c r="L195" s="162"/>
    </row>
    <row r="196" spans="2:12">
      <c r="B196" s="169"/>
      <c r="C196" s="169"/>
      <c r="D196" s="162"/>
      <c r="E196" s="162"/>
      <c r="F196" s="162"/>
      <c r="G196" s="162"/>
      <c r="H196" s="162"/>
      <c r="I196" s="162"/>
      <c r="J196" s="162"/>
      <c r="K196" s="162"/>
      <c r="L196" s="162"/>
    </row>
    <row r="197" spans="2:12">
      <c r="B197" s="169"/>
      <c r="C197" s="169"/>
      <c r="D197" s="162"/>
      <c r="E197" s="162"/>
      <c r="F197" s="162"/>
      <c r="G197" s="162"/>
      <c r="H197" s="162"/>
      <c r="I197" s="162"/>
      <c r="J197" s="162"/>
      <c r="K197" s="162"/>
      <c r="L197" s="162"/>
    </row>
    <row r="198" spans="2:12">
      <c r="B198" s="169"/>
      <c r="C198" s="169"/>
      <c r="D198" s="162"/>
      <c r="E198" s="162"/>
      <c r="F198" s="162"/>
      <c r="G198" s="162"/>
      <c r="H198" s="162"/>
      <c r="I198" s="162"/>
      <c r="J198" s="162"/>
      <c r="K198" s="162"/>
      <c r="L198" s="162"/>
    </row>
    <row r="199" spans="2:12">
      <c r="B199" s="169"/>
      <c r="C199" s="169"/>
      <c r="D199" s="162"/>
      <c r="E199" s="162"/>
      <c r="F199" s="162"/>
      <c r="G199" s="162"/>
      <c r="H199" s="162"/>
      <c r="I199" s="162"/>
      <c r="J199" s="162"/>
      <c r="K199" s="162"/>
      <c r="L199" s="162"/>
    </row>
    <row r="200" spans="2:12">
      <c r="B200" s="169"/>
      <c r="C200" s="169"/>
      <c r="D200" s="162"/>
      <c r="E200" s="162"/>
      <c r="F200" s="162"/>
      <c r="G200" s="162"/>
      <c r="H200" s="162"/>
      <c r="I200" s="162"/>
      <c r="J200" s="162"/>
      <c r="K200" s="162"/>
      <c r="L200" s="162"/>
    </row>
    <row r="201" spans="2:12">
      <c r="B201" s="169"/>
      <c r="C201" s="169"/>
      <c r="D201" s="162"/>
      <c r="E201" s="162"/>
      <c r="F201" s="162"/>
      <c r="G201" s="162"/>
      <c r="H201" s="162"/>
      <c r="I201" s="162"/>
      <c r="J201" s="162"/>
      <c r="K201" s="162"/>
      <c r="L201" s="162"/>
    </row>
    <row r="202" spans="2:12">
      <c r="B202" s="169"/>
      <c r="C202" s="169"/>
      <c r="D202" s="162"/>
      <c r="E202" s="162"/>
      <c r="F202" s="162"/>
      <c r="G202" s="162"/>
      <c r="H202" s="162"/>
      <c r="I202" s="162"/>
      <c r="J202" s="162"/>
      <c r="K202" s="162"/>
      <c r="L202" s="162"/>
    </row>
    <row r="203" spans="2:12">
      <c r="B203" s="169"/>
      <c r="C203" s="169"/>
      <c r="D203" s="162"/>
      <c r="E203" s="162"/>
      <c r="F203" s="162"/>
      <c r="G203" s="162"/>
      <c r="H203" s="162"/>
      <c r="I203" s="162"/>
      <c r="J203" s="162"/>
      <c r="K203" s="162"/>
      <c r="L203" s="162"/>
    </row>
    <row r="204" spans="2:12">
      <c r="B204" s="169"/>
      <c r="C204" s="169"/>
      <c r="D204" s="162"/>
      <c r="E204" s="162"/>
      <c r="F204" s="162"/>
      <c r="G204" s="162"/>
      <c r="H204" s="162"/>
      <c r="I204" s="162"/>
      <c r="J204" s="162"/>
      <c r="K204" s="162"/>
      <c r="L204" s="162"/>
    </row>
    <row r="205" spans="2:12">
      <c r="B205" s="169"/>
      <c r="C205" s="169"/>
      <c r="D205" s="162"/>
      <c r="E205" s="162"/>
      <c r="F205" s="162"/>
      <c r="G205" s="162"/>
      <c r="H205" s="162"/>
      <c r="I205" s="162"/>
      <c r="J205" s="162"/>
      <c r="K205" s="162"/>
      <c r="L205" s="162"/>
    </row>
    <row r="206" spans="2:12">
      <c r="B206" s="169"/>
      <c r="C206" s="169"/>
      <c r="D206" s="162"/>
      <c r="E206" s="162"/>
      <c r="F206" s="162"/>
      <c r="G206" s="162"/>
      <c r="H206" s="162"/>
      <c r="I206" s="162"/>
      <c r="J206" s="162"/>
      <c r="K206" s="162"/>
      <c r="L206" s="162"/>
    </row>
    <row r="207" spans="2:12">
      <c r="B207" s="169"/>
      <c r="C207" s="169"/>
      <c r="D207" s="162"/>
      <c r="E207" s="162"/>
      <c r="F207" s="162"/>
      <c r="G207" s="162"/>
      <c r="H207" s="162"/>
      <c r="I207" s="162"/>
      <c r="J207" s="162"/>
      <c r="K207" s="162"/>
      <c r="L207" s="162"/>
    </row>
    <row r="208" spans="2:12">
      <c r="B208" s="169"/>
      <c r="C208" s="169"/>
      <c r="D208" s="162"/>
      <c r="E208" s="162"/>
      <c r="F208" s="162"/>
      <c r="G208" s="162"/>
      <c r="H208" s="162"/>
      <c r="I208" s="162"/>
      <c r="J208" s="162"/>
      <c r="K208" s="162"/>
      <c r="L208" s="162"/>
    </row>
    <row r="209" spans="2:12">
      <c r="B209" s="169"/>
      <c r="C209" s="169"/>
      <c r="D209" s="162"/>
      <c r="E209" s="162"/>
      <c r="F209" s="162"/>
      <c r="G209" s="162"/>
      <c r="H209" s="162"/>
      <c r="I209" s="162"/>
      <c r="J209" s="162"/>
      <c r="K209" s="162"/>
      <c r="L209" s="162"/>
    </row>
    <row r="210" spans="2:12">
      <c r="B210" s="169"/>
      <c r="C210" s="169"/>
      <c r="D210" s="162"/>
      <c r="E210" s="162"/>
      <c r="F210" s="162"/>
      <c r="G210" s="162"/>
      <c r="H210" s="162"/>
      <c r="I210" s="162"/>
      <c r="J210" s="162"/>
      <c r="K210" s="162"/>
      <c r="L210" s="162"/>
    </row>
    <row r="211" spans="2:12">
      <c r="B211" s="169"/>
      <c r="C211" s="169"/>
      <c r="D211" s="162"/>
      <c r="E211" s="162"/>
      <c r="F211" s="162"/>
      <c r="G211" s="162"/>
      <c r="H211" s="162"/>
      <c r="I211" s="162"/>
      <c r="J211" s="162"/>
      <c r="K211" s="162"/>
      <c r="L211" s="162"/>
    </row>
    <row r="212" spans="2:12">
      <c r="B212" s="169"/>
      <c r="C212" s="169"/>
      <c r="D212" s="162"/>
      <c r="E212" s="162"/>
      <c r="F212" s="162"/>
      <c r="G212" s="162"/>
      <c r="H212" s="162"/>
      <c r="I212" s="162"/>
      <c r="J212" s="162"/>
      <c r="K212" s="162"/>
      <c r="L212" s="162"/>
    </row>
    <row r="213" spans="2:12">
      <c r="B213" s="169"/>
      <c r="C213" s="169"/>
      <c r="D213" s="162"/>
      <c r="E213" s="162"/>
      <c r="F213" s="162"/>
      <c r="G213" s="162"/>
      <c r="H213" s="162"/>
      <c r="I213" s="162"/>
      <c r="J213" s="162"/>
      <c r="K213" s="162"/>
      <c r="L213" s="162"/>
    </row>
    <row r="214" spans="2:12">
      <c r="B214" s="169"/>
      <c r="C214" s="169"/>
      <c r="D214" s="162"/>
      <c r="E214" s="162"/>
      <c r="F214" s="162"/>
      <c r="G214" s="162"/>
      <c r="H214" s="162"/>
      <c r="I214" s="162"/>
      <c r="J214" s="162"/>
      <c r="K214" s="162"/>
      <c r="L214" s="162"/>
    </row>
    <row r="215" spans="2:12">
      <c r="B215" s="169"/>
      <c r="C215" s="169"/>
      <c r="D215" s="162"/>
      <c r="E215" s="162"/>
      <c r="F215" s="162"/>
      <c r="G215" s="162"/>
      <c r="H215" s="162"/>
      <c r="I215" s="162"/>
      <c r="J215" s="162"/>
      <c r="K215" s="162"/>
      <c r="L215" s="162"/>
    </row>
    <row r="216" spans="2:12">
      <c r="B216" s="169"/>
      <c r="C216" s="169"/>
      <c r="D216" s="162"/>
      <c r="E216" s="162"/>
      <c r="F216" s="162"/>
      <c r="G216" s="162"/>
      <c r="H216" s="162"/>
      <c r="I216" s="162"/>
      <c r="J216" s="162"/>
      <c r="K216" s="162"/>
      <c r="L216" s="162"/>
    </row>
    <row r="217" spans="2:12">
      <c r="B217" s="169"/>
      <c r="C217" s="169"/>
      <c r="D217" s="162"/>
      <c r="E217" s="162"/>
      <c r="F217" s="162"/>
      <c r="G217" s="162"/>
      <c r="H217" s="162"/>
      <c r="I217" s="162"/>
      <c r="J217" s="162"/>
      <c r="K217" s="162"/>
      <c r="L217" s="162"/>
    </row>
    <row r="218" spans="2:12">
      <c r="B218" s="169"/>
      <c r="C218" s="169"/>
      <c r="D218" s="162"/>
      <c r="E218" s="162"/>
      <c r="F218" s="162"/>
      <c r="G218" s="162"/>
      <c r="H218" s="162"/>
      <c r="I218" s="162"/>
      <c r="J218" s="162"/>
      <c r="K218" s="162"/>
      <c r="L218" s="162"/>
    </row>
    <row r="219" spans="2:12">
      <c r="B219" s="169"/>
      <c r="C219" s="169"/>
      <c r="D219" s="162"/>
      <c r="E219" s="162"/>
      <c r="F219" s="162"/>
      <c r="G219" s="162"/>
      <c r="H219" s="162"/>
      <c r="I219" s="162"/>
      <c r="J219" s="162"/>
      <c r="K219" s="162"/>
      <c r="L219" s="162"/>
    </row>
    <row r="220" spans="2:12">
      <c r="B220" s="169"/>
      <c r="C220" s="169"/>
      <c r="D220" s="162"/>
      <c r="E220" s="162"/>
      <c r="F220" s="162"/>
      <c r="G220" s="162"/>
      <c r="H220" s="162"/>
      <c r="I220" s="162"/>
      <c r="J220" s="162"/>
      <c r="K220" s="162"/>
      <c r="L220" s="162"/>
    </row>
    <row r="221" spans="2:12">
      <c r="B221" s="169"/>
      <c r="C221" s="169"/>
      <c r="D221" s="162"/>
      <c r="E221" s="162"/>
      <c r="F221" s="162"/>
      <c r="G221" s="162"/>
      <c r="H221" s="162"/>
      <c r="I221" s="162"/>
      <c r="J221" s="162"/>
      <c r="K221" s="162"/>
      <c r="L221" s="162"/>
    </row>
    <row r="222" spans="2:12">
      <c r="B222" s="169"/>
      <c r="C222" s="169"/>
      <c r="D222" s="162"/>
      <c r="E222" s="162"/>
      <c r="F222" s="162"/>
      <c r="G222" s="162"/>
      <c r="H222" s="162"/>
      <c r="I222" s="162"/>
      <c r="J222" s="162"/>
      <c r="K222" s="162"/>
      <c r="L222" s="162"/>
    </row>
    <row r="223" spans="2:12">
      <c r="B223" s="169"/>
      <c r="C223" s="169"/>
      <c r="D223" s="162"/>
      <c r="E223" s="162"/>
      <c r="F223" s="162"/>
      <c r="G223" s="162"/>
      <c r="H223" s="162"/>
      <c r="I223" s="162"/>
      <c r="J223" s="162"/>
      <c r="K223" s="162"/>
      <c r="L223" s="162"/>
    </row>
    <row r="224" spans="2:12">
      <c r="B224" s="169"/>
      <c r="C224" s="169"/>
      <c r="D224" s="162"/>
      <c r="E224" s="162"/>
      <c r="F224" s="162"/>
      <c r="G224" s="162"/>
      <c r="H224" s="162"/>
      <c r="I224" s="162"/>
      <c r="J224" s="162"/>
      <c r="K224" s="162"/>
      <c r="L224" s="162"/>
    </row>
    <row r="225" spans="2:12">
      <c r="B225" s="169"/>
      <c r="C225" s="169"/>
      <c r="D225" s="162"/>
      <c r="E225" s="162"/>
      <c r="F225" s="162"/>
      <c r="G225" s="162"/>
      <c r="H225" s="162"/>
      <c r="I225" s="162"/>
      <c r="J225" s="162"/>
      <c r="K225" s="162"/>
      <c r="L225" s="162"/>
    </row>
    <row r="226" spans="2:12">
      <c r="B226" s="169"/>
      <c r="C226" s="169"/>
      <c r="D226" s="162"/>
      <c r="E226" s="162"/>
      <c r="F226" s="162"/>
      <c r="G226" s="162"/>
      <c r="H226" s="162"/>
      <c r="I226" s="162"/>
      <c r="J226" s="162"/>
      <c r="K226" s="162"/>
      <c r="L226" s="162"/>
    </row>
    <row r="227" spans="2:12">
      <c r="B227" s="169"/>
      <c r="C227" s="169"/>
      <c r="D227" s="162"/>
      <c r="E227" s="162"/>
      <c r="F227" s="162"/>
      <c r="G227" s="162"/>
      <c r="H227" s="162"/>
      <c r="I227" s="162"/>
      <c r="J227" s="162"/>
      <c r="K227" s="162"/>
      <c r="L227" s="162"/>
    </row>
    <row r="228" spans="2:12">
      <c r="B228" s="169"/>
      <c r="C228" s="169"/>
      <c r="D228" s="162"/>
      <c r="E228" s="162"/>
      <c r="F228" s="162"/>
      <c r="G228" s="162"/>
      <c r="H228" s="162"/>
      <c r="I228" s="162"/>
      <c r="J228" s="162"/>
      <c r="K228" s="162"/>
      <c r="L228" s="162"/>
    </row>
    <row r="229" spans="2:12">
      <c r="B229" s="169"/>
      <c r="C229" s="169"/>
      <c r="D229" s="162"/>
      <c r="E229" s="162"/>
      <c r="F229" s="162"/>
      <c r="G229" s="162"/>
      <c r="H229" s="162"/>
      <c r="I229" s="162"/>
      <c r="J229" s="162"/>
      <c r="K229" s="162"/>
      <c r="L229" s="162"/>
    </row>
    <row r="230" spans="2:12">
      <c r="B230" s="169"/>
      <c r="C230" s="169"/>
      <c r="D230" s="162"/>
      <c r="E230" s="162"/>
      <c r="F230" s="162"/>
      <c r="G230" s="162"/>
      <c r="H230" s="162"/>
      <c r="I230" s="162"/>
      <c r="J230" s="162"/>
      <c r="K230" s="162"/>
      <c r="L230" s="162"/>
    </row>
    <row r="231" spans="2:12">
      <c r="B231" s="169"/>
      <c r="C231" s="169"/>
      <c r="D231" s="162"/>
      <c r="E231" s="162"/>
      <c r="F231" s="162"/>
      <c r="G231" s="162"/>
      <c r="H231" s="162"/>
      <c r="I231" s="162"/>
      <c r="J231" s="162"/>
      <c r="K231" s="162"/>
      <c r="L231" s="162"/>
    </row>
    <row r="232" spans="2:12">
      <c r="B232" s="169"/>
      <c r="C232" s="169"/>
      <c r="D232" s="162"/>
      <c r="E232" s="162"/>
      <c r="F232" s="162"/>
      <c r="G232" s="162"/>
      <c r="H232" s="162"/>
      <c r="I232" s="162"/>
      <c r="J232" s="162"/>
      <c r="K232" s="162"/>
      <c r="L232" s="162"/>
    </row>
    <row r="233" spans="2:12">
      <c r="B233" s="169"/>
      <c r="C233" s="169"/>
      <c r="D233" s="162"/>
      <c r="E233" s="162"/>
      <c r="F233" s="162"/>
      <c r="G233" s="162"/>
      <c r="H233" s="162"/>
      <c r="I233" s="162"/>
      <c r="J233" s="162"/>
      <c r="K233" s="162"/>
      <c r="L233" s="162"/>
    </row>
    <row r="234" spans="2:12">
      <c r="B234" s="169"/>
      <c r="C234" s="169"/>
      <c r="D234" s="162"/>
      <c r="E234" s="162"/>
      <c r="F234" s="162"/>
      <c r="G234" s="162"/>
      <c r="H234" s="162"/>
      <c r="I234" s="162"/>
      <c r="J234" s="162"/>
      <c r="K234" s="162"/>
      <c r="L234" s="162"/>
    </row>
    <row r="235" spans="2:12">
      <c r="B235" s="169"/>
      <c r="C235" s="169"/>
      <c r="D235" s="162"/>
      <c r="E235" s="162"/>
      <c r="F235" s="162"/>
      <c r="G235" s="162"/>
      <c r="H235" s="162"/>
      <c r="I235" s="162"/>
      <c r="J235" s="162"/>
      <c r="K235" s="162"/>
      <c r="L235" s="162"/>
    </row>
    <row r="236" spans="2:12">
      <c r="B236" s="169"/>
      <c r="C236" s="169"/>
      <c r="D236" s="162"/>
      <c r="E236" s="162"/>
      <c r="F236" s="162"/>
      <c r="G236" s="162"/>
      <c r="H236" s="162"/>
      <c r="I236" s="162"/>
      <c r="J236" s="162"/>
      <c r="K236" s="162"/>
      <c r="L236" s="162"/>
    </row>
    <row r="237" spans="2:12">
      <c r="B237" s="169"/>
      <c r="C237" s="169"/>
      <c r="D237" s="162"/>
      <c r="E237" s="162"/>
      <c r="F237" s="162"/>
      <c r="G237" s="162"/>
      <c r="H237" s="162"/>
      <c r="I237" s="162"/>
      <c r="J237" s="162"/>
      <c r="K237" s="162"/>
      <c r="L237" s="162"/>
    </row>
    <row r="238" spans="2:12">
      <c r="B238" s="169"/>
      <c r="C238" s="169"/>
      <c r="D238" s="162"/>
      <c r="E238" s="162"/>
      <c r="F238" s="162"/>
      <c r="G238" s="162"/>
      <c r="H238" s="162"/>
      <c r="I238" s="162"/>
      <c r="J238" s="162"/>
      <c r="K238" s="162"/>
      <c r="L238" s="162"/>
    </row>
    <row r="239" spans="2:12">
      <c r="B239" s="169"/>
      <c r="C239" s="169"/>
      <c r="D239" s="162"/>
      <c r="E239" s="162"/>
      <c r="F239" s="162"/>
      <c r="G239" s="162"/>
      <c r="H239" s="162"/>
      <c r="I239" s="162"/>
      <c r="J239" s="162"/>
      <c r="K239" s="162"/>
      <c r="L239" s="162"/>
    </row>
    <row r="240" spans="2:12">
      <c r="B240" s="169"/>
      <c r="C240" s="169"/>
      <c r="D240" s="162"/>
      <c r="E240" s="162"/>
      <c r="F240" s="162"/>
      <c r="G240" s="162"/>
      <c r="H240" s="162"/>
      <c r="I240" s="162"/>
      <c r="J240" s="162"/>
      <c r="K240" s="162"/>
      <c r="L240" s="162"/>
    </row>
    <row r="241" spans="2:12">
      <c r="B241" s="169"/>
      <c r="C241" s="169"/>
      <c r="D241" s="162"/>
      <c r="E241" s="162"/>
      <c r="F241" s="162"/>
      <c r="G241" s="162"/>
      <c r="H241" s="162"/>
      <c r="I241" s="162"/>
      <c r="J241" s="162"/>
      <c r="K241" s="162"/>
      <c r="L241" s="162"/>
    </row>
    <row r="242" spans="2:12">
      <c r="B242" s="169"/>
      <c r="C242" s="169"/>
      <c r="D242" s="162"/>
      <c r="E242" s="162"/>
      <c r="F242" s="162"/>
      <c r="G242" s="162"/>
      <c r="H242" s="162"/>
      <c r="I242" s="162"/>
      <c r="J242" s="162"/>
      <c r="K242" s="162"/>
      <c r="L242" s="162"/>
    </row>
    <row r="243" spans="2:12">
      <c r="B243" s="169"/>
      <c r="C243" s="169"/>
      <c r="D243" s="162"/>
      <c r="E243" s="162"/>
      <c r="F243" s="162"/>
      <c r="G243" s="162"/>
      <c r="H243" s="162"/>
      <c r="I243" s="162"/>
      <c r="J243" s="162"/>
      <c r="K243" s="162"/>
      <c r="L243" s="162"/>
    </row>
    <row r="244" spans="2:12">
      <c r="B244" s="169"/>
      <c r="C244" s="169"/>
      <c r="D244" s="162"/>
      <c r="E244" s="162"/>
      <c r="F244" s="162"/>
      <c r="G244" s="162"/>
      <c r="H244" s="162"/>
      <c r="I244" s="162"/>
      <c r="J244" s="162"/>
      <c r="K244" s="162"/>
      <c r="L244" s="162"/>
    </row>
    <row r="245" spans="2:12">
      <c r="B245" s="169"/>
      <c r="C245" s="169"/>
      <c r="D245" s="162"/>
      <c r="E245" s="162"/>
      <c r="F245" s="162"/>
      <c r="G245" s="162"/>
      <c r="H245" s="162"/>
      <c r="I245" s="162"/>
      <c r="J245" s="162"/>
      <c r="K245" s="162"/>
      <c r="L245" s="162"/>
    </row>
    <row r="246" spans="2:12">
      <c r="B246" s="169"/>
      <c r="C246" s="169"/>
      <c r="D246" s="162"/>
      <c r="E246" s="162"/>
      <c r="F246" s="162"/>
      <c r="G246" s="162"/>
      <c r="H246" s="162"/>
      <c r="I246" s="162"/>
      <c r="J246" s="162"/>
      <c r="K246" s="162"/>
      <c r="L246" s="162"/>
    </row>
    <row r="247" spans="2:12">
      <c r="B247" s="169"/>
      <c r="C247" s="169"/>
      <c r="D247" s="162"/>
      <c r="E247" s="162"/>
      <c r="F247" s="162"/>
      <c r="G247" s="162"/>
      <c r="H247" s="162"/>
      <c r="I247" s="162"/>
      <c r="J247" s="162"/>
      <c r="K247" s="162"/>
      <c r="L247" s="162"/>
    </row>
    <row r="248" spans="2:12">
      <c r="B248" s="169"/>
      <c r="C248" s="169"/>
      <c r="D248" s="162"/>
      <c r="E248" s="162"/>
      <c r="F248" s="162"/>
      <c r="G248" s="162"/>
      <c r="H248" s="162"/>
      <c r="I248" s="162"/>
      <c r="J248" s="162"/>
      <c r="K248" s="162"/>
      <c r="L248" s="162"/>
    </row>
    <row r="249" spans="2:12">
      <c r="B249" s="169"/>
      <c r="C249" s="169"/>
      <c r="D249" s="162"/>
      <c r="E249" s="162"/>
      <c r="F249" s="162"/>
      <c r="G249" s="162"/>
      <c r="H249" s="162"/>
      <c r="I249" s="162"/>
      <c r="J249" s="162"/>
      <c r="K249" s="162"/>
      <c r="L249" s="162"/>
    </row>
    <row r="250" spans="2:12">
      <c r="B250" s="169"/>
      <c r="C250" s="169"/>
      <c r="D250" s="162"/>
      <c r="E250" s="162"/>
      <c r="F250" s="162"/>
      <c r="G250" s="162"/>
      <c r="H250" s="162"/>
      <c r="I250" s="162"/>
      <c r="J250" s="162"/>
      <c r="K250" s="162"/>
      <c r="L250" s="162"/>
    </row>
    <row r="251" spans="2:12">
      <c r="B251" s="169"/>
      <c r="C251" s="169"/>
      <c r="D251" s="162"/>
      <c r="E251" s="162"/>
      <c r="F251" s="162"/>
      <c r="G251" s="162"/>
      <c r="H251" s="162"/>
      <c r="I251" s="162"/>
      <c r="J251" s="162"/>
      <c r="K251" s="162"/>
      <c r="L251" s="162"/>
    </row>
    <row r="252" spans="2:12">
      <c r="B252" s="169"/>
      <c r="C252" s="169"/>
      <c r="D252" s="162"/>
      <c r="E252" s="162"/>
      <c r="F252" s="162"/>
      <c r="G252" s="162"/>
      <c r="H252" s="162"/>
      <c r="I252" s="162"/>
      <c r="J252" s="162"/>
      <c r="K252" s="162"/>
      <c r="L252" s="162"/>
    </row>
    <row r="253" spans="2:12">
      <c r="B253" s="169"/>
      <c r="C253" s="169"/>
      <c r="D253" s="162"/>
      <c r="E253" s="162"/>
      <c r="F253" s="162"/>
      <c r="G253" s="162"/>
      <c r="H253" s="162"/>
      <c r="I253" s="162"/>
      <c r="J253" s="162"/>
      <c r="K253" s="162"/>
      <c r="L253" s="162"/>
    </row>
    <row r="254" spans="2:12">
      <c r="B254" s="169"/>
      <c r="C254" s="169"/>
      <c r="D254" s="162"/>
      <c r="E254" s="162"/>
      <c r="F254" s="162"/>
      <c r="G254" s="162"/>
      <c r="H254" s="162"/>
      <c r="I254" s="162"/>
      <c r="J254" s="162"/>
      <c r="K254" s="162"/>
      <c r="L254" s="162"/>
    </row>
    <row r="255" spans="2:12">
      <c r="B255" s="169"/>
      <c r="C255" s="169"/>
      <c r="D255" s="162"/>
      <c r="E255" s="162"/>
      <c r="F255" s="162"/>
      <c r="G255" s="162"/>
      <c r="H255" s="162"/>
      <c r="I255" s="162"/>
      <c r="J255" s="162"/>
      <c r="K255" s="162"/>
      <c r="L255" s="162"/>
    </row>
    <row r="256" spans="2:12">
      <c r="B256" s="169"/>
      <c r="C256" s="169"/>
      <c r="D256" s="162"/>
      <c r="E256" s="162"/>
      <c r="F256" s="162"/>
      <c r="G256" s="162"/>
      <c r="H256" s="162"/>
      <c r="I256" s="162"/>
      <c r="J256" s="162"/>
      <c r="K256" s="162"/>
      <c r="L256" s="162"/>
    </row>
    <row r="257" spans="2:12">
      <c r="B257" s="169"/>
      <c r="C257" s="169"/>
      <c r="D257" s="162"/>
      <c r="E257" s="162"/>
      <c r="F257" s="162"/>
      <c r="G257" s="162"/>
      <c r="H257" s="162"/>
      <c r="I257" s="162"/>
      <c r="J257" s="162"/>
      <c r="K257" s="162"/>
      <c r="L257" s="162"/>
    </row>
  </sheetData>
  <mergeCells count="1">
    <mergeCell ref="D3:E3"/>
  </mergeCells>
  <pageMargins left="0.35433070866141736" right="0.35433070866141736" top="0.39370078740157483" bottom="0.59055118110236227" header="0.11811023622047245" footer="0.31496062992125984"/>
  <pageSetup paperSize="9" scale="66" fitToHeight="0" orientation="portrait" r:id="rId1"/>
  <headerFooter alignWithMargins="0">
    <oddFooter>&amp;L&amp;"Arial Narrow,Regular"&amp;8&amp;F&amp;C&amp;"Arial Narrow,Regular"&amp;8&amp;P&amp;R&amp;"Arial Narrow,Regular"&amp;8&amp;D - &amp;T</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FF00"/>
    <pageSetUpPr fitToPage="1"/>
  </sheetPr>
  <dimension ref="A1:L15"/>
  <sheetViews>
    <sheetView view="pageBreakPreview" zoomScale="90" zoomScaleNormal="85" zoomScaleSheetLayoutView="90" workbookViewId="0">
      <selection activeCell="M25" sqref="M25"/>
    </sheetView>
  </sheetViews>
  <sheetFormatPr defaultColWidth="9" defaultRowHeight="15" outlineLevelCol="1"/>
  <cols>
    <col min="1" max="8" width="9" style="336"/>
    <col min="9" max="9" width="11.85546875" style="336" customWidth="1"/>
    <col min="10" max="10" width="14.7109375" style="336" customWidth="1"/>
    <col min="11" max="11" width="15.7109375" style="336" customWidth="1" outlineLevel="1"/>
    <col min="12" max="12" width="2.28515625" style="336" customWidth="1"/>
    <col min="13" max="16384" width="9" style="336"/>
  </cols>
  <sheetData>
    <row r="1" spans="1:12" ht="15.75">
      <c r="A1" s="1026" t="s">
        <v>1141</v>
      </c>
      <c r="B1" s="1026"/>
      <c r="C1" s="1026"/>
    </row>
    <row r="2" spans="1:12" ht="15.75">
      <c r="A2" s="705"/>
      <c r="B2" s="705"/>
      <c r="C2" s="705"/>
    </row>
    <row r="4" spans="1:12" ht="15.75" thickBot="1"/>
    <row r="5" spans="1:12" ht="15.75" thickBot="1">
      <c r="G5" s="1027"/>
      <c r="H5" s="1028"/>
      <c r="I5" s="1028"/>
      <c r="J5" s="1028"/>
      <c r="K5" s="706" t="s">
        <v>635</v>
      </c>
      <c r="L5" s="339"/>
    </row>
    <row r="6" spans="1:12" ht="15.75" thickBot="1">
      <c r="A6" s="707" t="s">
        <v>630</v>
      </c>
      <c r="B6" s="1029" t="s">
        <v>1108</v>
      </c>
      <c r="C6" s="1030"/>
      <c r="D6" s="1030"/>
      <c r="E6" s="1030"/>
      <c r="F6" s="1031"/>
      <c r="G6" s="708" t="s">
        <v>636</v>
      </c>
      <c r="H6" s="664" t="s">
        <v>19</v>
      </c>
      <c r="I6" s="340" t="s">
        <v>20</v>
      </c>
      <c r="J6" s="607" t="s">
        <v>31</v>
      </c>
      <c r="K6" s="341"/>
    </row>
    <row r="7" spans="1:12">
      <c r="A7" s="342" t="s">
        <v>1109</v>
      </c>
      <c r="B7" s="1032" t="s">
        <v>1110</v>
      </c>
      <c r="C7" s="1032"/>
      <c r="D7" s="1032"/>
      <c r="E7" s="1032"/>
      <c r="F7" s="1032"/>
      <c r="G7" s="709">
        <v>4</v>
      </c>
      <c r="H7" s="343" t="s">
        <v>1111</v>
      </c>
      <c r="I7" s="344">
        <v>180</v>
      </c>
      <c r="J7" s="591">
        <f>G7*I7</f>
        <v>720</v>
      </c>
      <c r="K7" s="341"/>
    </row>
    <row r="8" spans="1:12">
      <c r="A8" s="345"/>
      <c r="B8" s="1033"/>
      <c r="C8" s="1033"/>
      <c r="D8" s="1033"/>
      <c r="E8" s="1033"/>
      <c r="F8" s="1033"/>
      <c r="G8" s="710"/>
      <c r="H8" s="346"/>
      <c r="I8" s="347"/>
      <c r="J8" s="591"/>
      <c r="K8" s="341"/>
    </row>
    <row r="9" spans="1:12">
      <c r="A9" s="345" t="s">
        <v>1112</v>
      </c>
      <c r="B9" s="1034" t="s">
        <v>1113</v>
      </c>
      <c r="C9" s="1034"/>
      <c r="D9" s="1034"/>
      <c r="E9" s="1034"/>
      <c r="F9" s="1034"/>
      <c r="G9" s="710">
        <v>8</v>
      </c>
      <c r="H9" s="346" t="s">
        <v>637</v>
      </c>
      <c r="I9" s="347">
        <v>120</v>
      </c>
      <c r="J9" s="591">
        <f t="shared" ref="J9:J13" si="0">G9*I9</f>
        <v>960</v>
      </c>
      <c r="K9" s="341"/>
    </row>
    <row r="10" spans="1:12">
      <c r="A10" s="345"/>
      <c r="B10" s="1035"/>
      <c r="C10" s="1035"/>
      <c r="D10" s="1035"/>
      <c r="E10" s="1035"/>
      <c r="F10" s="1035"/>
      <c r="G10" s="710"/>
      <c r="H10" s="346"/>
      <c r="I10" s="347"/>
      <c r="J10" s="591"/>
      <c r="K10" s="341"/>
    </row>
    <row r="11" spans="1:12">
      <c r="A11" s="345" t="s">
        <v>1114</v>
      </c>
      <c r="B11" s="1034" t="s">
        <v>1115</v>
      </c>
      <c r="C11" s="1034"/>
      <c r="D11" s="1034"/>
      <c r="E11" s="1034"/>
      <c r="F11" s="1034"/>
      <c r="G11" s="710">
        <v>1</v>
      </c>
      <c r="H11" s="346" t="s">
        <v>637</v>
      </c>
      <c r="I11" s="347">
        <v>650</v>
      </c>
      <c r="J11" s="591">
        <f t="shared" si="0"/>
        <v>650</v>
      </c>
      <c r="K11" s="341"/>
    </row>
    <row r="12" spans="1:12">
      <c r="A12" s="345"/>
      <c r="B12" s="1035"/>
      <c r="C12" s="1035"/>
      <c r="D12" s="1035"/>
      <c r="E12" s="1035"/>
      <c r="F12" s="1035"/>
      <c r="G12" s="710"/>
      <c r="H12" s="346"/>
      <c r="I12" s="347"/>
      <c r="J12" s="591"/>
      <c r="K12" s="341"/>
    </row>
    <row r="13" spans="1:12">
      <c r="A13" s="345" t="s">
        <v>1116</v>
      </c>
      <c r="B13" s="1035" t="s">
        <v>1117</v>
      </c>
      <c r="C13" s="1035"/>
      <c r="D13" s="1035"/>
      <c r="E13" s="1035"/>
      <c r="F13" s="1035"/>
      <c r="G13" s="710">
        <v>0</v>
      </c>
      <c r="H13" s="346" t="s">
        <v>637</v>
      </c>
      <c r="I13" s="347">
        <v>5</v>
      </c>
      <c r="J13" s="591">
        <f t="shared" si="0"/>
        <v>0</v>
      </c>
      <c r="K13" s="923" t="s">
        <v>1554</v>
      </c>
    </row>
    <row r="14" spans="1:12" ht="15.75" thickBot="1">
      <c r="A14" s="345"/>
      <c r="B14" s="1035"/>
      <c r="C14" s="1035"/>
      <c r="D14" s="1035"/>
      <c r="E14" s="1035"/>
      <c r="F14" s="1035"/>
      <c r="G14" s="710"/>
      <c r="H14" s="346"/>
      <c r="I14" s="347"/>
      <c r="J14" s="591"/>
      <c r="K14" s="341"/>
    </row>
    <row r="15" spans="1:12" ht="15.75" thickBot="1">
      <c r="A15" s="711"/>
      <c r="B15" s="1025" t="s">
        <v>1043</v>
      </c>
      <c r="C15" s="1025"/>
      <c r="D15" s="1025"/>
      <c r="E15" s="1025"/>
      <c r="F15" s="1025"/>
      <c r="G15" s="665"/>
      <c r="H15" s="625"/>
      <c r="I15" s="604"/>
      <c r="J15" s="605">
        <f>SUM(J7:J14)</f>
        <v>2330</v>
      </c>
      <c r="K15" s="341"/>
    </row>
  </sheetData>
  <mergeCells count="12">
    <mergeCell ref="B15:F15"/>
    <mergeCell ref="A1:C1"/>
    <mergeCell ref="G5:J5"/>
    <mergeCell ref="B6:F6"/>
    <mergeCell ref="B7:F7"/>
    <mergeCell ref="B8:F8"/>
    <mergeCell ref="B9:F9"/>
    <mergeCell ref="B10:F10"/>
    <mergeCell ref="B11:F11"/>
    <mergeCell ref="B12:F12"/>
    <mergeCell ref="B13:F13"/>
    <mergeCell ref="B14:F14"/>
  </mergeCells>
  <pageMargins left="0.70866141732283472" right="0.70866141732283472" top="0.74803149606299213" bottom="0.74803149606299213" header="0.31496062992125984" footer="0.31496062992125984"/>
  <pageSetup paperSize="9" scale="78" fitToHeight="3" orientation="portrait" r:id="rId1"/>
  <headerFooter>
    <oddFooter>&amp;R&amp;G</oddFooter>
  </headerFooter>
  <drawing r:id="rId2"/>
  <legacyDrawingHF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pageSetUpPr fitToPage="1"/>
  </sheetPr>
  <dimension ref="A1:K48"/>
  <sheetViews>
    <sheetView view="pageBreakPreview" zoomScale="90" zoomScaleNormal="100" zoomScaleSheetLayoutView="90" workbookViewId="0">
      <selection activeCell="K30" sqref="K30"/>
    </sheetView>
  </sheetViews>
  <sheetFormatPr defaultRowHeight="15" outlineLevelCol="1"/>
  <cols>
    <col min="1" max="9" width="9.140625" style="336"/>
    <col min="10" max="10" width="14.140625" style="336" customWidth="1"/>
    <col min="11" max="11" width="45.42578125" style="336" customWidth="1" outlineLevel="1"/>
    <col min="12" max="16384" width="9.140625" style="336"/>
  </cols>
  <sheetData>
    <row r="1" spans="1:11" ht="15.75">
      <c r="A1" s="1026" t="s">
        <v>1141</v>
      </c>
      <c r="B1" s="1026"/>
      <c r="C1" s="1026"/>
      <c r="D1" s="348"/>
      <c r="G1" s="349"/>
      <c r="H1" s="349"/>
    </row>
    <row r="2" spans="1:11">
      <c r="A2" s="350"/>
      <c r="B2" s="350"/>
      <c r="C2" s="350"/>
      <c r="D2" s="348"/>
      <c r="G2" s="349"/>
      <c r="H2" s="349"/>
    </row>
    <row r="3" spans="1:11">
      <c r="G3" s="349"/>
      <c r="H3" s="349"/>
    </row>
    <row r="4" spans="1:11" ht="15.75" thickBot="1">
      <c r="G4" s="349"/>
      <c r="H4" s="349"/>
    </row>
    <row r="5" spans="1:11" ht="15.75" thickBot="1">
      <c r="B5" s="351"/>
      <c r="C5" s="351"/>
      <c r="D5" s="351"/>
      <c r="E5" s="351"/>
      <c r="F5" s="351"/>
      <c r="G5" s="1037"/>
      <c r="H5" s="1038"/>
      <c r="I5" s="1038"/>
      <c r="J5" s="1038"/>
      <c r="K5" s="352" t="s">
        <v>635</v>
      </c>
    </row>
    <row r="6" spans="1:11" s="356" customFormat="1" ht="15.75" thickBot="1">
      <c r="A6" s="353" t="s">
        <v>630</v>
      </c>
      <c r="B6" s="1039" t="s">
        <v>638</v>
      </c>
      <c r="C6" s="1040"/>
      <c r="D6" s="1040"/>
      <c r="E6" s="1040"/>
      <c r="F6" s="1041"/>
      <c r="G6" s="568" t="s">
        <v>636</v>
      </c>
      <c r="H6" s="566" t="s">
        <v>19</v>
      </c>
      <c r="I6" s="354" t="s">
        <v>20</v>
      </c>
      <c r="J6" s="589" t="s">
        <v>31</v>
      </c>
      <c r="K6" s="355"/>
    </row>
    <row r="7" spans="1:11">
      <c r="A7" s="342">
        <v>1</v>
      </c>
      <c r="B7" s="1042" t="s">
        <v>639</v>
      </c>
      <c r="C7" s="1042"/>
      <c r="D7" s="1042"/>
      <c r="E7" s="1042"/>
      <c r="F7" s="1042"/>
      <c r="G7" s="590">
        <v>2</v>
      </c>
      <c r="H7" s="357" t="s">
        <v>637</v>
      </c>
      <c r="I7" s="344">
        <v>25</v>
      </c>
      <c r="J7" s="591">
        <f>G7*I7</f>
        <v>50</v>
      </c>
      <c r="K7" s="358" t="s">
        <v>640</v>
      </c>
    </row>
    <row r="8" spans="1:11">
      <c r="A8" s="359"/>
      <c r="B8" s="1043"/>
      <c r="C8" s="1043"/>
      <c r="D8" s="1043"/>
      <c r="E8" s="1043"/>
      <c r="F8" s="1043"/>
      <c r="G8" s="592"/>
      <c r="H8" s="360"/>
      <c r="I8" s="347"/>
      <c r="J8" s="593"/>
      <c r="K8" s="361"/>
    </row>
    <row r="9" spans="1:11">
      <c r="A9" s="345">
        <v>2</v>
      </c>
      <c r="B9" s="1044" t="s">
        <v>641</v>
      </c>
      <c r="C9" s="1044"/>
      <c r="D9" s="1044"/>
      <c r="E9" s="1044"/>
      <c r="F9" s="1044"/>
      <c r="G9" s="592">
        <v>14</v>
      </c>
      <c r="H9" s="362" t="s">
        <v>637</v>
      </c>
      <c r="I9" s="347">
        <v>30</v>
      </c>
      <c r="J9" s="591">
        <f>G9*I9</f>
        <v>420</v>
      </c>
      <c r="K9" s="358"/>
    </row>
    <row r="10" spans="1:11">
      <c r="A10" s="345"/>
      <c r="B10" s="1044"/>
      <c r="C10" s="1044"/>
      <c r="D10" s="1044"/>
      <c r="E10" s="1044"/>
      <c r="F10" s="1044"/>
      <c r="G10" s="592"/>
      <c r="H10" s="362"/>
      <c r="I10" s="347"/>
      <c r="J10" s="593"/>
      <c r="K10" s="361"/>
    </row>
    <row r="11" spans="1:11">
      <c r="A11" s="345">
        <v>3</v>
      </c>
      <c r="B11" s="1044" t="s">
        <v>642</v>
      </c>
      <c r="C11" s="1044"/>
      <c r="D11" s="1044"/>
      <c r="E11" s="1044"/>
      <c r="F11" s="1044"/>
      <c r="G11" s="594">
        <v>40</v>
      </c>
      <c r="H11" s="363" t="s">
        <v>637</v>
      </c>
      <c r="I11" s="347">
        <v>100</v>
      </c>
      <c r="J11" s="591">
        <f>G11*I11</f>
        <v>4000</v>
      </c>
      <c r="K11" s="358" t="s">
        <v>643</v>
      </c>
    </row>
    <row r="12" spans="1:11">
      <c r="A12" s="345"/>
      <c r="B12" s="1045"/>
      <c r="C12" s="1045"/>
      <c r="D12" s="1045"/>
      <c r="E12" s="1045"/>
      <c r="F12" s="1045"/>
      <c r="G12" s="594"/>
      <c r="H12" s="363"/>
      <c r="I12" s="347"/>
      <c r="J12" s="593"/>
      <c r="K12" s="361"/>
    </row>
    <row r="13" spans="1:11">
      <c r="A13" s="345">
        <v>4</v>
      </c>
      <c r="B13" s="1046" t="s">
        <v>644</v>
      </c>
      <c r="C13" s="1046"/>
      <c r="D13" s="1046"/>
      <c r="E13" s="1046"/>
      <c r="F13" s="1046"/>
      <c r="G13" s="594">
        <v>7</v>
      </c>
      <c r="H13" s="363" t="s">
        <v>637</v>
      </c>
      <c r="I13" s="347">
        <v>35</v>
      </c>
      <c r="J13" s="591">
        <f>G13*I13</f>
        <v>245</v>
      </c>
      <c r="K13" s="358" t="s">
        <v>645</v>
      </c>
    </row>
    <row r="14" spans="1:11">
      <c r="A14" s="345"/>
      <c r="B14" s="1046"/>
      <c r="C14" s="1046"/>
      <c r="D14" s="1046"/>
      <c r="E14" s="1046"/>
      <c r="F14" s="1046"/>
      <c r="G14" s="594"/>
      <c r="H14" s="363"/>
      <c r="I14" s="347"/>
      <c r="J14" s="593"/>
      <c r="K14" s="361"/>
    </row>
    <row r="15" spans="1:11" s="368" customFormat="1" ht="30">
      <c r="A15" s="364">
        <v>5</v>
      </c>
      <c r="B15" s="1036" t="s">
        <v>646</v>
      </c>
      <c r="C15" s="1036"/>
      <c r="D15" s="1036"/>
      <c r="E15" s="1036"/>
      <c r="F15" s="1036"/>
      <c r="G15" s="595">
        <v>6</v>
      </c>
      <c r="H15" s="365" t="s">
        <v>637</v>
      </c>
      <c r="I15" s="366">
        <v>40</v>
      </c>
      <c r="J15" s="596">
        <f>G15*I15</f>
        <v>240</v>
      </c>
      <c r="K15" s="367" t="s">
        <v>647</v>
      </c>
    </row>
    <row r="16" spans="1:11">
      <c r="A16" s="345"/>
      <c r="B16" s="1046"/>
      <c r="C16" s="1046"/>
      <c r="D16" s="1046"/>
      <c r="E16" s="1046"/>
      <c r="F16" s="1046"/>
      <c r="G16" s="594"/>
      <c r="H16" s="363"/>
      <c r="I16" s="347"/>
      <c r="J16" s="593"/>
      <c r="K16" s="361"/>
    </row>
    <row r="17" spans="1:11">
      <c r="A17" s="345">
        <v>6</v>
      </c>
      <c r="B17" s="1046" t="s">
        <v>648</v>
      </c>
      <c r="C17" s="1046"/>
      <c r="D17" s="1046"/>
      <c r="E17" s="1046"/>
      <c r="F17" s="1046"/>
      <c r="G17" s="594">
        <v>6</v>
      </c>
      <c r="H17" s="363" t="s">
        <v>637</v>
      </c>
      <c r="I17" s="347">
        <v>25</v>
      </c>
      <c r="J17" s="591">
        <f>G17*I17</f>
        <v>150</v>
      </c>
      <c r="K17" s="358"/>
    </row>
    <row r="18" spans="1:11">
      <c r="A18" s="369"/>
      <c r="B18" s="370"/>
      <c r="C18" s="370"/>
      <c r="D18" s="370"/>
      <c r="E18" s="370"/>
      <c r="F18" s="370"/>
      <c r="G18" s="597"/>
      <c r="H18" s="371"/>
      <c r="I18" s="372"/>
      <c r="J18" s="598"/>
      <c r="K18" s="358"/>
    </row>
    <row r="19" spans="1:11">
      <c r="A19" s="369">
        <v>7</v>
      </c>
      <c r="B19" s="1047" t="s">
        <v>649</v>
      </c>
      <c r="C19" s="1046"/>
      <c r="D19" s="1046"/>
      <c r="E19" s="1046"/>
      <c r="F19" s="1048"/>
      <c r="G19" s="597">
        <v>9</v>
      </c>
      <c r="H19" s="371" t="s">
        <v>637</v>
      </c>
      <c r="I19" s="347">
        <v>40</v>
      </c>
      <c r="J19" s="591">
        <f>G19*I19</f>
        <v>360</v>
      </c>
      <c r="K19" s="358"/>
    </row>
    <row r="20" spans="1:11">
      <c r="A20" s="369"/>
      <c r="B20" s="370"/>
      <c r="C20" s="370"/>
      <c r="D20" s="370"/>
      <c r="E20" s="370"/>
      <c r="F20" s="370"/>
      <c r="G20" s="597"/>
      <c r="H20" s="371"/>
      <c r="I20" s="372"/>
      <c r="J20" s="598"/>
      <c r="K20" s="358"/>
    </row>
    <row r="21" spans="1:11">
      <c r="A21" s="369">
        <v>8</v>
      </c>
      <c r="B21" s="370" t="s">
        <v>650</v>
      </c>
      <c r="C21" s="370"/>
      <c r="D21" s="370"/>
      <c r="E21" s="370"/>
      <c r="F21" s="370"/>
      <c r="G21" s="597">
        <v>13</v>
      </c>
      <c r="H21" s="371" t="s">
        <v>637</v>
      </c>
      <c r="I21" s="347">
        <v>25</v>
      </c>
      <c r="J21" s="591">
        <f>G21*I21</f>
        <v>325</v>
      </c>
      <c r="K21" s="358"/>
    </row>
    <row r="22" spans="1:11">
      <c r="A22" s="369"/>
      <c r="B22" s="370"/>
      <c r="C22" s="370"/>
      <c r="D22" s="370"/>
      <c r="E22" s="370"/>
      <c r="F22" s="370"/>
      <c r="G22" s="597"/>
      <c r="H22" s="371"/>
      <c r="I22" s="372"/>
      <c r="J22" s="598"/>
      <c r="K22" s="358"/>
    </row>
    <row r="23" spans="1:11">
      <c r="A23" s="369">
        <v>9</v>
      </c>
      <c r="B23" s="370" t="s">
        <v>651</v>
      </c>
      <c r="C23" s="370"/>
      <c r="D23" s="370"/>
      <c r="E23" s="370"/>
      <c r="F23" s="370"/>
      <c r="G23" s="597">
        <v>4</v>
      </c>
      <c r="H23" s="371" t="s">
        <v>652</v>
      </c>
      <c r="I23" s="347">
        <v>95</v>
      </c>
      <c r="J23" s="591">
        <f>G23*I23</f>
        <v>380</v>
      </c>
      <c r="K23" s="358"/>
    </row>
    <row r="24" spans="1:11">
      <c r="A24" s="369"/>
      <c r="B24" s="370"/>
      <c r="C24" s="370"/>
      <c r="D24" s="370"/>
      <c r="E24" s="370"/>
      <c r="F24" s="370"/>
      <c r="G24" s="597"/>
      <c r="H24" s="371"/>
      <c r="I24" s="372"/>
      <c r="J24" s="598"/>
      <c r="K24" s="358"/>
    </row>
    <row r="25" spans="1:11">
      <c r="A25" s="369">
        <v>10</v>
      </c>
      <c r="B25" s="370" t="s">
        <v>653</v>
      </c>
      <c r="C25" s="370"/>
      <c r="D25" s="370"/>
      <c r="E25" s="370"/>
      <c r="F25" s="370"/>
      <c r="G25" s="597">
        <v>8</v>
      </c>
      <c r="H25" s="371" t="s">
        <v>652</v>
      </c>
      <c r="I25" s="347">
        <v>95</v>
      </c>
      <c r="J25" s="591">
        <f>G25*I25</f>
        <v>760</v>
      </c>
      <c r="K25" s="358"/>
    </row>
    <row r="26" spans="1:11">
      <c r="A26" s="369"/>
      <c r="B26" s="370"/>
      <c r="C26" s="370"/>
      <c r="D26" s="370"/>
      <c r="E26" s="370"/>
      <c r="F26" s="370"/>
      <c r="G26" s="597"/>
      <c r="H26" s="371"/>
      <c r="I26" s="372"/>
      <c r="J26" s="598"/>
      <c r="K26" s="358"/>
    </row>
    <row r="27" spans="1:11">
      <c r="A27" s="369">
        <v>11</v>
      </c>
      <c r="B27" s="370" t="s">
        <v>654</v>
      </c>
      <c r="C27" s="370"/>
      <c r="D27" s="370"/>
      <c r="E27" s="370"/>
      <c r="F27" s="370"/>
      <c r="G27" s="597">
        <v>8</v>
      </c>
      <c r="H27" s="371" t="s">
        <v>652</v>
      </c>
      <c r="I27" s="347">
        <v>95</v>
      </c>
      <c r="J27" s="591">
        <f>G27*I27</f>
        <v>760</v>
      </c>
      <c r="K27" s="358"/>
    </row>
    <row r="28" spans="1:11">
      <c r="A28" s="369"/>
      <c r="B28" s="370"/>
      <c r="C28" s="370"/>
      <c r="D28" s="370"/>
      <c r="E28" s="370"/>
      <c r="F28" s="370"/>
      <c r="G28" s="597"/>
      <c r="H28" s="371"/>
      <c r="I28" s="372"/>
      <c r="J28" s="598"/>
      <c r="K28" s="358"/>
    </row>
    <row r="29" spans="1:11">
      <c r="A29" s="369">
        <v>12</v>
      </c>
      <c r="B29" s="370" t="s">
        <v>655</v>
      </c>
      <c r="C29" s="370"/>
      <c r="D29" s="370"/>
      <c r="E29" s="370"/>
      <c r="F29" s="370"/>
      <c r="G29" s="597">
        <v>8</v>
      </c>
      <c r="H29" s="371" t="s">
        <v>652</v>
      </c>
      <c r="I29" s="347">
        <v>95</v>
      </c>
      <c r="J29" s="591">
        <f>G29*I29</f>
        <v>760</v>
      </c>
      <c r="K29" s="358"/>
    </row>
    <row r="30" spans="1:11">
      <c r="A30" s="369"/>
      <c r="B30" s="370"/>
      <c r="C30" s="370"/>
      <c r="D30" s="370"/>
      <c r="E30" s="370"/>
      <c r="F30" s="370"/>
      <c r="G30" s="597"/>
      <c r="H30" s="371"/>
      <c r="I30" s="372"/>
      <c r="J30" s="598"/>
      <c r="K30" s="358"/>
    </row>
    <row r="31" spans="1:11">
      <c r="A31" s="369">
        <v>13</v>
      </c>
      <c r="B31" s="370" t="s">
        <v>656</v>
      </c>
      <c r="C31" s="370"/>
      <c r="D31" s="370"/>
      <c r="E31" s="370"/>
      <c r="F31" s="370"/>
      <c r="G31" s="597">
        <v>8</v>
      </c>
      <c r="H31" s="371" t="s">
        <v>652</v>
      </c>
      <c r="I31" s="347">
        <v>95</v>
      </c>
      <c r="J31" s="591">
        <f>G31*I31</f>
        <v>760</v>
      </c>
      <c r="K31" s="358"/>
    </row>
    <row r="32" spans="1:11">
      <c r="A32" s="369"/>
      <c r="B32" s="370"/>
      <c r="C32" s="370"/>
      <c r="D32" s="370"/>
      <c r="E32" s="370"/>
      <c r="F32" s="370"/>
      <c r="G32" s="597"/>
      <c r="H32" s="371"/>
      <c r="I32" s="372"/>
      <c r="J32" s="598"/>
      <c r="K32" s="358"/>
    </row>
    <row r="33" spans="1:11">
      <c r="A33" s="369">
        <v>14</v>
      </c>
      <c r="B33" s="370" t="s">
        <v>657</v>
      </c>
      <c r="C33" s="370"/>
      <c r="D33" s="370"/>
      <c r="E33" s="370"/>
      <c r="F33" s="370"/>
      <c r="G33" s="597">
        <v>8</v>
      </c>
      <c r="H33" s="371" t="s">
        <v>652</v>
      </c>
      <c r="I33" s="347">
        <v>95</v>
      </c>
      <c r="J33" s="591">
        <f>G33*I33</f>
        <v>760</v>
      </c>
      <c r="K33" s="358"/>
    </row>
    <row r="34" spans="1:11">
      <c r="A34" s="369"/>
      <c r="B34" s="370"/>
      <c r="C34" s="370"/>
      <c r="D34" s="370"/>
      <c r="E34" s="370"/>
      <c r="F34" s="370"/>
      <c r="G34" s="597"/>
      <c r="H34" s="371"/>
      <c r="I34" s="372"/>
      <c r="J34" s="598"/>
      <c r="K34" s="358"/>
    </row>
    <row r="35" spans="1:11">
      <c r="A35" s="369">
        <v>15</v>
      </c>
      <c r="B35" s="370" t="s">
        <v>658</v>
      </c>
      <c r="C35" s="370"/>
      <c r="D35" s="370"/>
      <c r="E35" s="370"/>
      <c r="F35" s="370"/>
      <c r="G35" s="597">
        <v>8</v>
      </c>
      <c r="H35" s="371" t="s">
        <v>652</v>
      </c>
      <c r="I35" s="347">
        <v>95</v>
      </c>
      <c r="J35" s="591">
        <f>G35*I35</f>
        <v>760</v>
      </c>
      <c r="K35" s="358"/>
    </row>
    <row r="36" spans="1:11">
      <c r="A36" s="369"/>
      <c r="B36" s="370"/>
      <c r="C36" s="370"/>
      <c r="D36" s="370"/>
      <c r="E36" s="370"/>
      <c r="F36" s="370"/>
      <c r="G36" s="597"/>
      <c r="H36" s="371"/>
      <c r="I36" s="372"/>
      <c r="J36" s="598"/>
      <c r="K36" s="358"/>
    </row>
    <row r="37" spans="1:11">
      <c r="A37" s="369">
        <v>16</v>
      </c>
      <c r="B37" s="370" t="s">
        <v>659</v>
      </c>
      <c r="C37" s="370"/>
      <c r="D37" s="370"/>
      <c r="E37" s="370"/>
      <c r="F37" s="370"/>
      <c r="G37" s="597">
        <v>2</v>
      </c>
      <c r="H37" s="371" t="s">
        <v>652</v>
      </c>
      <c r="I37" s="347">
        <v>95</v>
      </c>
      <c r="J37" s="591">
        <f>G37*I37</f>
        <v>190</v>
      </c>
      <c r="K37" s="358"/>
    </row>
    <row r="38" spans="1:11">
      <c r="A38" s="369"/>
      <c r="B38" s="370"/>
      <c r="C38" s="370"/>
      <c r="D38" s="370"/>
      <c r="E38" s="370"/>
      <c r="F38" s="370"/>
      <c r="G38" s="597"/>
      <c r="H38" s="371"/>
      <c r="I38" s="372"/>
      <c r="J38" s="598"/>
      <c r="K38" s="358"/>
    </row>
    <row r="39" spans="1:11">
      <c r="A39" s="369"/>
      <c r="B39" s="370"/>
      <c r="C39" s="370"/>
      <c r="D39" s="370"/>
      <c r="E39" s="370"/>
      <c r="F39" s="370"/>
      <c r="G39" s="597"/>
      <c r="H39" s="371"/>
      <c r="I39" s="372"/>
      <c r="J39" s="598"/>
      <c r="K39" s="358"/>
    </row>
    <row r="40" spans="1:11" ht="15.75" thickBot="1">
      <c r="A40" s="369"/>
      <c r="B40" s="1049"/>
      <c r="C40" s="1049"/>
      <c r="D40" s="1049"/>
      <c r="E40" s="1049"/>
      <c r="F40" s="1049"/>
      <c r="G40" s="597"/>
      <c r="H40" s="371"/>
      <c r="I40" s="599"/>
      <c r="J40" s="600"/>
      <c r="K40" s="361"/>
    </row>
    <row r="41" spans="1:11" ht="15.75" thickBot="1">
      <c r="A41" s="601"/>
      <c r="B41" s="1025" t="s">
        <v>1043</v>
      </c>
      <c r="C41" s="1025"/>
      <c r="D41" s="1025"/>
      <c r="E41" s="1025"/>
      <c r="F41" s="1025"/>
      <c r="G41" s="602"/>
      <c r="H41" s="603"/>
      <c r="I41" s="604"/>
      <c r="J41" s="605">
        <f>SUM(J7:J40)</f>
        <v>10920</v>
      </c>
      <c r="K41" s="606"/>
    </row>
    <row r="43" spans="1:11">
      <c r="B43" s="373" t="s">
        <v>660</v>
      </c>
      <c r="C43" s="374"/>
      <c r="D43" s="374"/>
    </row>
    <row r="44" spans="1:11">
      <c r="B44" s="341"/>
      <c r="C44" s="341"/>
      <c r="D44" s="341"/>
    </row>
    <row r="45" spans="1:11">
      <c r="B45" s="375" t="s">
        <v>661</v>
      </c>
      <c r="C45" s="341" t="s">
        <v>662</v>
      </c>
      <c r="D45" s="341"/>
    </row>
    <row r="46" spans="1:11">
      <c r="B46" s="375" t="s">
        <v>663</v>
      </c>
      <c r="C46" s="341" t="s">
        <v>664</v>
      </c>
      <c r="D46" s="341"/>
    </row>
    <row r="47" spans="1:11">
      <c r="B47" s="375" t="s">
        <v>665</v>
      </c>
      <c r="C47" s="341" t="s">
        <v>666</v>
      </c>
      <c r="D47" s="341"/>
    </row>
    <row r="48" spans="1:11">
      <c r="B48" s="376" t="s">
        <v>667</v>
      </c>
      <c r="C48" s="361" t="s">
        <v>668</v>
      </c>
      <c r="D48" s="341"/>
    </row>
  </sheetData>
  <mergeCells count="17">
    <mergeCell ref="B16:F16"/>
    <mergeCell ref="B17:F17"/>
    <mergeCell ref="B19:F19"/>
    <mergeCell ref="B40:F40"/>
    <mergeCell ref="B41:F41"/>
    <mergeCell ref="B15:F15"/>
    <mergeCell ref="A1:C1"/>
    <mergeCell ref="G5:J5"/>
    <mergeCell ref="B6:F6"/>
    <mergeCell ref="B7:F7"/>
    <mergeCell ref="B8:F8"/>
    <mergeCell ref="B9:F9"/>
    <mergeCell ref="B10:F10"/>
    <mergeCell ref="B11:F11"/>
    <mergeCell ref="B12:F12"/>
    <mergeCell ref="B13:F13"/>
    <mergeCell ref="B14:F14"/>
  </mergeCells>
  <pageMargins left="0.70866141732283472" right="0.70866141732283472" top="0.74803149606299213" bottom="0.74803149606299213" header="0.31496062992125984" footer="0.31496062992125984"/>
  <pageSetup paperSize="9" scale="62" fitToHeight="5" orientation="portrait" r:id="rId1"/>
  <headerFooter>
    <oddFooter>&amp;R&amp;G</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00"/>
  </sheetPr>
  <dimension ref="A1:AF75"/>
  <sheetViews>
    <sheetView view="pageBreakPreview" zoomScale="90" zoomScaleNormal="85" zoomScaleSheetLayoutView="90" workbookViewId="0">
      <selection activeCell="I7" sqref="I7:J65"/>
    </sheetView>
  </sheetViews>
  <sheetFormatPr defaultColWidth="9.140625" defaultRowHeight="15" outlineLevelCol="1"/>
  <cols>
    <col min="1" max="1" width="7.7109375" style="336" customWidth="1"/>
    <col min="2" max="5" width="9.140625" style="336"/>
    <col min="6" max="6" width="15.28515625" style="336" customWidth="1"/>
    <col min="7" max="8" width="10.28515625" style="349" customWidth="1"/>
    <col min="9" max="9" width="11.85546875" style="336" customWidth="1"/>
    <col min="10" max="10" width="12.5703125" style="336" bestFit="1" customWidth="1"/>
    <col min="11" max="11" width="60.5703125" style="336" customWidth="1" outlineLevel="1"/>
    <col min="12" max="12" width="5.5703125" style="336" customWidth="1"/>
    <col min="13" max="250" width="9.140625" style="336"/>
    <col min="251" max="252" width="10.28515625" style="336" customWidth="1"/>
    <col min="253" max="253" width="11.85546875" style="336" customWidth="1"/>
    <col min="254" max="254" width="18" style="336" customWidth="1"/>
    <col min="255" max="506" width="9.140625" style="336"/>
    <col min="507" max="508" width="10.28515625" style="336" customWidth="1"/>
    <col min="509" max="509" width="11.85546875" style="336" customWidth="1"/>
    <col min="510" max="510" width="18" style="336" customWidth="1"/>
    <col min="511" max="762" width="9.140625" style="336"/>
    <col min="763" max="764" width="10.28515625" style="336" customWidth="1"/>
    <col min="765" max="765" width="11.85546875" style="336" customWidth="1"/>
    <col min="766" max="766" width="18" style="336" customWidth="1"/>
    <col min="767" max="1018" width="9.140625" style="336"/>
    <col min="1019" max="1020" width="10.28515625" style="336" customWidth="1"/>
    <col min="1021" max="1021" width="11.85546875" style="336" customWidth="1"/>
    <col min="1022" max="1022" width="18" style="336" customWidth="1"/>
    <col min="1023" max="1274" width="9.140625" style="336"/>
    <col min="1275" max="1276" width="10.28515625" style="336" customWidth="1"/>
    <col min="1277" max="1277" width="11.85546875" style="336" customWidth="1"/>
    <col min="1278" max="1278" width="18" style="336" customWidth="1"/>
    <col min="1279" max="1530" width="9.140625" style="336"/>
    <col min="1531" max="1532" width="10.28515625" style="336" customWidth="1"/>
    <col min="1533" max="1533" width="11.85546875" style="336" customWidth="1"/>
    <col min="1534" max="1534" width="18" style="336" customWidth="1"/>
    <col min="1535" max="1786" width="9.140625" style="336"/>
    <col min="1787" max="1788" width="10.28515625" style="336" customWidth="1"/>
    <col min="1789" max="1789" width="11.85546875" style="336" customWidth="1"/>
    <col min="1790" max="1790" width="18" style="336" customWidth="1"/>
    <col min="1791" max="2042" width="9.140625" style="336"/>
    <col min="2043" max="2044" width="10.28515625" style="336" customWidth="1"/>
    <col min="2045" max="2045" width="11.85546875" style="336" customWidth="1"/>
    <col min="2046" max="2046" width="18" style="336" customWidth="1"/>
    <col min="2047" max="2298" width="9.140625" style="336"/>
    <col min="2299" max="2300" width="10.28515625" style="336" customWidth="1"/>
    <col min="2301" max="2301" width="11.85546875" style="336" customWidth="1"/>
    <col min="2302" max="2302" width="18" style="336" customWidth="1"/>
    <col min="2303" max="2554" width="9.140625" style="336"/>
    <col min="2555" max="2556" width="10.28515625" style="336" customWidth="1"/>
    <col min="2557" max="2557" width="11.85546875" style="336" customWidth="1"/>
    <col min="2558" max="2558" width="18" style="336" customWidth="1"/>
    <col min="2559" max="2810" width="9.140625" style="336"/>
    <col min="2811" max="2812" width="10.28515625" style="336" customWidth="1"/>
    <col min="2813" max="2813" width="11.85546875" style="336" customWidth="1"/>
    <col min="2814" max="2814" width="18" style="336" customWidth="1"/>
    <col min="2815" max="3066" width="9.140625" style="336"/>
    <col min="3067" max="3068" width="10.28515625" style="336" customWidth="1"/>
    <col min="3069" max="3069" width="11.85546875" style="336" customWidth="1"/>
    <col min="3070" max="3070" width="18" style="336" customWidth="1"/>
    <col min="3071" max="3322" width="9.140625" style="336"/>
    <col min="3323" max="3324" width="10.28515625" style="336" customWidth="1"/>
    <col min="3325" max="3325" width="11.85546875" style="336" customWidth="1"/>
    <col min="3326" max="3326" width="18" style="336" customWidth="1"/>
    <col min="3327" max="3578" width="9.140625" style="336"/>
    <col min="3579" max="3580" width="10.28515625" style="336" customWidth="1"/>
    <col min="3581" max="3581" width="11.85546875" style="336" customWidth="1"/>
    <col min="3582" max="3582" width="18" style="336" customWidth="1"/>
    <col min="3583" max="3834" width="9.140625" style="336"/>
    <col min="3835" max="3836" width="10.28515625" style="336" customWidth="1"/>
    <col min="3837" max="3837" width="11.85546875" style="336" customWidth="1"/>
    <col min="3838" max="3838" width="18" style="336" customWidth="1"/>
    <col min="3839" max="4090" width="9.140625" style="336"/>
    <col min="4091" max="4092" width="10.28515625" style="336" customWidth="1"/>
    <col min="4093" max="4093" width="11.85546875" style="336" customWidth="1"/>
    <col min="4094" max="4094" width="18" style="336" customWidth="1"/>
    <col min="4095" max="4346" width="9.140625" style="336"/>
    <col min="4347" max="4348" width="10.28515625" style="336" customWidth="1"/>
    <col min="4349" max="4349" width="11.85546875" style="336" customWidth="1"/>
    <col min="4350" max="4350" width="18" style="336" customWidth="1"/>
    <col min="4351" max="4602" width="9.140625" style="336"/>
    <col min="4603" max="4604" width="10.28515625" style="336" customWidth="1"/>
    <col min="4605" max="4605" width="11.85546875" style="336" customWidth="1"/>
    <col min="4606" max="4606" width="18" style="336" customWidth="1"/>
    <col min="4607" max="4858" width="9.140625" style="336"/>
    <col min="4859" max="4860" width="10.28515625" style="336" customWidth="1"/>
    <col min="4861" max="4861" width="11.85546875" style="336" customWidth="1"/>
    <col min="4862" max="4862" width="18" style="336" customWidth="1"/>
    <col min="4863" max="5114" width="9.140625" style="336"/>
    <col min="5115" max="5116" width="10.28515625" style="336" customWidth="1"/>
    <col min="5117" max="5117" width="11.85546875" style="336" customWidth="1"/>
    <col min="5118" max="5118" width="18" style="336" customWidth="1"/>
    <col min="5119" max="5370" width="9.140625" style="336"/>
    <col min="5371" max="5372" width="10.28515625" style="336" customWidth="1"/>
    <col min="5373" max="5373" width="11.85546875" style="336" customWidth="1"/>
    <col min="5374" max="5374" width="18" style="336" customWidth="1"/>
    <col min="5375" max="5626" width="9.140625" style="336"/>
    <col min="5627" max="5628" width="10.28515625" style="336" customWidth="1"/>
    <col min="5629" max="5629" width="11.85546875" style="336" customWidth="1"/>
    <col min="5630" max="5630" width="18" style="336" customWidth="1"/>
    <col min="5631" max="5882" width="9.140625" style="336"/>
    <col min="5883" max="5884" width="10.28515625" style="336" customWidth="1"/>
    <col min="5885" max="5885" width="11.85546875" style="336" customWidth="1"/>
    <col min="5886" max="5886" width="18" style="336" customWidth="1"/>
    <col min="5887" max="6138" width="9.140625" style="336"/>
    <col min="6139" max="6140" width="10.28515625" style="336" customWidth="1"/>
    <col min="6141" max="6141" width="11.85546875" style="336" customWidth="1"/>
    <col min="6142" max="6142" width="18" style="336" customWidth="1"/>
    <col min="6143" max="6394" width="9.140625" style="336"/>
    <col min="6395" max="6396" width="10.28515625" style="336" customWidth="1"/>
    <col min="6397" max="6397" width="11.85546875" style="336" customWidth="1"/>
    <col min="6398" max="6398" width="18" style="336" customWidth="1"/>
    <col min="6399" max="6650" width="9.140625" style="336"/>
    <col min="6651" max="6652" width="10.28515625" style="336" customWidth="1"/>
    <col min="6653" max="6653" width="11.85546875" style="336" customWidth="1"/>
    <col min="6654" max="6654" width="18" style="336" customWidth="1"/>
    <col min="6655" max="6906" width="9.140625" style="336"/>
    <col min="6907" max="6908" width="10.28515625" style="336" customWidth="1"/>
    <col min="6909" max="6909" width="11.85546875" style="336" customWidth="1"/>
    <col min="6910" max="6910" width="18" style="336" customWidth="1"/>
    <col min="6911" max="7162" width="9.140625" style="336"/>
    <col min="7163" max="7164" width="10.28515625" style="336" customWidth="1"/>
    <col min="7165" max="7165" width="11.85546875" style="336" customWidth="1"/>
    <col min="7166" max="7166" width="18" style="336" customWidth="1"/>
    <col min="7167" max="7418" width="9.140625" style="336"/>
    <col min="7419" max="7420" width="10.28515625" style="336" customWidth="1"/>
    <col min="7421" max="7421" width="11.85546875" style="336" customWidth="1"/>
    <col min="7422" max="7422" width="18" style="336" customWidth="1"/>
    <col min="7423" max="7674" width="9.140625" style="336"/>
    <col min="7675" max="7676" width="10.28515625" style="336" customWidth="1"/>
    <col min="7677" max="7677" width="11.85546875" style="336" customWidth="1"/>
    <col min="7678" max="7678" width="18" style="336" customWidth="1"/>
    <col min="7679" max="7930" width="9.140625" style="336"/>
    <col min="7931" max="7932" width="10.28515625" style="336" customWidth="1"/>
    <col min="7933" max="7933" width="11.85546875" style="336" customWidth="1"/>
    <col min="7934" max="7934" width="18" style="336" customWidth="1"/>
    <col min="7935" max="8186" width="9.140625" style="336"/>
    <col min="8187" max="8188" width="10.28515625" style="336" customWidth="1"/>
    <col min="8189" max="8189" width="11.85546875" style="336" customWidth="1"/>
    <col min="8190" max="8190" width="18" style="336" customWidth="1"/>
    <col min="8191" max="8442" width="9.140625" style="336"/>
    <col min="8443" max="8444" width="10.28515625" style="336" customWidth="1"/>
    <col min="8445" max="8445" width="11.85546875" style="336" customWidth="1"/>
    <col min="8446" max="8446" width="18" style="336" customWidth="1"/>
    <col min="8447" max="8698" width="9.140625" style="336"/>
    <col min="8699" max="8700" width="10.28515625" style="336" customWidth="1"/>
    <col min="8701" max="8701" width="11.85546875" style="336" customWidth="1"/>
    <col min="8702" max="8702" width="18" style="336" customWidth="1"/>
    <col min="8703" max="8954" width="9.140625" style="336"/>
    <col min="8955" max="8956" width="10.28515625" style="336" customWidth="1"/>
    <col min="8957" max="8957" width="11.85546875" style="336" customWidth="1"/>
    <col min="8958" max="8958" width="18" style="336" customWidth="1"/>
    <col min="8959" max="9210" width="9.140625" style="336"/>
    <col min="9211" max="9212" width="10.28515625" style="336" customWidth="1"/>
    <col min="9213" max="9213" width="11.85546875" style="336" customWidth="1"/>
    <col min="9214" max="9214" width="18" style="336" customWidth="1"/>
    <col min="9215" max="9466" width="9.140625" style="336"/>
    <col min="9467" max="9468" width="10.28515625" style="336" customWidth="1"/>
    <col min="9469" max="9469" width="11.85546875" style="336" customWidth="1"/>
    <col min="9470" max="9470" width="18" style="336" customWidth="1"/>
    <col min="9471" max="9722" width="9.140625" style="336"/>
    <col min="9723" max="9724" width="10.28515625" style="336" customWidth="1"/>
    <col min="9725" max="9725" width="11.85546875" style="336" customWidth="1"/>
    <col min="9726" max="9726" width="18" style="336" customWidth="1"/>
    <col min="9727" max="9978" width="9.140625" style="336"/>
    <col min="9979" max="9980" width="10.28515625" style="336" customWidth="1"/>
    <col min="9981" max="9981" width="11.85546875" style="336" customWidth="1"/>
    <col min="9982" max="9982" width="18" style="336" customWidth="1"/>
    <col min="9983" max="10234" width="9.140625" style="336"/>
    <col min="10235" max="10236" width="10.28515625" style="336" customWidth="1"/>
    <col min="10237" max="10237" width="11.85546875" style="336" customWidth="1"/>
    <col min="10238" max="10238" width="18" style="336" customWidth="1"/>
    <col min="10239" max="10490" width="9.140625" style="336"/>
    <col min="10491" max="10492" width="10.28515625" style="336" customWidth="1"/>
    <col min="10493" max="10493" width="11.85546875" style="336" customWidth="1"/>
    <col min="10494" max="10494" width="18" style="336" customWidth="1"/>
    <col min="10495" max="10746" width="9.140625" style="336"/>
    <col min="10747" max="10748" width="10.28515625" style="336" customWidth="1"/>
    <col min="10749" max="10749" width="11.85546875" style="336" customWidth="1"/>
    <col min="10750" max="10750" width="18" style="336" customWidth="1"/>
    <col min="10751" max="11002" width="9.140625" style="336"/>
    <col min="11003" max="11004" width="10.28515625" style="336" customWidth="1"/>
    <col min="11005" max="11005" width="11.85546875" style="336" customWidth="1"/>
    <col min="11006" max="11006" width="18" style="336" customWidth="1"/>
    <col min="11007" max="11258" width="9.140625" style="336"/>
    <col min="11259" max="11260" width="10.28515625" style="336" customWidth="1"/>
    <col min="11261" max="11261" width="11.85546875" style="336" customWidth="1"/>
    <col min="11262" max="11262" width="18" style="336" customWidth="1"/>
    <col min="11263" max="11514" width="9.140625" style="336"/>
    <col min="11515" max="11516" width="10.28515625" style="336" customWidth="1"/>
    <col min="11517" max="11517" width="11.85546875" style="336" customWidth="1"/>
    <col min="11518" max="11518" width="18" style="336" customWidth="1"/>
    <col min="11519" max="11770" width="9.140625" style="336"/>
    <col min="11771" max="11772" width="10.28515625" style="336" customWidth="1"/>
    <col min="11773" max="11773" width="11.85546875" style="336" customWidth="1"/>
    <col min="11774" max="11774" width="18" style="336" customWidth="1"/>
    <col min="11775" max="12026" width="9.140625" style="336"/>
    <col min="12027" max="12028" width="10.28515625" style="336" customWidth="1"/>
    <col min="12029" max="12029" width="11.85546875" style="336" customWidth="1"/>
    <col min="12030" max="12030" width="18" style="336" customWidth="1"/>
    <col min="12031" max="12282" width="9.140625" style="336"/>
    <col min="12283" max="12284" width="10.28515625" style="336" customWidth="1"/>
    <col min="12285" max="12285" width="11.85546875" style="336" customWidth="1"/>
    <col min="12286" max="12286" width="18" style="336" customWidth="1"/>
    <col min="12287" max="12538" width="9.140625" style="336"/>
    <col min="12539" max="12540" width="10.28515625" style="336" customWidth="1"/>
    <col min="12541" max="12541" width="11.85546875" style="336" customWidth="1"/>
    <col min="12542" max="12542" width="18" style="336" customWidth="1"/>
    <col min="12543" max="12794" width="9.140625" style="336"/>
    <col min="12795" max="12796" width="10.28515625" style="336" customWidth="1"/>
    <col min="12797" max="12797" width="11.85546875" style="336" customWidth="1"/>
    <col min="12798" max="12798" width="18" style="336" customWidth="1"/>
    <col min="12799" max="13050" width="9.140625" style="336"/>
    <col min="13051" max="13052" width="10.28515625" style="336" customWidth="1"/>
    <col min="13053" max="13053" width="11.85546875" style="336" customWidth="1"/>
    <col min="13054" max="13054" width="18" style="336" customWidth="1"/>
    <col min="13055" max="13306" width="9.140625" style="336"/>
    <col min="13307" max="13308" width="10.28515625" style="336" customWidth="1"/>
    <col min="13309" max="13309" width="11.85546875" style="336" customWidth="1"/>
    <col min="13310" max="13310" width="18" style="336" customWidth="1"/>
    <col min="13311" max="13562" width="9.140625" style="336"/>
    <col min="13563" max="13564" width="10.28515625" style="336" customWidth="1"/>
    <col min="13565" max="13565" width="11.85546875" style="336" customWidth="1"/>
    <col min="13566" max="13566" width="18" style="336" customWidth="1"/>
    <col min="13567" max="13818" width="9.140625" style="336"/>
    <col min="13819" max="13820" width="10.28515625" style="336" customWidth="1"/>
    <col min="13821" max="13821" width="11.85546875" style="336" customWidth="1"/>
    <col min="13822" max="13822" width="18" style="336" customWidth="1"/>
    <col min="13823" max="14074" width="9.140625" style="336"/>
    <col min="14075" max="14076" width="10.28515625" style="336" customWidth="1"/>
    <col min="14077" max="14077" width="11.85546875" style="336" customWidth="1"/>
    <col min="14078" max="14078" width="18" style="336" customWidth="1"/>
    <col min="14079" max="14330" width="9.140625" style="336"/>
    <col min="14331" max="14332" width="10.28515625" style="336" customWidth="1"/>
    <col min="14333" max="14333" width="11.85546875" style="336" customWidth="1"/>
    <col min="14334" max="14334" width="18" style="336" customWidth="1"/>
    <col min="14335" max="14586" width="9.140625" style="336"/>
    <col min="14587" max="14588" width="10.28515625" style="336" customWidth="1"/>
    <col min="14589" max="14589" width="11.85546875" style="336" customWidth="1"/>
    <col min="14590" max="14590" width="18" style="336" customWidth="1"/>
    <col min="14591" max="14842" width="9.140625" style="336"/>
    <col min="14843" max="14844" width="10.28515625" style="336" customWidth="1"/>
    <col min="14845" max="14845" width="11.85546875" style="336" customWidth="1"/>
    <col min="14846" max="14846" width="18" style="336" customWidth="1"/>
    <col min="14847" max="15098" width="9.140625" style="336"/>
    <col min="15099" max="15100" width="10.28515625" style="336" customWidth="1"/>
    <col min="15101" max="15101" width="11.85546875" style="336" customWidth="1"/>
    <col min="15102" max="15102" width="18" style="336" customWidth="1"/>
    <col min="15103" max="15354" width="9.140625" style="336"/>
    <col min="15355" max="15356" width="10.28515625" style="336" customWidth="1"/>
    <col min="15357" max="15357" width="11.85546875" style="336" customWidth="1"/>
    <col min="15358" max="15358" width="18" style="336" customWidth="1"/>
    <col min="15359" max="15610" width="9.140625" style="336"/>
    <col min="15611" max="15612" width="10.28515625" style="336" customWidth="1"/>
    <col min="15613" max="15613" width="11.85546875" style="336" customWidth="1"/>
    <col min="15614" max="15614" width="18" style="336" customWidth="1"/>
    <col min="15615" max="15866" width="9.140625" style="336"/>
    <col min="15867" max="15868" width="10.28515625" style="336" customWidth="1"/>
    <col min="15869" max="15869" width="11.85546875" style="336" customWidth="1"/>
    <col min="15870" max="15870" width="18" style="336" customWidth="1"/>
    <col min="15871" max="16122" width="9.140625" style="336"/>
    <col min="16123" max="16124" width="10.28515625" style="336" customWidth="1"/>
    <col min="16125" max="16125" width="11.85546875" style="336" customWidth="1"/>
    <col min="16126" max="16126" width="18" style="336" customWidth="1"/>
    <col min="16127" max="16384" width="9.140625" style="336"/>
  </cols>
  <sheetData>
    <row r="1" spans="1:31" ht="15.75">
      <c r="A1" s="1026" t="s">
        <v>1141</v>
      </c>
      <c r="B1" s="1026"/>
      <c r="C1" s="1026"/>
      <c r="D1" s="348"/>
    </row>
    <row r="2" spans="1:31">
      <c r="A2" s="350"/>
      <c r="B2" s="350"/>
      <c r="C2" s="350"/>
      <c r="D2" s="348"/>
    </row>
    <row r="4" spans="1:31" ht="15.75" thickBot="1"/>
    <row r="5" spans="1:31" ht="20.100000000000001" customHeight="1" thickBot="1">
      <c r="B5" s="351"/>
      <c r="C5" s="351"/>
      <c r="D5" s="351"/>
      <c r="E5" s="351"/>
      <c r="F5" s="351"/>
      <c r="G5" s="1037"/>
      <c r="H5" s="1038"/>
      <c r="I5" s="1038"/>
      <c r="J5" s="1038"/>
      <c r="K5" s="352" t="s">
        <v>635</v>
      </c>
    </row>
    <row r="6" spans="1:31" ht="15.75" thickBot="1">
      <c r="A6" s="377" t="s">
        <v>630</v>
      </c>
      <c r="B6" s="1051" t="s">
        <v>669</v>
      </c>
      <c r="C6" s="1052"/>
      <c r="D6" s="1052"/>
      <c r="E6" s="1052"/>
      <c r="F6" s="1053"/>
      <c r="G6" s="568" t="s">
        <v>636</v>
      </c>
      <c r="H6" s="555" t="s">
        <v>19</v>
      </c>
      <c r="I6" s="340" t="s">
        <v>20</v>
      </c>
      <c r="J6" s="607" t="s">
        <v>31</v>
      </c>
      <c r="K6" s="378"/>
    </row>
    <row r="7" spans="1:31" ht="17.100000000000001" customHeight="1">
      <c r="A7" s="342">
        <v>1</v>
      </c>
      <c r="B7" s="1042" t="s">
        <v>639</v>
      </c>
      <c r="C7" s="1042"/>
      <c r="D7" s="1042"/>
      <c r="E7" s="1042"/>
      <c r="F7" s="1042"/>
      <c r="G7" s="590">
        <v>16</v>
      </c>
      <c r="H7" s="357" t="s">
        <v>637</v>
      </c>
      <c r="I7" s="344">
        <v>220</v>
      </c>
      <c r="J7" s="591">
        <f>G7*I7</f>
        <v>3520</v>
      </c>
      <c r="K7" s="379" t="s">
        <v>670</v>
      </c>
    </row>
    <row r="8" spans="1:31" s="351" customFormat="1" ht="32.25" customHeight="1">
      <c r="A8" s="359"/>
      <c r="B8" s="1043"/>
      <c r="C8" s="1043"/>
      <c r="D8" s="1043"/>
      <c r="E8" s="1043"/>
      <c r="F8" s="1043"/>
      <c r="G8" s="592"/>
      <c r="H8" s="360"/>
      <c r="I8" s="347"/>
      <c r="J8" s="591">
        <f t="shared" ref="J8:J65" si="0">G8*I8</f>
        <v>0</v>
      </c>
      <c r="K8" s="379"/>
    </row>
    <row r="9" spans="1:31" s="382" customFormat="1" ht="38.25" customHeight="1">
      <c r="A9" s="364">
        <v>2</v>
      </c>
      <c r="B9" s="1050" t="s">
        <v>641</v>
      </c>
      <c r="C9" s="1050"/>
      <c r="D9" s="1050"/>
      <c r="E9" s="1050"/>
      <c r="F9" s="1050"/>
      <c r="G9" s="608">
        <v>0</v>
      </c>
      <c r="H9" s="380" t="s">
        <v>637</v>
      </c>
      <c r="I9" s="366">
        <v>185</v>
      </c>
      <c r="J9" s="596">
        <f t="shared" si="0"/>
        <v>0</v>
      </c>
      <c r="K9" s="367" t="s">
        <v>671</v>
      </c>
      <c r="L9" s="381"/>
      <c r="M9" s="381"/>
      <c r="N9" s="381"/>
      <c r="O9" s="381"/>
      <c r="P9" s="381"/>
      <c r="Q9" s="381"/>
      <c r="R9" s="381"/>
      <c r="S9" s="381"/>
      <c r="T9" s="381"/>
      <c r="U9" s="381"/>
      <c r="V9" s="381"/>
      <c r="W9" s="381"/>
      <c r="X9" s="381"/>
      <c r="Y9" s="381"/>
      <c r="Z9" s="381"/>
      <c r="AA9" s="381"/>
      <c r="AB9" s="381"/>
      <c r="AC9" s="381"/>
      <c r="AD9" s="381"/>
      <c r="AE9" s="381"/>
    </row>
    <row r="10" spans="1:31" s="351" customFormat="1" ht="17.100000000000001" customHeight="1">
      <c r="A10" s="345"/>
      <c r="B10" s="1043"/>
      <c r="C10" s="1043"/>
      <c r="D10" s="1043"/>
      <c r="E10" s="1043"/>
      <c r="F10" s="1043"/>
      <c r="G10" s="592"/>
      <c r="H10" s="360"/>
      <c r="I10" s="347"/>
      <c r="J10" s="591">
        <f t="shared" si="0"/>
        <v>0</v>
      </c>
      <c r="K10" s="379"/>
    </row>
    <row r="11" spans="1:31" s="382" customFormat="1" ht="33" customHeight="1">
      <c r="A11" s="364">
        <v>3</v>
      </c>
      <c r="B11" s="1055" t="s">
        <v>672</v>
      </c>
      <c r="C11" s="1055"/>
      <c r="D11" s="1055"/>
      <c r="E11" s="1055"/>
      <c r="F11" s="1055"/>
      <c r="G11" s="608">
        <v>10</v>
      </c>
      <c r="H11" s="380" t="s">
        <v>637</v>
      </c>
      <c r="I11" s="366">
        <v>195</v>
      </c>
      <c r="J11" s="596">
        <f t="shared" si="0"/>
        <v>1950</v>
      </c>
      <c r="K11" s="367" t="s">
        <v>673</v>
      </c>
      <c r="L11" s="381"/>
      <c r="M11" s="381"/>
      <c r="N11" s="381"/>
      <c r="O11" s="381"/>
      <c r="P11" s="381"/>
      <c r="Q11" s="381"/>
      <c r="R11" s="381"/>
      <c r="S11" s="381"/>
      <c r="T11" s="381"/>
      <c r="U11" s="381"/>
      <c r="V11" s="381"/>
      <c r="W11" s="381"/>
      <c r="X11" s="381"/>
      <c r="Y11" s="381"/>
      <c r="Z11" s="381"/>
      <c r="AA11" s="381"/>
      <c r="AB11" s="381"/>
      <c r="AC11" s="381"/>
      <c r="AD11" s="381"/>
      <c r="AE11" s="381"/>
    </row>
    <row r="12" spans="1:31" s="351" customFormat="1" ht="17.100000000000001" customHeight="1">
      <c r="A12" s="345"/>
      <c r="B12" s="1035"/>
      <c r="C12" s="1035"/>
      <c r="D12" s="1035"/>
      <c r="E12" s="1035"/>
      <c r="F12" s="1035"/>
      <c r="G12" s="592"/>
      <c r="H12" s="362"/>
      <c r="I12" s="347"/>
      <c r="J12" s="591">
        <f t="shared" si="0"/>
        <v>0</v>
      </c>
      <c r="K12" s="379"/>
    </row>
    <row r="13" spans="1:31" s="351" customFormat="1" ht="17.100000000000001" customHeight="1">
      <c r="A13" s="345">
        <v>4</v>
      </c>
      <c r="B13" s="1054" t="s">
        <v>674</v>
      </c>
      <c r="C13" s="1054"/>
      <c r="D13" s="1054"/>
      <c r="E13" s="1054"/>
      <c r="F13" s="1054"/>
      <c r="G13" s="592">
        <v>0</v>
      </c>
      <c r="H13" s="362" t="s">
        <v>637</v>
      </c>
      <c r="I13" s="347">
        <v>220</v>
      </c>
      <c r="J13" s="591">
        <f t="shared" si="0"/>
        <v>0</v>
      </c>
      <c r="K13" s="379" t="s">
        <v>670</v>
      </c>
    </row>
    <row r="14" spans="1:31" s="351" customFormat="1" ht="17.100000000000001" customHeight="1">
      <c r="A14" s="345"/>
      <c r="B14" s="1045"/>
      <c r="C14" s="1045"/>
      <c r="D14" s="1045"/>
      <c r="E14" s="1045"/>
      <c r="F14" s="1045"/>
      <c r="G14" s="592"/>
      <c r="H14" s="360"/>
      <c r="I14" s="347"/>
      <c r="J14" s="591">
        <f t="shared" si="0"/>
        <v>0</v>
      </c>
      <c r="K14" s="379"/>
    </row>
    <row r="15" spans="1:31" s="351" customFormat="1" ht="17.100000000000001" customHeight="1">
      <c r="A15" s="345">
        <v>5</v>
      </c>
      <c r="B15" s="1056" t="s">
        <v>675</v>
      </c>
      <c r="C15" s="1056"/>
      <c r="D15" s="1056"/>
      <c r="E15" s="1056"/>
      <c r="F15" s="1056"/>
      <c r="G15" s="592">
        <v>169</v>
      </c>
      <c r="H15" s="362" t="s">
        <v>637</v>
      </c>
      <c r="I15" s="347">
        <v>16</v>
      </c>
      <c r="J15" s="591">
        <f t="shared" si="0"/>
        <v>2704</v>
      </c>
      <c r="K15" s="379"/>
    </row>
    <row r="16" spans="1:31" s="351" customFormat="1" ht="17.100000000000001" customHeight="1">
      <c r="A16" s="345"/>
      <c r="B16" s="1035"/>
      <c r="C16" s="1035"/>
      <c r="D16" s="1035"/>
      <c r="E16" s="1035"/>
      <c r="F16" s="1035"/>
      <c r="G16" s="592"/>
      <c r="H16" s="360"/>
      <c r="I16" s="347"/>
      <c r="J16" s="591">
        <f t="shared" si="0"/>
        <v>0</v>
      </c>
      <c r="K16" s="379"/>
    </row>
    <row r="17" spans="1:11" s="351" customFormat="1" ht="19.5" customHeight="1">
      <c r="A17" s="345">
        <v>6</v>
      </c>
      <c r="B17" s="1054" t="s">
        <v>676</v>
      </c>
      <c r="C17" s="1054"/>
      <c r="D17" s="1054"/>
      <c r="E17" s="1054"/>
      <c r="F17" s="1054"/>
      <c r="G17" s="592">
        <v>2</v>
      </c>
      <c r="H17" s="362" t="s">
        <v>637</v>
      </c>
      <c r="I17" s="347">
        <v>240</v>
      </c>
      <c r="J17" s="591">
        <f t="shared" si="0"/>
        <v>480</v>
      </c>
      <c r="K17" s="379" t="s">
        <v>670</v>
      </c>
    </row>
    <row r="18" spans="1:11" s="351" customFormat="1" ht="17.100000000000001" customHeight="1">
      <c r="A18" s="345"/>
      <c r="B18" s="1043"/>
      <c r="C18" s="1043"/>
      <c r="D18" s="1043"/>
      <c r="E18" s="1043"/>
      <c r="F18" s="1043"/>
      <c r="G18" s="592"/>
      <c r="H18" s="360"/>
      <c r="I18" s="347"/>
      <c r="J18" s="591">
        <f t="shared" si="0"/>
        <v>0</v>
      </c>
      <c r="K18" s="379"/>
    </row>
    <row r="19" spans="1:11" s="351" customFormat="1" ht="33.75" customHeight="1">
      <c r="A19" s="345">
        <v>7</v>
      </c>
      <c r="B19" s="1054" t="s">
        <v>677</v>
      </c>
      <c r="C19" s="1054"/>
      <c r="D19" s="1054"/>
      <c r="E19" s="1054"/>
      <c r="F19" s="1054"/>
      <c r="G19" s="592">
        <v>0</v>
      </c>
      <c r="H19" s="362" t="s">
        <v>637</v>
      </c>
      <c r="I19" s="347">
        <v>280</v>
      </c>
      <c r="J19" s="591">
        <f t="shared" si="0"/>
        <v>0</v>
      </c>
      <c r="K19" s="383" t="s">
        <v>678</v>
      </c>
    </row>
    <row r="20" spans="1:11" s="351" customFormat="1" ht="17.100000000000001" customHeight="1">
      <c r="A20" s="345"/>
      <c r="B20" s="1035"/>
      <c r="C20" s="1035"/>
      <c r="D20" s="1035"/>
      <c r="E20" s="1035"/>
      <c r="F20" s="1035"/>
      <c r="G20" s="592"/>
      <c r="H20" s="360"/>
      <c r="I20" s="347"/>
      <c r="J20" s="591">
        <f t="shared" si="0"/>
        <v>0</v>
      </c>
      <c r="K20" s="379"/>
    </row>
    <row r="21" spans="1:11" s="351" customFormat="1" ht="17.100000000000001" customHeight="1">
      <c r="A21" s="345">
        <v>8</v>
      </c>
      <c r="B21" s="1054" t="s">
        <v>679</v>
      </c>
      <c r="C21" s="1054"/>
      <c r="D21" s="1054"/>
      <c r="E21" s="1054"/>
      <c r="F21" s="1054"/>
      <c r="G21" s="592">
        <v>0</v>
      </c>
      <c r="H21" s="362" t="s">
        <v>637</v>
      </c>
      <c r="I21" s="347">
        <v>310</v>
      </c>
      <c r="J21" s="591">
        <f t="shared" si="0"/>
        <v>0</v>
      </c>
      <c r="K21" s="379" t="s">
        <v>670</v>
      </c>
    </row>
    <row r="22" spans="1:11" s="351" customFormat="1" ht="17.100000000000001" customHeight="1">
      <c r="A22" s="345"/>
      <c r="B22" s="1045"/>
      <c r="C22" s="1045"/>
      <c r="D22" s="1045"/>
      <c r="E22" s="1045"/>
      <c r="F22" s="1045"/>
      <c r="G22" s="592"/>
      <c r="H22" s="362"/>
      <c r="I22" s="384"/>
      <c r="J22" s="591">
        <f t="shared" si="0"/>
        <v>0</v>
      </c>
      <c r="K22" s="379"/>
    </row>
    <row r="23" spans="1:11" s="351" customFormat="1" ht="17.100000000000001" customHeight="1">
      <c r="A23" s="345">
        <v>9</v>
      </c>
      <c r="B23" s="1054" t="s">
        <v>680</v>
      </c>
      <c r="C23" s="1054"/>
      <c r="D23" s="1054"/>
      <c r="E23" s="1054"/>
      <c r="F23" s="1054"/>
      <c r="G23" s="592">
        <v>7</v>
      </c>
      <c r="H23" s="362" t="s">
        <v>637</v>
      </c>
      <c r="I23" s="347">
        <v>260</v>
      </c>
      <c r="J23" s="591">
        <f t="shared" si="0"/>
        <v>1820</v>
      </c>
      <c r="K23" s="379" t="s">
        <v>670</v>
      </c>
    </row>
    <row r="24" spans="1:11" s="351" customFormat="1" ht="17.100000000000001" customHeight="1">
      <c r="A24" s="345"/>
      <c r="B24" s="1035"/>
      <c r="C24" s="1035"/>
      <c r="D24" s="1035"/>
      <c r="E24" s="1035"/>
      <c r="F24" s="1035"/>
      <c r="G24" s="592"/>
      <c r="H24" s="362"/>
      <c r="I24" s="347"/>
      <c r="J24" s="591">
        <f t="shared" si="0"/>
        <v>0</v>
      </c>
      <c r="K24" s="379"/>
    </row>
    <row r="25" spans="1:11" s="351" customFormat="1" ht="17.100000000000001" customHeight="1">
      <c r="A25" s="345">
        <v>10</v>
      </c>
      <c r="B25" s="1054" t="s">
        <v>681</v>
      </c>
      <c r="C25" s="1054"/>
      <c r="D25" s="1054"/>
      <c r="E25" s="1054"/>
      <c r="F25" s="1054"/>
      <c r="G25" s="592">
        <v>0</v>
      </c>
      <c r="H25" s="362" t="s">
        <v>637</v>
      </c>
      <c r="I25" s="347">
        <v>330</v>
      </c>
      <c r="J25" s="591">
        <f t="shared" si="0"/>
        <v>0</v>
      </c>
      <c r="K25" s="379" t="s">
        <v>682</v>
      </c>
    </row>
    <row r="26" spans="1:11" s="351" customFormat="1" ht="17.100000000000001" customHeight="1">
      <c r="A26" s="345"/>
      <c r="B26" s="1035"/>
      <c r="C26" s="1035"/>
      <c r="D26" s="1035"/>
      <c r="E26" s="1035"/>
      <c r="F26" s="1035"/>
      <c r="G26" s="592"/>
      <c r="H26" s="362"/>
      <c r="I26" s="347"/>
      <c r="J26" s="591">
        <f t="shared" si="0"/>
        <v>0</v>
      </c>
      <c r="K26" s="379"/>
    </row>
    <row r="27" spans="1:11" s="381" customFormat="1" ht="45">
      <c r="A27" s="364" t="s">
        <v>683</v>
      </c>
      <c r="B27" s="1050" t="s">
        <v>684</v>
      </c>
      <c r="C27" s="1050"/>
      <c r="D27" s="1050"/>
      <c r="E27" s="1050"/>
      <c r="F27" s="1050"/>
      <c r="G27" s="608">
        <v>30</v>
      </c>
      <c r="H27" s="380" t="s">
        <v>637</v>
      </c>
      <c r="I27" s="366">
        <v>165</v>
      </c>
      <c r="J27" s="596">
        <f t="shared" si="0"/>
        <v>4950</v>
      </c>
      <c r="K27" s="367" t="s">
        <v>685</v>
      </c>
    </row>
    <row r="28" spans="1:11" s="381" customFormat="1">
      <c r="A28" s="364"/>
      <c r="B28" s="556"/>
      <c r="C28" s="556"/>
      <c r="D28" s="556"/>
      <c r="E28" s="556"/>
      <c r="F28" s="556"/>
      <c r="G28" s="608"/>
      <c r="H28" s="380"/>
      <c r="I28" s="366"/>
      <c r="J28" s="596"/>
      <c r="K28" s="367"/>
    </row>
    <row r="29" spans="1:11" s="381" customFormat="1" ht="45">
      <c r="A29" s="364" t="s">
        <v>686</v>
      </c>
      <c r="B29" s="1050" t="s">
        <v>687</v>
      </c>
      <c r="C29" s="1050"/>
      <c r="D29" s="1050"/>
      <c r="E29" s="1050"/>
      <c r="F29" s="1050"/>
      <c r="G29" s="608">
        <v>30</v>
      </c>
      <c r="H29" s="380" t="s">
        <v>637</v>
      </c>
      <c r="I29" s="366">
        <v>225</v>
      </c>
      <c r="J29" s="596">
        <f>G29*I29</f>
        <v>6750</v>
      </c>
      <c r="K29" s="367" t="s">
        <v>685</v>
      </c>
    </row>
    <row r="30" spans="1:11" s="381" customFormat="1" ht="17.100000000000001" customHeight="1">
      <c r="A30" s="364"/>
      <c r="B30" s="1057"/>
      <c r="C30" s="1057"/>
      <c r="D30" s="1057"/>
      <c r="E30" s="1057"/>
      <c r="F30" s="1057"/>
      <c r="G30" s="608"/>
      <c r="H30" s="380"/>
      <c r="I30" s="366"/>
      <c r="J30" s="596">
        <f t="shared" si="0"/>
        <v>0</v>
      </c>
      <c r="K30" s="367"/>
    </row>
    <row r="31" spans="1:11" s="381" customFormat="1" ht="45">
      <c r="A31" s="364">
        <v>12</v>
      </c>
      <c r="B31" s="1050" t="s">
        <v>688</v>
      </c>
      <c r="C31" s="1050"/>
      <c r="D31" s="1050"/>
      <c r="E31" s="1050"/>
      <c r="F31" s="1050"/>
      <c r="G31" s="608">
        <v>0</v>
      </c>
      <c r="H31" s="380" t="s">
        <v>637</v>
      </c>
      <c r="I31" s="366">
        <v>340</v>
      </c>
      <c r="J31" s="596">
        <f t="shared" si="0"/>
        <v>0</v>
      </c>
      <c r="K31" s="367" t="s">
        <v>689</v>
      </c>
    </row>
    <row r="32" spans="1:11" s="351" customFormat="1" ht="17.100000000000001" customHeight="1">
      <c r="A32" s="345"/>
      <c r="B32" s="1045"/>
      <c r="C32" s="1045"/>
      <c r="D32" s="1045"/>
      <c r="E32" s="1045"/>
      <c r="F32" s="1045"/>
      <c r="G32" s="592"/>
      <c r="H32" s="362"/>
      <c r="I32" s="347"/>
      <c r="J32" s="591">
        <f t="shared" si="0"/>
        <v>0</v>
      </c>
      <c r="K32" s="379"/>
    </row>
    <row r="33" spans="1:11" s="351" customFormat="1">
      <c r="A33" s="345">
        <v>13</v>
      </c>
      <c r="B33" s="1044" t="s">
        <v>690</v>
      </c>
      <c r="C33" s="1044"/>
      <c r="D33" s="1044"/>
      <c r="E33" s="1044"/>
      <c r="F33" s="1044"/>
      <c r="G33" s="592">
        <v>0</v>
      </c>
      <c r="H33" s="362" t="s">
        <v>637</v>
      </c>
      <c r="I33" s="347">
        <v>220</v>
      </c>
      <c r="J33" s="591">
        <f t="shared" si="0"/>
        <v>0</v>
      </c>
      <c r="K33" s="379" t="s">
        <v>670</v>
      </c>
    </row>
    <row r="34" spans="1:11" s="351" customFormat="1" ht="17.100000000000001" customHeight="1">
      <c r="A34" s="345"/>
      <c r="B34" s="1035"/>
      <c r="C34" s="1035"/>
      <c r="D34" s="1035"/>
      <c r="E34" s="1035"/>
      <c r="F34" s="1035"/>
      <c r="G34" s="592"/>
      <c r="H34" s="362"/>
      <c r="I34" s="347"/>
      <c r="J34" s="591">
        <f t="shared" si="0"/>
        <v>0</v>
      </c>
      <c r="K34" s="379"/>
    </row>
    <row r="35" spans="1:11" s="351" customFormat="1" ht="30">
      <c r="A35" s="345">
        <v>14</v>
      </c>
      <c r="B35" s="1044" t="s">
        <v>691</v>
      </c>
      <c r="C35" s="1044"/>
      <c r="D35" s="1044"/>
      <c r="E35" s="1044"/>
      <c r="F35" s="1044"/>
      <c r="G35" s="592">
        <v>4</v>
      </c>
      <c r="H35" s="362" t="s">
        <v>637</v>
      </c>
      <c r="I35" s="347">
        <v>320</v>
      </c>
      <c r="J35" s="591">
        <f t="shared" si="0"/>
        <v>1280</v>
      </c>
      <c r="K35" s="383" t="s">
        <v>678</v>
      </c>
    </row>
    <row r="36" spans="1:11" s="351" customFormat="1" ht="17.100000000000001" customHeight="1">
      <c r="A36" s="345"/>
      <c r="B36" s="1045"/>
      <c r="C36" s="1045"/>
      <c r="D36" s="1045"/>
      <c r="E36" s="1045"/>
      <c r="F36" s="1045"/>
      <c r="G36" s="592"/>
      <c r="H36" s="362"/>
      <c r="I36" s="347"/>
      <c r="J36" s="591">
        <f t="shared" si="0"/>
        <v>0</v>
      </c>
      <c r="K36" s="379"/>
    </row>
    <row r="37" spans="1:11" s="351" customFormat="1" ht="17.100000000000001" customHeight="1">
      <c r="A37" s="345">
        <v>15</v>
      </c>
      <c r="B37" s="1044" t="s">
        <v>692</v>
      </c>
      <c r="C37" s="1044"/>
      <c r="D37" s="1044"/>
      <c r="E37" s="1044"/>
      <c r="F37" s="1044"/>
      <c r="G37" s="594">
        <v>0</v>
      </c>
      <c r="H37" s="363" t="s">
        <v>637</v>
      </c>
      <c r="I37" s="347">
        <v>45</v>
      </c>
      <c r="J37" s="591">
        <f t="shared" si="0"/>
        <v>0</v>
      </c>
      <c r="K37" s="379"/>
    </row>
    <row r="38" spans="1:11" s="351" customFormat="1" ht="17.100000000000001" customHeight="1">
      <c r="A38" s="345"/>
      <c r="B38" s="1044"/>
      <c r="C38" s="1044"/>
      <c r="D38" s="1044"/>
      <c r="E38" s="1044"/>
      <c r="F38" s="1044"/>
      <c r="G38" s="594"/>
      <c r="H38" s="363"/>
      <c r="I38" s="347"/>
      <c r="J38" s="591">
        <f t="shared" si="0"/>
        <v>0</v>
      </c>
      <c r="K38" s="379"/>
    </row>
    <row r="39" spans="1:11" s="351" customFormat="1" ht="17.100000000000001" customHeight="1">
      <c r="A39" s="345">
        <v>16</v>
      </c>
      <c r="B39" s="1044" t="s">
        <v>693</v>
      </c>
      <c r="C39" s="1044"/>
      <c r="D39" s="1044"/>
      <c r="E39" s="1044"/>
      <c r="F39" s="1044"/>
      <c r="G39" s="592">
        <v>0</v>
      </c>
      <c r="H39" s="362" t="s">
        <v>637</v>
      </c>
      <c r="I39" s="347">
        <v>195</v>
      </c>
      <c r="J39" s="591">
        <f t="shared" si="0"/>
        <v>0</v>
      </c>
      <c r="K39" s="385" t="s">
        <v>670</v>
      </c>
    </row>
    <row r="40" spans="1:11" s="351" customFormat="1" ht="17.100000000000001" customHeight="1">
      <c r="A40" s="345"/>
      <c r="B40" s="1045"/>
      <c r="C40" s="1045"/>
      <c r="D40" s="1045"/>
      <c r="E40" s="1045"/>
      <c r="F40" s="1045"/>
      <c r="G40" s="594"/>
      <c r="H40" s="363"/>
      <c r="I40" s="347"/>
      <c r="J40" s="591">
        <f t="shared" si="0"/>
        <v>0</v>
      </c>
      <c r="K40" s="379"/>
    </row>
    <row r="41" spans="1:11" s="351" customFormat="1" ht="17.100000000000001" customHeight="1">
      <c r="A41" s="345">
        <v>17</v>
      </c>
      <c r="B41" s="1044" t="s">
        <v>694</v>
      </c>
      <c r="C41" s="1044"/>
      <c r="D41" s="1044"/>
      <c r="E41" s="1044"/>
      <c r="F41" s="1044"/>
      <c r="G41" s="592">
        <v>90</v>
      </c>
      <c r="H41" s="362" t="s">
        <v>637</v>
      </c>
      <c r="I41" s="347">
        <v>110</v>
      </c>
      <c r="J41" s="591">
        <f t="shared" si="0"/>
        <v>9900</v>
      </c>
      <c r="K41" s="385" t="s">
        <v>695</v>
      </c>
    </row>
    <row r="42" spans="1:11" s="351" customFormat="1" ht="17.100000000000001" customHeight="1">
      <c r="A42" s="345"/>
      <c r="B42" s="1044"/>
      <c r="C42" s="1044"/>
      <c r="D42" s="1044"/>
      <c r="E42" s="1044"/>
      <c r="F42" s="1044"/>
      <c r="G42" s="592"/>
      <c r="H42" s="362"/>
      <c r="I42" s="347"/>
      <c r="J42" s="591">
        <f t="shared" si="0"/>
        <v>0</v>
      </c>
      <c r="K42" s="379"/>
    </row>
    <row r="43" spans="1:11" s="351" customFormat="1" ht="17.100000000000001" customHeight="1">
      <c r="A43" s="345">
        <v>18</v>
      </c>
      <c r="B43" s="1044" t="s">
        <v>696</v>
      </c>
      <c r="C43" s="1044"/>
      <c r="D43" s="1044"/>
      <c r="E43" s="1044"/>
      <c r="F43" s="1044"/>
      <c r="G43" s="592">
        <v>0</v>
      </c>
      <c r="H43" s="362" t="s">
        <v>637</v>
      </c>
      <c r="I43" s="347">
        <v>120</v>
      </c>
      <c r="J43" s="591">
        <f t="shared" si="0"/>
        <v>0</v>
      </c>
      <c r="K43" s="385" t="s">
        <v>697</v>
      </c>
    </row>
    <row r="44" spans="1:11" s="351" customFormat="1" ht="17.100000000000001" customHeight="1">
      <c r="A44" s="345"/>
      <c r="B44" s="1044"/>
      <c r="C44" s="1044"/>
      <c r="D44" s="1044"/>
      <c r="E44" s="1044"/>
      <c r="F44" s="1044"/>
      <c r="G44" s="592"/>
      <c r="H44" s="362"/>
      <c r="I44" s="347"/>
      <c r="J44" s="591">
        <f t="shared" si="0"/>
        <v>0</v>
      </c>
      <c r="K44" s="379"/>
    </row>
    <row r="45" spans="1:11" s="351" customFormat="1" ht="17.100000000000001" customHeight="1">
      <c r="A45" s="345">
        <v>19</v>
      </c>
      <c r="B45" s="1044" t="s">
        <v>698</v>
      </c>
      <c r="C45" s="1044"/>
      <c r="D45" s="1044"/>
      <c r="E45" s="1044"/>
      <c r="F45" s="1044"/>
      <c r="G45" s="592">
        <v>0</v>
      </c>
      <c r="H45" s="362" t="s">
        <v>637</v>
      </c>
      <c r="I45" s="347">
        <v>120</v>
      </c>
      <c r="J45" s="591">
        <f t="shared" si="0"/>
        <v>0</v>
      </c>
      <c r="K45" s="385" t="s">
        <v>697</v>
      </c>
    </row>
    <row r="46" spans="1:11" s="351" customFormat="1" ht="17.100000000000001" customHeight="1">
      <c r="A46" s="345"/>
      <c r="B46" s="1044"/>
      <c r="C46" s="1044"/>
      <c r="D46" s="1044"/>
      <c r="E46" s="1044"/>
      <c r="F46" s="1044"/>
      <c r="G46" s="592"/>
      <c r="H46" s="362"/>
      <c r="I46" s="347"/>
      <c r="J46" s="591">
        <f t="shared" si="0"/>
        <v>0</v>
      </c>
      <c r="K46" s="379"/>
    </row>
    <row r="47" spans="1:11" s="381" customFormat="1" ht="48" customHeight="1">
      <c r="A47" s="364">
        <v>20</v>
      </c>
      <c r="B47" s="1050" t="s">
        <v>699</v>
      </c>
      <c r="C47" s="1050"/>
      <c r="D47" s="1050"/>
      <c r="E47" s="1050"/>
      <c r="F47" s="1050"/>
      <c r="G47" s="608">
        <v>0</v>
      </c>
      <c r="H47" s="380" t="s">
        <v>637</v>
      </c>
      <c r="I47" s="366">
        <v>45</v>
      </c>
      <c r="J47" s="596">
        <f t="shared" si="0"/>
        <v>0</v>
      </c>
      <c r="K47" s="367"/>
    </row>
    <row r="48" spans="1:11" s="351" customFormat="1" ht="17.100000000000001" customHeight="1">
      <c r="A48" s="345"/>
      <c r="B48" s="1035"/>
      <c r="C48" s="1035"/>
      <c r="D48" s="1035"/>
      <c r="E48" s="1035"/>
      <c r="F48" s="1035"/>
      <c r="G48" s="594"/>
      <c r="H48" s="363"/>
      <c r="I48" s="347"/>
      <c r="J48" s="591">
        <f t="shared" si="0"/>
        <v>0</v>
      </c>
      <c r="K48" s="379"/>
    </row>
    <row r="49" spans="1:32" s="381" customFormat="1" ht="46.5" customHeight="1">
      <c r="A49" s="364">
        <v>21</v>
      </c>
      <c r="B49" s="1050" t="s">
        <v>700</v>
      </c>
      <c r="C49" s="1050"/>
      <c r="D49" s="1050"/>
      <c r="E49" s="1050"/>
      <c r="F49" s="1050"/>
      <c r="G49" s="608">
        <v>0</v>
      </c>
      <c r="H49" s="380" t="s">
        <v>637</v>
      </c>
      <c r="I49" s="366">
        <v>45</v>
      </c>
      <c r="J49" s="596">
        <f t="shared" si="0"/>
        <v>0</v>
      </c>
      <c r="K49" s="367"/>
    </row>
    <row r="50" spans="1:32" s="351" customFormat="1" ht="17.100000000000001" customHeight="1">
      <c r="A50" s="345"/>
      <c r="B50" s="1058"/>
      <c r="C50" s="1058"/>
      <c r="D50" s="1058"/>
      <c r="E50" s="1058"/>
      <c r="F50" s="1058"/>
      <c r="G50" s="592"/>
      <c r="H50" s="362"/>
      <c r="I50" s="347"/>
      <c r="J50" s="591">
        <f t="shared" si="0"/>
        <v>0</v>
      </c>
      <c r="K50" s="379"/>
    </row>
    <row r="51" spans="1:32" s="351" customFormat="1" ht="17.100000000000001" customHeight="1">
      <c r="A51" s="345">
        <v>22</v>
      </c>
      <c r="B51" s="1044" t="s">
        <v>701</v>
      </c>
      <c r="C51" s="1044"/>
      <c r="D51" s="1044"/>
      <c r="E51" s="1044"/>
      <c r="F51" s="1044"/>
      <c r="G51" s="592">
        <v>0</v>
      </c>
      <c r="H51" s="362" t="s">
        <v>637</v>
      </c>
      <c r="I51" s="347">
        <v>48</v>
      </c>
      <c r="J51" s="591">
        <f t="shared" si="0"/>
        <v>0</v>
      </c>
      <c r="K51" s="379" t="s">
        <v>702</v>
      </c>
    </row>
    <row r="52" spans="1:32" s="351" customFormat="1" ht="17.100000000000001" customHeight="1">
      <c r="A52" s="345"/>
      <c r="B52" s="1045"/>
      <c r="C52" s="1045"/>
      <c r="D52" s="1045"/>
      <c r="E52" s="1045"/>
      <c r="F52" s="1045"/>
      <c r="G52" s="592"/>
      <c r="H52" s="362"/>
      <c r="I52" s="347"/>
      <c r="J52" s="591">
        <f t="shared" si="0"/>
        <v>0</v>
      </c>
      <c r="K52" s="379"/>
    </row>
    <row r="53" spans="1:32" s="351" customFormat="1" ht="17.100000000000001" customHeight="1">
      <c r="A53" s="345">
        <v>23</v>
      </c>
      <c r="B53" s="1044" t="s">
        <v>703</v>
      </c>
      <c r="C53" s="1044"/>
      <c r="D53" s="1044"/>
      <c r="E53" s="1044"/>
      <c r="F53" s="1044"/>
      <c r="G53" s="592">
        <v>0</v>
      </c>
      <c r="H53" s="362" t="s">
        <v>637</v>
      </c>
      <c r="I53" s="347">
        <v>105</v>
      </c>
      <c r="J53" s="591">
        <f t="shared" si="0"/>
        <v>0</v>
      </c>
      <c r="K53" s="385" t="s">
        <v>704</v>
      </c>
    </row>
    <row r="54" spans="1:32" s="351" customFormat="1" ht="17.100000000000001" customHeight="1">
      <c r="A54" s="345"/>
      <c r="B54" s="1045"/>
      <c r="C54" s="1045"/>
      <c r="D54" s="1045"/>
      <c r="E54" s="1045"/>
      <c r="F54" s="1045"/>
      <c r="G54" s="594"/>
      <c r="H54" s="363"/>
      <c r="I54" s="347"/>
      <c r="J54" s="591">
        <f t="shared" si="0"/>
        <v>0</v>
      </c>
      <c r="K54" s="379"/>
    </row>
    <row r="55" spans="1:32" s="351" customFormat="1" ht="17.100000000000001" customHeight="1">
      <c r="A55" s="345">
        <v>24</v>
      </c>
      <c r="B55" s="1044" t="s">
        <v>705</v>
      </c>
      <c r="C55" s="1044"/>
      <c r="D55" s="1044"/>
      <c r="E55" s="1044"/>
      <c r="F55" s="1044"/>
      <c r="G55" s="592">
        <v>4</v>
      </c>
      <c r="H55" s="362" t="s">
        <v>637</v>
      </c>
      <c r="I55" s="347">
        <v>25</v>
      </c>
      <c r="J55" s="591">
        <f t="shared" si="0"/>
        <v>100</v>
      </c>
      <c r="K55" s="379"/>
    </row>
    <row r="56" spans="1:32" s="351" customFormat="1" ht="17.100000000000001" customHeight="1">
      <c r="A56" s="345"/>
      <c r="B56" s="1045"/>
      <c r="C56" s="1045"/>
      <c r="D56" s="1045"/>
      <c r="E56" s="1045"/>
      <c r="F56" s="1045"/>
      <c r="G56" s="594"/>
      <c r="H56" s="363"/>
      <c r="I56" s="347"/>
      <c r="J56" s="591">
        <f t="shared" si="0"/>
        <v>0</v>
      </c>
      <c r="K56" s="379"/>
    </row>
    <row r="57" spans="1:32" s="351" customFormat="1" ht="17.100000000000001" customHeight="1">
      <c r="A57" s="345">
        <v>25</v>
      </c>
      <c r="B57" s="1044" t="s">
        <v>706</v>
      </c>
      <c r="C57" s="1044"/>
      <c r="D57" s="1044"/>
      <c r="E57" s="1044"/>
      <c r="F57" s="1044"/>
      <c r="G57" s="592">
        <v>2</v>
      </c>
      <c r="H57" s="362" t="s">
        <v>637</v>
      </c>
      <c r="I57" s="347">
        <v>145</v>
      </c>
      <c r="J57" s="591">
        <f t="shared" si="0"/>
        <v>290</v>
      </c>
      <c r="K57" s="385"/>
    </row>
    <row r="58" spans="1:32" s="351" customFormat="1" ht="17.100000000000001" customHeight="1">
      <c r="A58" s="345"/>
      <c r="B58" s="1045"/>
      <c r="C58" s="1045"/>
      <c r="D58" s="1045"/>
      <c r="E58" s="1045"/>
      <c r="F58" s="1045"/>
      <c r="G58" s="594"/>
      <c r="H58" s="363"/>
      <c r="I58" s="347"/>
      <c r="J58" s="591">
        <f t="shared" si="0"/>
        <v>0</v>
      </c>
      <c r="K58" s="379"/>
    </row>
    <row r="59" spans="1:32" s="351" customFormat="1">
      <c r="A59" s="345">
        <v>26</v>
      </c>
      <c r="B59" s="1044" t="s">
        <v>707</v>
      </c>
      <c r="C59" s="1044"/>
      <c r="D59" s="1044"/>
      <c r="E59" s="1044"/>
      <c r="F59" s="1044"/>
      <c r="G59" s="592">
        <v>2</v>
      </c>
      <c r="H59" s="362" t="s">
        <v>637</v>
      </c>
      <c r="I59" s="347">
        <v>195</v>
      </c>
      <c r="J59" s="591">
        <f t="shared" si="0"/>
        <v>390</v>
      </c>
      <c r="K59" s="385" t="s">
        <v>670</v>
      </c>
    </row>
    <row r="60" spans="1:32" s="351" customFormat="1" ht="17.100000000000001" customHeight="1">
      <c r="A60" s="345"/>
      <c r="B60" s="1045"/>
      <c r="C60" s="1045"/>
      <c r="D60" s="1045"/>
      <c r="E60" s="1045"/>
      <c r="F60" s="1045"/>
      <c r="G60" s="594"/>
      <c r="H60" s="363"/>
      <c r="I60" s="347"/>
      <c r="J60" s="591">
        <f t="shared" si="0"/>
        <v>0</v>
      </c>
      <c r="K60" s="379"/>
    </row>
    <row r="61" spans="1:32" s="386" customFormat="1" ht="17.100000000000001" customHeight="1">
      <c r="A61" s="345">
        <v>27</v>
      </c>
      <c r="B61" s="1044" t="s">
        <v>708</v>
      </c>
      <c r="C61" s="1044"/>
      <c r="D61" s="1044"/>
      <c r="E61" s="1044"/>
      <c r="F61" s="1044"/>
      <c r="G61" s="592">
        <v>0</v>
      </c>
      <c r="H61" s="362" t="s">
        <v>637</v>
      </c>
      <c r="I61" s="347">
        <v>250</v>
      </c>
      <c r="J61" s="591">
        <f t="shared" si="0"/>
        <v>0</v>
      </c>
      <c r="K61" s="383" t="s">
        <v>678</v>
      </c>
      <c r="L61" s="351"/>
      <c r="M61" s="351"/>
      <c r="N61" s="351"/>
      <c r="O61" s="351"/>
      <c r="P61" s="351"/>
      <c r="Q61" s="351"/>
      <c r="R61" s="351"/>
      <c r="S61" s="351"/>
      <c r="T61" s="351"/>
      <c r="U61" s="351"/>
      <c r="V61" s="351"/>
      <c r="W61" s="351"/>
      <c r="X61" s="351"/>
      <c r="Y61" s="351"/>
      <c r="Z61" s="351"/>
      <c r="AA61" s="351"/>
      <c r="AB61" s="351"/>
      <c r="AC61" s="351"/>
      <c r="AD61" s="351"/>
      <c r="AE61" s="351"/>
      <c r="AF61" s="351"/>
    </row>
    <row r="62" spans="1:32" s="351" customFormat="1" ht="17.100000000000001" customHeight="1">
      <c r="A62" s="345"/>
      <c r="B62" s="1045"/>
      <c r="C62" s="1045"/>
      <c r="D62" s="1045"/>
      <c r="E62" s="1045"/>
      <c r="F62" s="1045"/>
      <c r="G62" s="594"/>
      <c r="H62" s="363"/>
      <c r="I62" s="347"/>
      <c r="J62" s="591">
        <f t="shared" si="0"/>
        <v>0</v>
      </c>
      <c r="K62" s="379"/>
    </row>
    <row r="63" spans="1:32" s="351" customFormat="1">
      <c r="A63" s="345">
        <v>28</v>
      </c>
      <c r="B63" s="1044" t="s">
        <v>709</v>
      </c>
      <c r="C63" s="1044"/>
      <c r="D63" s="1044"/>
      <c r="E63" s="1044"/>
      <c r="F63" s="1044"/>
      <c r="G63" s="592">
        <v>1</v>
      </c>
      <c r="H63" s="362" t="s">
        <v>637</v>
      </c>
      <c r="I63" s="347">
        <v>890</v>
      </c>
      <c r="J63" s="591">
        <f t="shared" si="0"/>
        <v>890</v>
      </c>
      <c r="K63" s="385" t="s">
        <v>710</v>
      </c>
    </row>
    <row r="64" spans="1:32" s="351" customFormat="1" ht="17.100000000000001" customHeight="1">
      <c r="A64" s="345"/>
      <c r="B64" s="1044"/>
      <c r="C64" s="1044"/>
      <c r="D64" s="1044"/>
      <c r="E64" s="1044"/>
      <c r="F64" s="1044"/>
      <c r="G64" s="592"/>
      <c r="H64" s="362"/>
      <c r="I64" s="347"/>
      <c r="J64" s="591">
        <f t="shared" si="0"/>
        <v>0</v>
      </c>
      <c r="K64" s="379"/>
    </row>
    <row r="65" spans="1:32" s="351" customFormat="1" ht="17.100000000000001" customHeight="1">
      <c r="A65" s="345">
        <v>29</v>
      </c>
      <c r="B65" s="1044" t="s">
        <v>711</v>
      </c>
      <c r="C65" s="1044"/>
      <c r="D65" s="1044"/>
      <c r="E65" s="1044"/>
      <c r="F65" s="1044"/>
      <c r="G65" s="592">
        <v>0</v>
      </c>
      <c r="H65" s="362" t="s">
        <v>637</v>
      </c>
      <c r="I65" s="347">
        <v>26</v>
      </c>
      <c r="J65" s="591">
        <f t="shared" si="0"/>
        <v>0</v>
      </c>
      <c r="K65" s="385"/>
    </row>
    <row r="66" spans="1:32" s="351" customFormat="1" ht="17.100000000000001" customHeight="1" thickBot="1">
      <c r="A66" s="369"/>
      <c r="B66" s="1059"/>
      <c r="C66" s="1059"/>
      <c r="D66" s="1059"/>
      <c r="E66" s="1059"/>
      <c r="F66" s="1059"/>
      <c r="G66" s="609"/>
      <c r="H66" s="610"/>
      <c r="I66" s="372"/>
      <c r="J66" s="591"/>
      <c r="K66" s="358"/>
    </row>
    <row r="67" spans="1:32" s="386" customFormat="1" ht="17.100000000000001" customHeight="1" thickBot="1">
      <c r="A67" s="601"/>
      <c r="B67" s="1025" t="s">
        <v>1043</v>
      </c>
      <c r="C67" s="1025"/>
      <c r="D67" s="1025"/>
      <c r="E67" s="1025"/>
      <c r="F67" s="1025"/>
      <c r="G67" s="602"/>
      <c r="H67" s="603"/>
      <c r="I67" s="611"/>
      <c r="J67" s="605">
        <f>SUM(J7:J65)</f>
        <v>35024</v>
      </c>
      <c r="K67" s="606"/>
      <c r="L67" s="351"/>
      <c r="M67" s="351"/>
      <c r="N67" s="351"/>
      <c r="O67" s="351"/>
      <c r="P67" s="351"/>
      <c r="Q67" s="351"/>
      <c r="R67" s="351"/>
      <c r="S67" s="351"/>
      <c r="T67" s="351"/>
      <c r="U67" s="351"/>
      <c r="V67" s="351"/>
      <c r="W67" s="351"/>
      <c r="X67" s="351"/>
      <c r="Y67" s="351"/>
      <c r="Z67" s="351"/>
      <c r="AA67" s="351"/>
      <c r="AB67" s="351"/>
      <c r="AC67" s="351"/>
      <c r="AD67" s="351"/>
      <c r="AE67" s="351"/>
      <c r="AF67" s="351"/>
    </row>
    <row r="68" spans="1:32" s="391" customFormat="1" ht="17.100000000000001" customHeight="1">
      <c r="A68" s="387"/>
      <c r="B68" s="388"/>
      <c r="C68" s="388"/>
      <c r="D68" s="388"/>
      <c r="E68" s="388"/>
      <c r="F68" s="388"/>
      <c r="G68" s="389"/>
      <c r="H68" s="390"/>
      <c r="I68" s="389"/>
      <c r="J68" s="351"/>
      <c r="K68" s="351"/>
      <c r="L68" s="351"/>
      <c r="M68" s="351"/>
      <c r="N68" s="351"/>
      <c r="O68" s="351"/>
      <c r="P68" s="351"/>
      <c r="Q68" s="351"/>
      <c r="R68" s="351"/>
      <c r="S68" s="351"/>
      <c r="T68" s="351"/>
      <c r="U68" s="351"/>
      <c r="V68" s="351"/>
      <c r="W68" s="351"/>
      <c r="X68" s="351"/>
      <c r="Y68" s="351"/>
      <c r="Z68" s="351"/>
      <c r="AA68" s="351"/>
      <c r="AB68" s="351"/>
      <c r="AC68" s="351"/>
      <c r="AD68" s="351"/>
      <c r="AE68" s="351"/>
      <c r="AF68" s="351"/>
    </row>
    <row r="69" spans="1:32" s="392" customFormat="1" ht="20.100000000000001" customHeight="1">
      <c r="A69" s="336"/>
      <c r="B69" s="336"/>
      <c r="C69" s="336"/>
      <c r="D69" s="336"/>
      <c r="E69" s="336"/>
      <c r="F69" s="336"/>
      <c r="G69" s="349"/>
      <c r="H69" s="349"/>
      <c r="I69" s="336"/>
    </row>
    <row r="70" spans="1:32">
      <c r="C70" s="373" t="s">
        <v>660</v>
      </c>
      <c r="D70" s="374"/>
      <c r="E70" s="374"/>
      <c r="G70" s="612"/>
      <c r="H70" s="351"/>
      <c r="I70" s="387"/>
    </row>
    <row r="71" spans="1:32">
      <c r="C71" s="341"/>
      <c r="D71" s="341"/>
      <c r="E71" s="341"/>
      <c r="G71" s="351"/>
      <c r="H71" s="351"/>
      <c r="I71" s="387"/>
    </row>
    <row r="72" spans="1:32">
      <c r="C72" s="375" t="s">
        <v>661</v>
      </c>
      <c r="D72" s="341" t="s">
        <v>662</v>
      </c>
      <c r="E72" s="341"/>
      <c r="G72" s="393"/>
      <c r="H72" s="394"/>
      <c r="I72" s="394"/>
    </row>
    <row r="73" spans="1:32">
      <c r="C73" s="375" t="s">
        <v>663</v>
      </c>
      <c r="D73" s="341" t="s">
        <v>664</v>
      </c>
      <c r="E73" s="341"/>
      <c r="G73" s="351"/>
      <c r="H73" s="387"/>
      <c r="I73" s="387"/>
    </row>
    <row r="74" spans="1:32">
      <c r="C74" s="375" t="s">
        <v>665</v>
      </c>
      <c r="D74" s="341" t="s">
        <v>666</v>
      </c>
      <c r="E74" s="341"/>
      <c r="G74" s="351"/>
      <c r="H74" s="387"/>
      <c r="I74" s="387"/>
    </row>
    <row r="75" spans="1:32">
      <c r="C75" s="376" t="s">
        <v>667</v>
      </c>
      <c r="D75" s="361" t="s">
        <v>668</v>
      </c>
      <c r="E75" s="341"/>
      <c r="G75" s="351"/>
      <c r="H75" s="387"/>
      <c r="I75" s="387"/>
    </row>
  </sheetData>
  <mergeCells count="63">
    <mergeCell ref="B65:F65"/>
    <mergeCell ref="B66:F66"/>
    <mergeCell ref="B67:F67"/>
    <mergeCell ref="B59:F59"/>
    <mergeCell ref="B60:F60"/>
    <mergeCell ref="B61:F61"/>
    <mergeCell ref="B62:F62"/>
    <mergeCell ref="B63:F63"/>
    <mergeCell ref="B64:F64"/>
    <mergeCell ref="B58:F58"/>
    <mergeCell ref="B47:F47"/>
    <mergeCell ref="B48:F48"/>
    <mergeCell ref="B49:F49"/>
    <mergeCell ref="B50:F50"/>
    <mergeCell ref="B51:F51"/>
    <mergeCell ref="B52:F52"/>
    <mergeCell ref="B53:F53"/>
    <mergeCell ref="B54:F54"/>
    <mergeCell ref="B55:F55"/>
    <mergeCell ref="B56:F56"/>
    <mergeCell ref="B57:F57"/>
    <mergeCell ref="B46:F46"/>
    <mergeCell ref="B35:F35"/>
    <mergeCell ref="B36:F36"/>
    <mergeCell ref="B37:F37"/>
    <mergeCell ref="B38:F38"/>
    <mergeCell ref="B39:F39"/>
    <mergeCell ref="B40:F40"/>
    <mergeCell ref="B41:F41"/>
    <mergeCell ref="B42:F42"/>
    <mergeCell ref="B43:F43"/>
    <mergeCell ref="B44:F44"/>
    <mergeCell ref="B45:F45"/>
    <mergeCell ref="B34:F34"/>
    <mergeCell ref="B22:F22"/>
    <mergeCell ref="B23:F23"/>
    <mergeCell ref="B24:F24"/>
    <mergeCell ref="B25:F25"/>
    <mergeCell ref="B26:F26"/>
    <mergeCell ref="B27:F27"/>
    <mergeCell ref="B29:F29"/>
    <mergeCell ref="B30:F30"/>
    <mergeCell ref="B31:F31"/>
    <mergeCell ref="B32:F32"/>
    <mergeCell ref="B33:F33"/>
    <mergeCell ref="B21:F21"/>
    <mergeCell ref="B10:F10"/>
    <mergeCell ref="B11:F11"/>
    <mergeCell ref="B12:F12"/>
    <mergeCell ref="B13:F13"/>
    <mergeCell ref="B14:F14"/>
    <mergeCell ref="B15:F15"/>
    <mergeCell ref="B16:F16"/>
    <mergeCell ref="B17:F17"/>
    <mergeCell ref="B18:F18"/>
    <mergeCell ref="B19:F19"/>
    <mergeCell ref="B20:F20"/>
    <mergeCell ref="B9:F9"/>
    <mergeCell ref="A1:C1"/>
    <mergeCell ref="G5:J5"/>
    <mergeCell ref="B6:F6"/>
    <mergeCell ref="B7:F7"/>
    <mergeCell ref="B8:F8"/>
  </mergeCells>
  <pageMargins left="0.7" right="0.7" top="0.75" bottom="0.75" header="0.3" footer="0.3"/>
  <pageSetup paperSize="9" scale="52" orientation="portrait" r:id="rId1"/>
  <headerFooter>
    <oddFooter>&amp;R&amp;G</oddFooter>
  </headerFooter>
  <drawing r:id="rId2"/>
  <legacyDrawingHF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L365"/>
  <sheetViews>
    <sheetView view="pageBreakPreview" topLeftCell="A351" zoomScale="90" zoomScaleNormal="85" zoomScaleSheetLayoutView="90" workbookViewId="0">
      <selection activeCell="J379" sqref="J379"/>
    </sheetView>
  </sheetViews>
  <sheetFormatPr defaultColWidth="9" defaultRowHeight="15" outlineLevelCol="1"/>
  <cols>
    <col min="1" max="8" width="9" style="336"/>
    <col min="9" max="9" width="11.5703125" style="336" customWidth="1"/>
    <col min="10" max="10" width="12" style="336" customWidth="1"/>
    <col min="11" max="11" width="50.7109375" style="336" customWidth="1" outlineLevel="1"/>
    <col min="12" max="12" width="3.42578125" style="336" customWidth="1"/>
    <col min="13" max="16384" width="9" style="336"/>
  </cols>
  <sheetData>
    <row r="1" spans="1:11" ht="15.75">
      <c r="A1" s="1026" t="s">
        <v>1141</v>
      </c>
      <c r="B1" s="1026"/>
      <c r="C1" s="1026"/>
    </row>
    <row r="4" spans="1:11" ht="15.75" thickBot="1"/>
    <row r="5" spans="1:11" ht="15.75" thickBot="1">
      <c r="G5" s="1037"/>
      <c r="H5" s="1038"/>
      <c r="I5" s="1038"/>
      <c r="J5" s="1069"/>
      <c r="K5" s="395" t="s">
        <v>635</v>
      </c>
    </row>
    <row r="6" spans="1:11" s="400" customFormat="1" ht="15.75" thickBot="1">
      <c r="A6" s="396" t="s">
        <v>630</v>
      </c>
      <c r="B6" s="1070" t="s">
        <v>712</v>
      </c>
      <c r="C6" s="1070"/>
      <c r="D6" s="1070"/>
      <c r="E6" s="1070"/>
      <c r="F6" s="1071"/>
      <c r="G6" s="613" t="s">
        <v>636</v>
      </c>
      <c r="H6" s="397" t="s">
        <v>19</v>
      </c>
      <c r="I6" s="398" t="s">
        <v>20</v>
      </c>
      <c r="J6" s="614" t="s">
        <v>31</v>
      </c>
      <c r="K6" s="399"/>
    </row>
    <row r="7" spans="1:11">
      <c r="A7" s="401">
        <v>1</v>
      </c>
      <c r="B7" s="1072" t="s">
        <v>713</v>
      </c>
      <c r="C7" s="1073"/>
      <c r="D7" s="1073"/>
      <c r="E7" s="1073"/>
      <c r="F7" s="1074"/>
      <c r="G7" s="615">
        <v>1</v>
      </c>
      <c r="H7" s="402" t="s">
        <v>637</v>
      </c>
      <c r="I7" s="403">
        <v>375</v>
      </c>
      <c r="J7" s="616">
        <f>G7*I7</f>
        <v>375</v>
      </c>
      <c r="K7" s="942"/>
    </row>
    <row r="8" spans="1:11">
      <c r="A8" s="405"/>
      <c r="B8" s="1060"/>
      <c r="C8" s="1035"/>
      <c r="D8" s="1035"/>
      <c r="E8" s="1035"/>
      <c r="F8" s="1061"/>
      <c r="G8" s="617"/>
      <c r="H8" s="346"/>
      <c r="I8" s="347"/>
      <c r="J8" s="618"/>
      <c r="K8" s="943"/>
    </row>
    <row r="9" spans="1:11">
      <c r="A9" s="405">
        <v>2</v>
      </c>
      <c r="B9" s="1062" t="s">
        <v>1044</v>
      </c>
      <c r="C9" s="1063"/>
      <c r="D9" s="1063"/>
      <c r="E9" s="1063"/>
      <c r="F9" s="1064"/>
      <c r="G9" s="617">
        <v>1</v>
      </c>
      <c r="H9" s="346" t="s">
        <v>637</v>
      </c>
      <c r="I9" s="347">
        <v>180</v>
      </c>
      <c r="J9" s="618">
        <f>G9*I9</f>
        <v>180</v>
      </c>
      <c r="K9" s="943"/>
    </row>
    <row r="10" spans="1:11">
      <c r="A10" s="405"/>
      <c r="B10" s="1060"/>
      <c r="C10" s="1035"/>
      <c r="D10" s="1035"/>
      <c r="E10" s="1035"/>
      <c r="F10" s="1061"/>
      <c r="G10" s="617"/>
      <c r="H10" s="346"/>
      <c r="I10" s="347"/>
      <c r="J10" s="618"/>
      <c r="K10" s="943"/>
    </row>
    <row r="11" spans="1:11">
      <c r="A11" s="405">
        <v>3</v>
      </c>
      <c r="B11" s="1062" t="s">
        <v>1045</v>
      </c>
      <c r="C11" s="1063"/>
      <c r="D11" s="1063"/>
      <c r="E11" s="1063"/>
      <c r="F11" s="1064"/>
      <c r="G11" s="617">
        <v>0</v>
      </c>
      <c r="H11" s="346" t="s">
        <v>637</v>
      </c>
      <c r="I11" s="347">
        <v>180</v>
      </c>
      <c r="J11" s="616">
        <f t="shared" ref="J11" si="0">G11*I11</f>
        <v>0</v>
      </c>
      <c r="K11" s="944"/>
    </row>
    <row r="12" spans="1:11">
      <c r="A12" s="405"/>
      <c r="B12" s="1065"/>
      <c r="C12" s="1045"/>
      <c r="D12" s="1045"/>
      <c r="E12" s="1045"/>
      <c r="F12" s="1066"/>
      <c r="G12" s="617"/>
      <c r="H12" s="406"/>
      <c r="I12" s="347"/>
      <c r="J12" s="618"/>
      <c r="K12" s="943"/>
    </row>
    <row r="13" spans="1:11">
      <c r="A13" s="405">
        <v>4</v>
      </c>
      <c r="B13" s="1067" t="s">
        <v>714</v>
      </c>
      <c r="C13" s="1034"/>
      <c r="D13" s="1034"/>
      <c r="E13" s="1034"/>
      <c r="F13" s="1068"/>
      <c r="G13" s="617">
        <v>3</v>
      </c>
      <c r="H13" s="346" t="s">
        <v>637</v>
      </c>
      <c r="I13" s="347">
        <v>110</v>
      </c>
      <c r="J13" s="618">
        <f t="shared" ref="J13" si="1">G13*I13</f>
        <v>330</v>
      </c>
      <c r="K13" s="943"/>
    </row>
    <row r="14" spans="1:11">
      <c r="A14" s="405"/>
      <c r="B14" s="1060"/>
      <c r="C14" s="1035"/>
      <c r="D14" s="1035"/>
      <c r="E14" s="1035"/>
      <c r="F14" s="1061"/>
      <c r="G14" s="617"/>
      <c r="H14" s="346"/>
      <c r="I14" s="347"/>
      <c r="J14" s="618"/>
      <c r="K14" s="943"/>
    </row>
    <row r="15" spans="1:11">
      <c r="A15" s="405">
        <v>5</v>
      </c>
      <c r="B15" s="1067" t="s">
        <v>715</v>
      </c>
      <c r="C15" s="1034"/>
      <c r="D15" s="1034"/>
      <c r="E15" s="1034"/>
      <c r="F15" s="1068"/>
      <c r="G15" s="617">
        <v>3</v>
      </c>
      <c r="H15" s="346" t="s">
        <v>637</v>
      </c>
      <c r="I15" s="347">
        <v>95</v>
      </c>
      <c r="J15" s="616">
        <f t="shared" ref="J15" si="2">G15*I15</f>
        <v>285</v>
      </c>
      <c r="K15" s="944"/>
    </row>
    <row r="16" spans="1:11">
      <c r="A16" s="405"/>
      <c r="B16" s="1060"/>
      <c r="C16" s="1035"/>
      <c r="D16" s="1035"/>
      <c r="E16" s="1035"/>
      <c r="F16" s="1061"/>
      <c r="G16" s="617"/>
      <c r="H16" s="346"/>
      <c r="I16" s="347"/>
      <c r="J16" s="618"/>
      <c r="K16" s="943"/>
    </row>
    <row r="17" spans="1:11">
      <c r="A17" s="405">
        <v>6</v>
      </c>
      <c r="B17" s="1067" t="s">
        <v>716</v>
      </c>
      <c r="C17" s="1034"/>
      <c r="D17" s="1034"/>
      <c r="E17" s="1034"/>
      <c r="F17" s="1068"/>
      <c r="G17" s="617">
        <v>4</v>
      </c>
      <c r="H17" s="346" t="s">
        <v>637</v>
      </c>
      <c r="I17" s="347">
        <v>20</v>
      </c>
      <c r="J17" s="618">
        <f t="shared" ref="J17" si="3">G17*I17</f>
        <v>80</v>
      </c>
      <c r="K17" s="943"/>
    </row>
    <row r="18" spans="1:11">
      <c r="A18" s="405"/>
      <c r="B18" s="1065"/>
      <c r="C18" s="1045"/>
      <c r="D18" s="1045"/>
      <c r="E18" s="1045"/>
      <c r="F18" s="1066"/>
      <c r="G18" s="617"/>
      <c r="H18" s="406"/>
      <c r="I18" s="347"/>
      <c r="J18" s="618"/>
      <c r="K18" s="943"/>
    </row>
    <row r="19" spans="1:11">
      <c r="A19" s="405">
        <v>7</v>
      </c>
      <c r="B19" s="1075" t="s">
        <v>717</v>
      </c>
      <c r="C19" s="1046"/>
      <c r="D19" s="1046"/>
      <c r="E19" s="1046"/>
      <c r="F19" s="1048"/>
      <c r="G19" s="617">
        <v>8</v>
      </c>
      <c r="H19" s="406" t="s">
        <v>637</v>
      </c>
      <c r="I19" s="347">
        <v>15</v>
      </c>
      <c r="J19" s="616">
        <f t="shared" ref="J19" si="4">G19*I19</f>
        <v>120</v>
      </c>
      <c r="K19" s="943"/>
    </row>
    <row r="20" spans="1:11">
      <c r="A20" s="405"/>
      <c r="B20" s="1065"/>
      <c r="C20" s="1045"/>
      <c r="D20" s="1045"/>
      <c r="E20" s="1045"/>
      <c r="F20" s="1066"/>
      <c r="G20" s="617"/>
      <c r="H20" s="406"/>
      <c r="I20" s="347"/>
      <c r="J20" s="618"/>
      <c r="K20" s="943"/>
    </row>
    <row r="21" spans="1:11">
      <c r="A21" s="405">
        <v>8</v>
      </c>
      <c r="B21" s="1075" t="s">
        <v>718</v>
      </c>
      <c r="C21" s="1046"/>
      <c r="D21" s="1046"/>
      <c r="E21" s="1046"/>
      <c r="F21" s="1048"/>
      <c r="G21" s="617">
        <v>8</v>
      </c>
      <c r="H21" s="406" t="s">
        <v>637</v>
      </c>
      <c r="I21" s="347">
        <v>25</v>
      </c>
      <c r="J21" s="618">
        <f t="shared" ref="J21" si="5">G21*I21</f>
        <v>200</v>
      </c>
      <c r="K21" s="943"/>
    </row>
    <row r="22" spans="1:11">
      <c r="A22" s="405"/>
      <c r="B22" s="1065"/>
      <c r="C22" s="1045"/>
      <c r="D22" s="1045"/>
      <c r="E22" s="1045"/>
      <c r="F22" s="1066"/>
      <c r="G22" s="617"/>
      <c r="H22" s="406"/>
      <c r="I22" s="347"/>
      <c r="J22" s="618"/>
      <c r="K22" s="943"/>
    </row>
    <row r="23" spans="1:11">
      <c r="A23" s="405">
        <v>9</v>
      </c>
      <c r="B23" s="1075" t="s">
        <v>719</v>
      </c>
      <c r="C23" s="1046"/>
      <c r="D23" s="1046"/>
      <c r="E23" s="1046"/>
      <c r="F23" s="1048"/>
      <c r="G23" s="617">
        <v>8</v>
      </c>
      <c r="H23" s="406" t="s">
        <v>637</v>
      </c>
      <c r="I23" s="347">
        <v>15</v>
      </c>
      <c r="J23" s="616">
        <f t="shared" ref="J23" si="6">G23*I23</f>
        <v>120</v>
      </c>
      <c r="K23" s="943"/>
    </row>
    <row r="24" spans="1:11">
      <c r="A24" s="405"/>
      <c r="B24" s="1065"/>
      <c r="C24" s="1045"/>
      <c r="D24" s="1045"/>
      <c r="E24" s="1045"/>
      <c r="F24" s="1066"/>
      <c r="G24" s="617"/>
      <c r="H24" s="406"/>
      <c r="I24" s="347"/>
      <c r="J24" s="618"/>
      <c r="K24" s="943"/>
    </row>
    <row r="25" spans="1:11">
      <c r="A25" s="405">
        <v>10</v>
      </c>
      <c r="B25" s="1075" t="s">
        <v>720</v>
      </c>
      <c r="C25" s="1046"/>
      <c r="D25" s="1046"/>
      <c r="E25" s="1046"/>
      <c r="F25" s="1048"/>
      <c r="G25" s="617">
        <v>8</v>
      </c>
      <c r="H25" s="406" t="s">
        <v>637</v>
      </c>
      <c r="I25" s="347">
        <v>25</v>
      </c>
      <c r="J25" s="618">
        <f t="shared" ref="J25" si="7">G25*I25</f>
        <v>200</v>
      </c>
      <c r="K25" s="943"/>
    </row>
    <row r="26" spans="1:11">
      <c r="A26" s="405"/>
      <c r="B26" s="1065"/>
      <c r="C26" s="1045"/>
      <c r="D26" s="1045"/>
      <c r="E26" s="1045"/>
      <c r="F26" s="1066"/>
      <c r="G26" s="617"/>
      <c r="H26" s="406"/>
      <c r="I26" s="347"/>
      <c r="J26" s="618"/>
      <c r="K26" s="943"/>
    </row>
    <row r="27" spans="1:11">
      <c r="A27" s="405">
        <v>11</v>
      </c>
      <c r="B27" s="1075" t="s">
        <v>721</v>
      </c>
      <c r="C27" s="1046"/>
      <c r="D27" s="1046"/>
      <c r="E27" s="1046"/>
      <c r="F27" s="1048"/>
      <c r="G27" s="617">
        <v>8</v>
      </c>
      <c r="H27" s="406" t="s">
        <v>637</v>
      </c>
      <c r="I27" s="347">
        <v>15</v>
      </c>
      <c r="J27" s="616">
        <f t="shared" ref="J27" si="8">G27*I27</f>
        <v>120</v>
      </c>
      <c r="K27" s="943"/>
    </row>
    <row r="28" spans="1:11">
      <c r="A28" s="405"/>
      <c r="B28" s="1065"/>
      <c r="C28" s="1045"/>
      <c r="D28" s="1045"/>
      <c r="E28" s="1045"/>
      <c r="F28" s="1066"/>
      <c r="G28" s="617"/>
      <c r="H28" s="406"/>
      <c r="I28" s="347"/>
      <c r="J28" s="618"/>
      <c r="K28" s="943"/>
    </row>
    <row r="29" spans="1:11">
      <c r="A29" s="405">
        <v>12</v>
      </c>
      <c r="B29" s="1075" t="s">
        <v>722</v>
      </c>
      <c r="C29" s="1046"/>
      <c r="D29" s="1046"/>
      <c r="E29" s="1046"/>
      <c r="F29" s="1048"/>
      <c r="G29" s="617">
        <v>8</v>
      </c>
      <c r="H29" s="406" t="s">
        <v>637</v>
      </c>
      <c r="I29" s="347">
        <v>50</v>
      </c>
      <c r="J29" s="618">
        <f t="shared" ref="J29" si="9">G29*I29</f>
        <v>400</v>
      </c>
      <c r="K29" s="943"/>
    </row>
    <row r="30" spans="1:11">
      <c r="A30" s="405"/>
      <c r="B30" s="1075"/>
      <c r="C30" s="1046"/>
      <c r="D30" s="1046"/>
      <c r="E30" s="1046"/>
      <c r="F30" s="1048"/>
      <c r="G30" s="617"/>
      <c r="H30" s="406"/>
      <c r="I30" s="347"/>
      <c r="J30" s="618"/>
      <c r="K30" s="943"/>
    </row>
    <row r="31" spans="1:11">
      <c r="A31" s="405">
        <v>13</v>
      </c>
      <c r="B31" s="1075" t="s">
        <v>723</v>
      </c>
      <c r="C31" s="1046"/>
      <c r="D31" s="1046"/>
      <c r="E31" s="1046"/>
      <c r="F31" s="1048"/>
      <c r="G31" s="617">
        <v>2</v>
      </c>
      <c r="H31" s="406" t="s">
        <v>637</v>
      </c>
      <c r="I31" s="347">
        <v>90</v>
      </c>
      <c r="J31" s="616">
        <f t="shared" ref="J31" si="10">G31*I31</f>
        <v>180</v>
      </c>
      <c r="K31" s="944"/>
    </row>
    <row r="32" spans="1:11">
      <c r="A32" s="405"/>
      <c r="B32" s="1075"/>
      <c r="C32" s="1046"/>
      <c r="D32" s="1046"/>
      <c r="E32" s="1046"/>
      <c r="F32" s="1048"/>
      <c r="G32" s="617"/>
      <c r="H32" s="406"/>
      <c r="I32" s="347"/>
      <c r="J32" s="618"/>
      <c r="K32" s="943"/>
    </row>
    <row r="33" spans="1:12">
      <c r="A33" s="405">
        <v>14</v>
      </c>
      <c r="B33" s="1075" t="s">
        <v>724</v>
      </c>
      <c r="C33" s="1046"/>
      <c r="D33" s="1046"/>
      <c r="E33" s="1046"/>
      <c r="F33" s="1048"/>
      <c r="G33" s="617">
        <v>0</v>
      </c>
      <c r="H33" s="406" t="s">
        <v>637</v>
      </c>
      <c r="I33" s="347">
        <v>90</v>
      </c>
      <c r="J33" s="618">
        <f t="shared" ref="J33" si="11">G33*I33</f>
        <v>0</v>
      </c>
      <c r="K33" s="944"/>
    </row>
    <row r="34" spans="1:12">
      <c r="A34" s="405"/>
      <c r="B34" s="1075"/>
      <c r="C34" s="1046"/>
      <c r="D34" s="1046"/>
      <c r="E34" s="1046"/>
      <c r="F34" s="1048"/>
      <c r="G34" s="617"/>
      <c r="H34" s="406"/>
      <c r="I34" s="347"/>
      <c r="J34" s="618"/>
      <c r="K34" s="943"/>
    </row>
    <row r="35" spans="1:12">
      <c r="A35" s="405">
        <v>15</v>
      </c>
      <c r="B35" s="1075" t="s">
        <v>725</v>
      </c>
      <c r="C35" s="1046"/>
      <c r="D35" s="1046"/>
      <c r="E35" s="1046"/>
      <c r="F35" s="1048"/>
      <c r="G35" s="617">
        <v>0</v>
      </c>
      <c r="H35" s="406" t="s">
        <v>637</v>
      </c>
      <c r="I35" s="347">
        <v>140</v>
      </c>
      <c r="J35" s="616">
        <f t="shared" ref="J35" si="12">G35*I35</f>
        <v>0</v>
      </c>
      <c r="K35" s="944"/>
    </row>
    <row r="36" spans="1:12">
      <c r="A36" s="405"/>
      <c r="B36" s="1075"/>
      <c r="C36" s="1046"/>
      <c r="D36" s="1046"/>
      <c r="E36" s="1046"/>
      <c r="F36" s="1048"/>
      <c r="G36" s="617"/>
      <c r="H36" s="406"/>
      <c r="I36" s="347"/>
      <c r="J36" s="618"/>
      <c r="K36" s="943"/>
    </row>
    <row r="37" spans="1:12">
      <c r="A37" s="405">
        <v>15</v>
      </c>
      <c r="B37" s="1075" t="s">
        <v>726</v>
      </c>
      <c r="C37" s="1046"/>
      <c r="D37" s="1046"/>
      <c r="E37" s="1046"/>
      <c r="F37" s="1048"/>
      <c r="G37" s="617">
        <v>0</v>
      </c>
      <c r="H37" s="406" t="s">
        <v>637</v>
      </c>
      <c r="I37" s="347">
        <v>140</v>
      </c>
      <c r="J37" s="618">
        <f t="shared" ref="J37" si="13">G37*I37</f>
        <v>0</v>
      </c>
      <c r="K37" s="944"/>
    </row>
    <row r="38" spans="1:12" ht="15.75" thickBot="1">
      <c r="A38" s="619"/>
      <c r="B38" s="1076"/>
      <c r="C38" s="1077"/>
      <c r="D38" s="1077"/>
      <c r="E38" s="1077"/>
      <c r="F38" s="1078"/>
      <c r="G38" s="620"/>
      <c r="H38" s="621"/>
      <c r="I38" s="599"/>
      <c r="J38" s="622"/>
      <c r="K38" s="943"/>
    </row>
    <row r="39" spans="1:12" ht="15.75" thickBot="1">
      <c r="A39" s="623"/>
      <c r="B39" s="1079" t="s">
        <v>1043</v>
      </c>
      <c r="C39" s="1080"/>
      <c r="D39" s="1080"/>
      <c r="E39" s="1080"/>
      <c r="F39" s="1081"/>
      <c r="G39" s="624"/>
      <c r="H39" s="625"/>
      <c r="I39" s="604"/>
      <c r="J39" s="626">
        <f>SUM(J7:J38)</f>
        <v>2590</v>
      </c>
      <c r="K39" s="943"/>
    </row>
    <row r="40" spans="1:12" ht="15.75" thickBot="1">
      <c r="A40" s="387"/>
      <c r="B40" s="388"/>
      <c r="C40" s="388"/>
      <c r="D40" s="388"/>
      <c r="E40" s="388"/>
      <c r="F40" s="388"/>
      <c r="G40" s="389"/>
      <c r="H40" s="390"/>
      <c r="I40" s="389"/>
      <c r="J40" s="351"/>
      <c r="K40" s="945"/>
      <c r="L40" s="338"/>
    </row>
    <row r="41" spans="1:12" ht="15.75" thickBot="1">
      <c r="A41" s="568" t="s">
        <v>630</v>
      </c>
      <c r="B41" s="1030" t="s">
        <v>727</v>
      </c>
      <c r="C41" s="1030"/>
      <c r="D41" s="1030"/>
      <c r="E41" s="1030"/>
      <c r="F41" s="1031"/>
      <c r="G41" s="627" t="s">
        <v>636</v>
      </c>
      <c r="H41" s="558" t="s">
        <v>19</v>
      </c>
      <c r="I41" s="340" t="s">
        <v>20</v>
      </c>
      <c r="J41" s="628" t="s">
        <v>1046</v>
      </c>
      <c r="K41" s="946"/>
    </row>
    <row r="42" spans="1:12">
      <c r="A42" s="401">
        <v>1</v>
      </c>
      <c r="B42" s="1072" t="s">
        <v>728</v>
      </c>
      <c r="C42" s="1073"/>
      <c r="D42" s="1073"/>
      <c r="E42" s="1073"/>
      <c r="F42" s="1073"/>
      <c r="G42" s="629">
        <v>1</v>
      </c>
      <c r="H42" s="343" t="s">
        <v>637</v>
      </c>
      <c r="I42" s="344">
        <v>350</v>
      </c>
      <c r="J42" s="616">
        <f>G42*I42</f>
        <v>350</v>
      </c>
      <c r="K42" s="944"/>
    </row>
    <row r="43" spans="1:12">
      <c r="A43" s="405"/>
      <c r="B43" s="1060"/>
      <c r="C43" s="1035"/>
      <c r="D43" s="1035"/>
      <c r="E43" s="1035"/>
      <c r="F43" s="1035"/>
      <c r="G43" s="617"/>
      <c r="H43" s="346"/>
      <c r="I43" s="347"/>
      <c r="J43" s="618"/>
      <c r="K43" s="943"/>
    </row>
    <row r="44" spans="1:12">
      <c r="A44" s="405">
        <v>2</v>
      </c>
      <c r="B44" s="1062" t="s">
        <v>1047</v>
      </c>
      <c r="C44" s="1063"/>
      <c r="D44" s="1063"/>
      <c r="E44" s="1063"/>
      <c r="F44" s="1063"/>
      <c r="G44" s="617">
        <v>1</v>
      </c>
      <c r="H44" s="346" t="s">
        <v>637</v>
      </c>
      <c r="I44" s="347">
        <v>180</v>
      </c>
      <c r="J44" s="618">
        <f>G44*I44</f>
        <v>180</v>
      </c>
      <c r="K44" s="944"/>
    </row>
    <row r="45" spans="1:12">
      <c r="A45" s="405"/>
      <c r="B45" s="1060"/>
      <c r="C45" s="1035"/>
      <c r="D45" s="1035"/>
      <c r="E45" s="1035"/>
      <c r="F45" s="1035"/>
      <c r="G45" s="617"/>
      <c r="H45" s="346"/>
      <c r="I45" s="347"/>
      <c r="J45" s="618"/>
      <c r="K45" s="943"/>
    </row>
    <row r="46" spans="1:12">
      <c r="A46" s="405">
        <v>3</v>
      </c>
      <c r="B46" s="1062" t="s">
        <v>1048</v>
      </c>
      <c r="C46" s="1063"/>
      <c r="D46" s="1063"/>
      <c r="E46" s="1063"/>
      <c r="F46" s="1063"/>
      <c r="G46" s="617">
        <v>0</v>
      </c>
      <c r="H46" s="346" t="s">
        <v>637</v>
      </c>
      <c r="I46" s="347">
        <v>180</v>
      </c>
      <c r="J46" s="616">
        <f t="shared" ref="J46" si="14">G46*I46</f>
        <v>0</v>
      </c>
      <c r="K46" s="947"/>
    </row>
    <row r="47" spans="1:12">
      <c r="A47" s="405"/>
      <c r="B47" s="1065"/>
      <c r="C47" s="1045"/>
      <c r="D47" s="1045"/>
      <c r="E47" s="1045"/>
      <c r="F47" s="1045"/>
      <c r="G47" s="617"/>
      <c r="H47" s="406"/>
      <c r="I47" s="347"/>
      <c r="J47" s="618"/>
      <c r="K47" s="943"/>
    </row>
    <row r="48" spans="1:12">
      <c r="A48" s="405">
        <v>4</v>
      </c>
      <c r="B48" s="1075" t="s">
        <v>729</v>
      </c>
      <c r="C48" s="1046"/>
      <c r="D48" s="1046"/>
      <c r="E48" s="1046"/>
      <c r="F48" s="1046"/>
      <c r="G48" s="617">
        <v>14</v>
      </c>
      <c r="H48" s="406" t="s">
        <v>637</v>
      </c>
      <c r="I48" s="347">
        <v>15</v>
      </c>
      <c r="J48" s="618">
        <f t="shared" ref="J48" si="15">G48*I48</f>
        <v>210</v>
      </c>
      <c r="K48" s="943"/>
    </row>
    <row r="49" spans="1:11">
      <c r="A49" s="405"/>
      <c r="B49" s="1065"/>
      <c r="C49" s="1045"/>
      <c r="D49" s="1045"/>
      <c r="E49" s="1045"/>
      <c r="F49" s="1045"/>
      <c r="G49" s="617"/>
      <c r="H49" s="406"/>
      <c r="I49" s="347"/>
      <c r="J49" s="618"/>
      <c r="K49" s="943"/>
    </row>
    <row r="50" spans="1:11">
      <c r="A50" s="405">
        <v>5</v>
      </c>
      <c r="B50" s="1075" t="s">
        <v>730</v>
      </c>
      <c r="C50" s="1046"/>
      <c r="D50" s="1046"/>
      <c r="E50" s="1046"/>
      <c r="F50" s="1046"/>
      <c r="G50" s="617">
        <v>14</v>
      </c>
      <c r="H50" s="406" t="s">
        <v>637</v>
      </c>
      <c r="I50" s="347">
        <v>25</v>
      </c>
      <c r="J50" s="616">
        <f t="shared" ref="J50" si="16">G50*I50</f>
        <v>350</v>
      </c>
      <c r="K50" s="943"/>
    </row>
    <row r="51" spans="1:11">
      <c r="A51" s="405"/>
      <c r="B51" s="1065"/>
      <c r="C51" s="1045"/>
      <c r="D51" s="1045"/>
      <c r="E51" s="1045"/>
      <c r="F51" s="1045"/>
      <c r="G51" s="617"/>
      <c r="H51" s="406"/>
      <c r="I51" s="347"/>
      <c r="J51" s="618"/>
      <c r="K51" s="943"/>
    </row>
    <row r="52" spans="1:11">
      <c r="A52" s="405">
        <v>6</v>
      </c>
      <c r="B52" s="1075" t="s">
        <v>731</v>
      </c>
      <c r="C52" s="1046"/>
      <c r="D52" s="1046"/>
      <c r="E52" s="1046"/>
      <c r="F52" s="1046"/>
      <c r="G52" s="617">
        <v>7</v>
      </c>
      <c r="H52" s="406" t="s">
        <v>637</v>
      </c>
      <c r="I52" s="347">
        <v>15</v>
      </c>
      <c r="J52" s="618">
        <f t="shared" ref="J52" si="17">G52*I52</f>
        <v>105</v>
      </c>
      <c r="K52" s="943"/>
    </row>
    <row r="53" spans="1:11">
      <c r="A53" s="405"/>
      <c r="B53" s="1065"/>
      <c r="C53" s="1045"/>
      <c r="D53" s="1045"/>
      <c r="E53" s="1045"/>
      <c r="F53" s="1045"/>
      <c r="G53" s="617"/>
      <c r="H53" s="406"/>
      <c r="I53" s="347"/>
      <c r="J53" s="618"/>
      <c r="K53" s="943"/>
    </row>
    <row r="54" spans="1:11">
      <c r="A54" s="405">
        <v>7</v>
      </c>
      <c r="B54" s="1075" t="s">
        <v>732</v>
      </c>
      <c r="C54" s="1046"/>
      <c r="D54" s="1046"/>
      <c r="E54" s="1046"/>
      <c r="F54" s="1046"/>
      <c r="G54" s="617">
        <v>7</v>
      </c>
      <c r="H54" s="406" t="s">
        <v>637</v>
      </c>
      <c r="I54" s="347">
        <v>25</v>
      </c>
      <c r="J54" s="616">
        <f t="shared" ref="J54" si="18">G54*I54</f>
        <v>175</v>
      </c>
      <c r="K54" s="943"/>
    </row>
    <row r="55" spans="1:11">
      <c r="A55" s="405"/>
      <c r="B55" s="1065"/>
      <c r="C55" s="1045"/>
      <c r="D55" s="1045"/>
      <c r="E55" s="1045"/>
      <c r="F55" s="1045"/>
      <c r="G55" s="617"/>
      <c r="H55" s="406"/>
      <c r="I55" s="347"/>
      <c r="J55" s="618"/>
      <c r="K55" s="943"/>
    </row>
    <row r="56" spans="1:11">
      <c r="A56" s="405">
        <v>8</v>
      </c>
      <c r="B56" s="1075" t="s">
        <v>714</v>
      </c>
      <c r="C56" s="1045"/>
      <c r="D56" s="1045"/>
      <c r="E56" s="1045"/>
      <c r="F56" s="1045"/>
      <c r="G56" s="617">
        <v>3</v>
      </c>
      <c r="H56" s="406" t="s">
        <v>637</v>
      </c>
      <c r="I56" s="347">
        <v>110</v>
      </c>
      <c r="J56" s="616">
        <f t="shared" ref="J56" si="19">G56*I56</f>
        <v>330</v>
      </c>
      <c r="K56" s="947"/>
    </row>
    <row r="57" spans="1:11">
      <c r="A57" s="405"/>
      <c r="B57" s="1065"/>
      <c r="C57" s="1045"/>
      <c r="D57" s="1045"/>
      <c r="E57" s="1045"/>
      <c r="F57" s="1045"/>
      <c r="G57" s="617"/>
      <c r="H57" s="406"/>
      <c r="I57" s="347"/>
      <c r="J57" s="618"/>
      <c r="K57" s="943"/>
    </row>
    <row r="58" spans="1:11">
      <c r="A58" s="405">
        <v>9</v>
      </c>
      <c r="B58" s="1075" t="s">
        <v>715</v>
      </c>
      <c r="C58" s="1046"/>
      <c r="D58" s="1046"/>
      <c r="E58" s="1046"/>
      <c r="F58" s="1046"/>
      <c r="G58" s="617">
        <v>3</v>
      </c>
      <c r="H58" s="406" t="s">
        <v>637</v>
      </c>
      <c r="I58" s="347">
        <v>95</v>
      </c>
      <c r="J58" s="616">
        <f>G56*I58</f>
        <v>285</v>
      </c>
      <c r="K58" s="947"/>
    </row>
    <row r="59" spans="1:11">
      <c r="A59" s="405"/>
      <c r="B59" s="1065"/>
      <c r="C59" s="1045"/>
      <c r="D59" s="1045"/>
      <c r="E59" s="1045"/>
      <c r="F59" s="1045"/>
      <c r="G59" s="617"/>
      <c r="H59" s="406"/>
      <c r="I59" s="347"/>
      <c r="J59" s="618"/>
      <c r="K59" s="943"/>
    </row>
    <row r="60" spans="1:11">
      <c r="A60" s="405">
        <v>10</v>
      </c>
      <c r="B60" s="1075" t="s">
        <v>716</v>
      </c>
      <c r="C60" s="1046"/>
      <c r="D60" s="1046"/>
      <c r="E60" s="1046"/>
      <c r="F60" s="1046"/>
      <c r="G60" s="617">
        <v>4</v>
      </c>
      <c r="H60" s="406" t="s">
        <v>637</v>
      </c>
      <c r="I60" s="347">
        <v>20</v>
      </c>
      <c r="J60" s="616">
        <f>G58*I60</f>
        <v>60</v>
      </c>
      <c r="K60" s="947"/>
    </row>
    <row r="61" spans="1:11">
      <c r="A61" s="405"/>
      <c r="B61" s="565"/>
      <c r="C61" s="559"/>
      <c r="D61" s="559"/>
      <c r="E61" s="559"/>
      <c r="F61" s="559"/>
      <c r="G61" s="617"/>
      <c r="H61" s="406"/>
      <c r="I61" s="347"/>
      <c r="J61" s="618"/>
      <c r="K61" s="943"/>
    </row>
    <row r="62" spans="1:11">
      <c r="A62" s="405">
        <v>11</v>
      </c>
      <c r="B62" s="567" t="s">
        <v>733</v>
      </c>
      <c r="C62" s="559"/>
      <c r="D62" s="559"/>
      <c r="E62" s="559"/>
      <c r="F62" s="559"/>
      <c r="G62" s="617">
        <v>5</v>
      </c>
      <c r="H62" s="406" t="s">
        <v>637</v>
      </c>
      <c r="I62" s="347">
        <v>15</v>
      </c>
      <c r="J62" s="616">
        <f>G60*I62</f>
        <v>60</v>
      </c>
      <c r="K62" s="943"/>
    </row>
    <row r="63" spans="1:11">
      <c r="A63" s="405"/>
      <c r="B63" s="565"/>
      <c r="C63" s="559"/>
      <c r="D63" s="559"/>
      <c r="E63" s="559"/>
      <c r="F63" s="559"/>
      <c r="G63" s="617"/>
      <c r="H63" s="406"/>
      <c r="I63" s="347"/>
      <c r="J63" s="618"/>
      <c r="K63" s="943"/>
    </row>
    <row r="64" spans="1:11">
      <c r="A64" s="405">
        <v>12</v>
      </c>
      <c r="B64" s="567" t="s">
        <v>734</v>
      </c>
      <c r="C64" s="559"/>
      <c r="D64" s="559"/>
      <c r="E64" s="559"/>
      <c r="F64" s="559"/>
      <c r="G64" s="617">
        <v>5</v>
      </c>
      <c r="H64" s="406" t="s">
        <v>637</v>
      </c>
      <c r="I64" s="347">
        <v>25</v>
      </c>
      <c r="J64" s="616">
        <f>G62*I64</f>
        <v>125</v>
      </c>
      <c r="K64" s="943"/>
    </row>
    <row r="65" spans="1:11">
      <c r="A65" s="405"/>
      <c r="B65" s="565"/>
      <c r="C65" s="559"/>
      <c r="D65" s="559"/>
      <c r="E65" s="559"/>
      <c r="F65" s="559"/>
      <c r="G65" s="617"/>
      <c r="H65" s="406"/>
      <c r="I65" s="347"/>
      <c r="J65" s="618"/>
      <c r="K65" s="943"/>
    </row>
    <row r="66" spans="1:11">
      <c r="A66" s="405">
        <v>13</v>
      </c>
      <c r="B66" s="567" t="s">
        <v>735</v>
      </c>
      <c r="C66" s="559"/>
      <c r="D66" s="559"/>
      <c r="E66" s="559"/>
      <c r="F66" s="559"/>
      <c r="G66" s="617">
        <v>3</v>
      </c>
      <c r="H66" s="406" t="s">
        <v>637</v>
      </c>
      <c r="I66" s="347">
        <v>15</v>
      </c>
      <c r="J66" s="616">
        <f>G64*I66</f>
        <v>75</v>
      </c>
      <c r="K66" s="943"/>
    </row>
    <row r="67" spans="1:11">
      <c r="A67" s="405"/>
      <c r="B67" s="565"/>
      <c r="C67" s="559"/>
      <c r="D67" s="559"/>
      <c r="E67" s="559"/>
      <c r="F67" s="559"/>
      <c r="G67" s="617"/>
      <c r="H67" s="406"/>
      <c r="I67" s="347"/>
      <c r="J67" s="618"/>
      <c r="K67" s="943"/>
    </row>
    <row r="68" spans="1:11">
      <c r="A68" s="405">
        <v>14</v>
      </c>
      <c r="B68" s="567" t="s">
        <v>736</v>
      </c>
      <c r="C68" s="559"/>
      <c r="D68" s="559"/>
      <c r="E68" s="559"/>
      <c r="F68" s="559"/>
      <c r="G68" s="617">
        <v>3</v>
      </c>
      <c r="H68" s="406" t="s">
        <v>637</v>
      </c>
      <c r="I68" s="347">
        <v>25</v>
      </c>
      <c r="J68" s="616">
        <f>G66*I68</f>
        <v>75</v>
      </c>
      <c r="K68" s="943"/>
    </row>
    <row r="69" spans="1:11">
      <c r="A69" s="405"/>
      <c r="B69" s="565"/>
      <c r="C69" s="559"/>
      <c r="D69" s="559"/>
      <c r="E69" s="559"/>
      <c r="F69" s="559"/>
      <c r="G69" s="617"/>
      <c r="H69" s="406"/>
      <c r="I69" s="347"/>
      <c r="J69" s="618"/>
      <c r="K69" s="943"/>
    </row>
    <row r="70" spans="1:11">
      <c r="A70" s="405">
        <v>15</v>
      </c>
      <c r="B70" s="1075" t="s">
        <v>721</v>
      </c>
      <c r="C70" s="1046"/>
      <c r="D70" s="1046"/>
      <c r="E70" s="1046"/>
      <c r="F70" s="1046"/>
      <c r="G70" s="617">
        <v>23</v>
      </c>
      <c r="H70" s="406" t="s">
        <v>637</v>
      </c>
      <c r="I70" s="347">
        <v>15</v>
      </c>
      <c r="J70" s="618">
        <f t="shared" ref="J70" si="20">G70*I70</f>
        <v>345</v>
      </c>
      <c r="K70" s="943"/>
    </row>
    <row r="71" spans="1:11">
      <c r="A71" s="405"/>
      <c r="B71" s="1065"/>
      <c r="C71" s="1045"/>
      <c r="D71" s="1045"/>
      <c r="E71" s="1045"/>
      <c r="F71" s="1045"/>
      <c r="G71" s="617"/>
      <c r="H71" s="406"/>
      <c r="I71" s="347"/>
      <c r="J71" s="618"/>
      <c r="K71" s="943"/>
    </row>
    <row r="72" spans="1:11">
      <c r="A72" s="405">
        <v>16</v>
      </c>
      <c r="B72" s="1075" t="s">
        <v>722</v>
      </c>
      <c r="C72" s="1046"/>
      <c r="D72" s="1046"/>
      <c r="E72" s="1046"/>
      <c r="F72" s="1046"/>
      <c r="G72" s="617">
        <v>23</v>
      </c>
      <c r="H72" s="406" t="s">
        <v>637</v>
      </c>
      <c r="I72" s="347">
        <v>55</v>
      </c>
      <c r="J72" s="616">
        <f t="shared" ref="J72" si="21">G72*I72</f>
        <v>1265</v>
      </c>
      <c r="K72" s="943"/>
    </row>
    <row r="73" spans="1:11">
      <c r="A73" s="405"/>
      <c r="B73" s="1065"/>
      <c r="C73" s="1045"/>
      <c r="D73" s="1045"/>
      <c r="E73" s="1045"/>
      <c r="F73" s="1045"/>
      <c r="G73" s="617"/>
      <c r="H73" s="406"/>
      <c r="I73" s="347"/>
      <c r="J73" s="618"/>
      <c r="K73" s="943"/>
    </row>
    <row r="74" spans="1:11">
      <c r="A74" s="405">
        <v>17</v>
      </c>
      <c r="B74" s="1075" t="s">
        <v>737</v>
      </c>
      <c r="C74" s="1046"/>
      <c r="D74" s="1046"/>
      <c r="E74" s="1046"/>
      <c r="F74" s="1046"/>
      <c r="G74" s="617">
        <v>4</v>
      </c>
      <c r="H74" s="406" t="s">
        <v>637</v>
      </c>
      <c r="I74" s="347">
        <v>2</v>
      </c>
      <c r="J74" s="618">
        <f t="shared" ref="J74" si="22">G74*I74</f>
        <v>8</v>
      </c>
      <c r="K74" s="943"/>
    </row>
    <row r="75" spans="1:11">
      <c r="A75" s="405"/>
      <c r="B75" s="1065"/>
      <c r="C75" s="1045"/>
      <c r="D75" s="1045"/>
      <c r="E75" s="1045"/>
      <c r="F75" s="1045"/>
      <c r="G75" s="617"/>
      <c r="H75" s="406"/>
      <c r="I75" s="347"/>
      <c r="J75" s="618"/>
      <c r="K75" s="943"/>
    </row>
    <row r="76" spans="1:11">
      <c r="A76" s="405">
        <v>18</v>
      </c>
      <c r="B76" s="1075" t="s">
        <v>723</v>
      </c>
      <c r="C76" s="1046"/>
      <c r="D76" s="1046"/>
      <c r="E76" s="1046"/>
      <c r="F76" s="1046"/>
      <c r="G76" s="617">
        <v>12</v>
      </c>
      <c r="H76" s="406" t="s">
        <v>637</v>
      </c>
      <c r="I76" s="347">
        <v>90</v>
      </c>
      <c r="J76" s="616">
        <f t="shared" ref="J76" si="23">G76*I76</f>
        <v>1080</v>
      </c>
      <c r="K76" s="944"/>
    </row>
    <row r="77" spans="1:11">
      <c r="A77" s="405"/>
      <c r="B77" s="1075"/>
      <c r="C77" s="1046"/>
      <c r="D77" s="1046"/>
      <c r="E77" s="1046"/>
      <c r="F77" s="1046"/>
      <c r="G77" s="617"/>
      <c r="H77" s="406"/>
      <c r="I77" s="347"/>
      <c r="J77" s="618"/>
      <c r="K77" s="943"/>
    </row>
    <row r="78" spans="1:11">
      <c r="A78" s="405">
        <v>19</v>
      </c>
      <c r="B78" s="1075" t="s">
        <v>724</v>
      </c>
      <c r="C78" s="1046"/>
      <c r="D78" s="1046"/>
      <c r="E78" s="1046"/>
      <c r="F78" s="1046"/>
      <c r="G78" s="617">
        <v>0</v>
      </c>
      <c r="H78" s="406" t="s">
        <v>637</v>
      </c>
      <c r="I78" s="347">
        <v>90</v>
      </c>
      <c r="J78" s="618">
        <f t="shared" ref="J78" si="24">G78*I78</f>
        <v>0</v>
      </c>
      <c r="K78" s="944"/>
    </row>
    <row r="79" spans="1:11">
      <c r="A79" s="405"/>
      <c r="B79" s="1075"/>
      <c r="C79" s="1046"/>
      <c r="D79" s="1046"/>
      <c r="E79" s="1046"/>
      <c r="F79" s="1046"/>
      <c r="G79" s="617"/>
      <c r="H79" s="406"/>
      <c r="I79" s="347"/>
      <c r="J79" s="618"/>
      <c r="K79" s="943"/>
    </row>
    <row r="80" spans="1:11">
      <c r="A80" s="405">
        <v>20</v>
      </c>
      <c r="B80" s="1075" t="s">
        <v>725</v>
      </c>
      <c r="C80" s="1046"/>
      <c r="D80" s="1046"/>
      <c r="E80" s="1046"/>
      <c r="F80" s="1046"/>
      <c r="G80" s="617">
        <v>0</v>
      </c>
      <c r="H80" s="406" t="s">
        <v>637</v>
      </c>
      <c r="I80" s="347">
        <v>140</v>
      </c>
      <c r="J80" s="616">
        <f t="shared" ref="J80" si="25">G80*I80</f>
        <v>0</v>
      </c>
      <c r="K80" s="944"/>
    </row>
    <row r="81" spans="1:12">
      <c r="A81" s="405"/>
      <c r="B81" s="1075"/>
      <c r="C81" s="1046"/>
      <c r="D81" s="1046"/>
      <c r="E81" s="1046"/>
      <c r="F81" s="1046"/>
      <c r="G81" s="617"/>
      <c r="H81" s="406"/>
      <c r="I81" s="347"/>
      <c r="J81" s="618"/>
      <c r="K81" s="943"/>
    </row>
    <row r="82" spans="1:12">
      <c r="A82" s="405">
        <v>21</v>
      </c>
      <c r="B82" s="1075" t="s">
        <v>726</v>
      </c>
      <c r="C82" s="1046"/>
      <c r="D82" s="1046"/>
      <c r="E82" s="1046"/>
      <c r="F82" s="1046"/>
      <c r="G82" s="617">
        <v>1</v>
      </c>
      <c r="H82" s="406" t="s">
        <v>637</v>
      </c>
      <c r="I82" s="347">
        <v>140</v>
      </c>
      <c r="J82" s="618">
        <f t="shared" ref="J82" si="26">G82*I82</f>
        <v>140</v>
      </c>
      <c r="K82" s="944"/>
    </row>
    <row r="83" spans="1:12" ht="15.75" thickBot="1">
      <c r="A83" s="619"/>
      <c r="B83" s="1082"/>
      <c r="C83" s="1049"/>
      <c r="D83" s="1049"/>
      <c r="E83" s="1049"/>
      <c r="F83" s="1049"/>
      <c r="G83" s="620"/>
      <c r="H83" s="621"/>
      <c r="I83" s="372"/>
      <c r="J83" s="622"/>
      <c r="K83" s="943"/>
    </row>
    <row r="84" spans="1:12" ht="15.75" thickBot="1">
      <c r="A84" s="630"/>
      <c r="B84" s="1083" t="s">
        <v>1043</v>
      </c>
      <c r="C84" s="1025"/>
      <c r="D84" s="1025"/>
      <c r="E84" s="1025"/>
      <c r="F84" s="1025"/>
      <c r="G84" s="624"/>
      <c r="H84" s="625"/>
      <c r="I84" s="611"/>
      <c r="J84" s="626">
        <f>SUM(J42:J82)</f>
        <v>5218</v>
      </c>
      <c r="K84" s="943"/>
    </row>
    <row r="85" spans="1:12" ht="15.75" thickBot="1">
      <c r="A85" s="394"/>
      <c r="B85" s="407"/>
      <c r="C85" s="407"/>
      <c r="D85" s="407"/>
      <c r="E85" s="407"/>
      <c r="F85" s="407"/>
      <c r="G85" s="631"/>
      <c r="H85" s="390"/>
      <c r="I85" s="389"/>
      <c r="J85" s="632"/>
      <c r="K85" s="945"/>
      <c r="L85" s="351"/>
    </row>
    <row r="86" spans="1:12" ht="15.75" thickBot="1">
      <c r="A86" s="568" t="s">
        <v>630</v>
      </c>
      <c r="B86" s="1030" t="s">
        <v>738</v>
      </c>
      <c r="C86" s="1030"/>
      <c r="D86" s="1030"/>
      <c r="E86" s="1030"/>
      <c r="F86" s="1031"/>
      <c r="G86" s="627" t="s">
        <v>636</v>
      </c>
      <c r="H86" s="558" t="s">
        <v>19</v>
      </c>
      <c r="I86" s="340" t="s">
        <v>20</v>
      </c>
      <c r="J86" s="628" t="s">
        <v>31</v>
      </c>
      <c r="K86" s="946"/>
    </row>
    <row r="87" spans="1:12">
      <c r="A87" s="401">
        <v>1</v>
      </c>
      <c r="B87" s="1084" t="s">
        <v>728</v>
      </c>
      <c r="C87" s="1032"/>
      <c r="D87" s="1032"/>
      <c r="E87" s="1032"/>
      <c r="F87" s="1032"/>
      <c r="G87" s="629">
        <v>0</v>
      </c>
      <c r="H87" s="343" t="s">
        <v>637</v>
      </c>
      <c r="I87" s="344">
        <v>350</v>
      </c>
      <c r="J87" s="616">
        <f>G87*I87</f>
        <v>0</v>
      </c>
      <c r="K87" s="944"/>
    </row>
    <row r="88" spans="1:12">
      <c r="A88" s="405"/>
      <c r="B88" s="1060"/>
      <c r="C88" s="1035"/>
      <c r="D88" s="1035"/>
      <c r="E88" s="1035"/>
      <c r="F88" s="1035"/>
      <c r="G88" s="617"/>
      <c r="H88" s="346"/>
      <c r="I88" s="347"/>
      <c r="J88" s="616"/>
      <c r="K88" s="943"/>
    </row>
    <row r="89" spans="1:12">
      <c r="A89" s="405">
        <v>2</v>
      </c>
      <c r="B89" s="1062" t="s">
        <v>1047</v>
      </c>
      <c r="C89" s="1063"/>
      <c r="D89" s="1063"/>
      <c r="E89" s="1063"/>
      <c r="F89" s="1063"/>
      <c r="G89" s="617">
        <v>0</v>
      </c>
      <c r="H89" s="346" t="s">
        <v>637</v>
      </c>
      <c r="I89" s="347">
        <v>180</v>
      </c>
      <c r="J89" s="616">
        <f t="shared" ref="J89:J125" si="27">G89*I89</f>
        <v>0</v>
      </c>
      <c r="K89" s="944"/>
    </row>
    <row r="90" spans="1:12">
      <c r="A90" s="405"/>
      <c r="B90" s="1060"/>
      <c r="C90" s="1035"/>
      <c r="D90" s="1035"/>
      <c r="E90" s="1035"/>
      <c r="F90" s="1035"/>
      <c r="G90" s="617"/>
      <c r="H90" s="346"/>
      <c r="I90" s="347"/>
      <c r="J90" s="618"/>
      <c r="K90" s="943"/>
    </row>
    <row r="91" spans="1:12">
      <c r="A91" s="405">
        <v>3</v>
      </c>
      <c r="B91" s="1062" t="s">
        <v>1048</v>
      </c>
      <c r="C91" s="1063"/>
      <c r="D91" s="1063"/>
      <c r="E91" s="1063"/>
      <c r="F91" s="1063"/>
      <c r="G91" s="617">
        <v>0</v>
      </c>
      <c r="H91" s="346" t="s">
        <v>637</v>
      </c>
      <c r="I91" s="347">
        <v>180</v>
      </c>
      <c r="J91" s="616">
        <f t="shared" ref="J91" si="28">G91*I91</f>
        <v>0</v>
      </c>
      <c r="K91" s="947"/>
    </row>
    <row r="92" spans="1:12">
      <c r="A92" s="405"/>
      <c r="B92" s="1060"/>
      <c r="C92" s="1035"/>
      <c r="D92" s="1035"/>
      <c r="E92" s="1035"/>
      <c r="F92" s="1035"/>
      <c r="G92" s="617"/>
      <c r="H92" s="346"/>
      <c r="I92" s="347"/>
      <c r="J92" s="616"/>
      <c r="K92" s="943"/>
    </row>
    <row r="93" spans="1:12">
      <c r="A93" s="405">
        <v>4</v>
      </c>
      <c r="B93" s="1067" t="s">
        <v>739</v>
      </c>
      <c r="C93" s="1034"/>
      <c r="D93" s="1034"/>
      <c r="E93" s="1034"/>
      <c r="F93" s="1034"/>
      <c r="G93" s="617">
        <v>2</v>
      </c>
      <c r="H93" s="346" t="s">
        <v>637</v>
      </c>
      <c r="I93" s="347">
        <v>350</v>
      </c>
      <c r="J93" s="616">
        <f t="shared" si="27"/>
        <v>700</v>
      </c>
      <c r="K93" s="943"/>
    </row>
    <row r="94" spans="1:12">
      <c r="A94" s="405"/>
      <c r="B94" s="1060"/>
      <c r="C94" s="1035"/>
      <c r="D94" s="1035"/>
      <c r="E94" s="1035"/>
      <c r="F94" s="1035"/>
      <c r="G94" s="617"/>
      <c r="H94" s="346"/>
      <c r="I94" s="347"/>
      <c r="J94" s="618"/>
      <c r="K94" s="943"/>
    </row>
    <row r="95" spans="1:12">
      <c r="A95" s="405">
        <v>5</v>
      </c>
      <c r="B95" s="1062" t="s">
        <v>1049</v>
      </c>
      <c r="C95" s="1063"/>
      <c r="D95" s="1063"/>
      <c r="E95" s="1063"/>
      <c r="F95" s="1063"/>
      <c r="G95" s="617">
        <v>2</v>
      </c>
      <c r="H95" s="346" t="s">
        <v>637</v>
      </c>
      <c r="I95" s="347">
        <v>180</v>
      </c>
      <c r="J95" s="616">
        <f t="shared" ref="J95" si="29">G95*I95</f>
        <v>360</v>
      </c>
      <c r="K95" s="943"/>
    </row>
    <row r="96" spans="1:12">
      <c r="A96" s="405"/>
      <c r="B96" s="1060"/>
      <c r="C96" s="1035"/>
      <c r="D96" s="1035"/>
      <c r="E96" s="1035"/>
      <c r="F96" s="1035"/>
      <c r="G96" s="617"/>
      <c r="H96" s="346"/>
      <c r="I96" s="347"/>
      <c r="J96" s="616"/>
      <c r="K96" s="943"/>
    </row>
    <row r="97" spans="1:11">
      <c r="A97" s="405">
        <v>6</v>
      </c>
      <c r="B97" s="1062" t="s">
        <v>1050</v>
      </c>
      <c r="C97" s="1063"/>
      <c r="D97" s="1063"/>
      <c r="E97" s="1063"/>
      <c r="F97" s="1063"/>
      <c r="G97" s="617">
        <v>0</v>
      </c>
      <c r="H97" s="346" t="s">
        <v>637</v>
      </c>
      <c r="I97" s="347">
        <v>180</v>
      </c>
      <c r="J97" s="616">
        <f t="shared" si="27"/>
        <v>0</v>
      </c>
      <c r="K97" s="947"/>
    </row>
    <row r="98" spans="1:11">
      <c r="A98" s="405"/>
      <c r="B98" s="1065"/>
      <c r="C98" s="1045"/>
      <c r="D98" s="1045"/>
      <c r="E98" s="1045"/>
      <c r="F98" s="1045"/>
      <c r="G98" s="617"/>
      <c r="H98" s="406"/>
      <c r="I98" s="347"/>
      <c r="J98" s="618"/>
      <c r="K98" s="943"/>
    </row>
    <row r="99" spans="1:11">
      <c r="A99" s="405">
        <v>7</v>
      </c>
      <c r="B99" s="1067" t="s">
        <v>714</v>
      </c>
      <c r="C99" s="1034"/>
      <c r="D99" s="1034"/>
      <c r="E99" s="1034"/>
      <c r="F99" s="1034"/>
      <c r="G99" s="617">
        <v>0</v>
      </c>
      <c r="H99" s="346" t="s">
        <v>637</v>
      </c>
      <c r="I99" s="347">
        <v>110</v>
      </c>
      <c r="J99" s="616">
        <f t="shared" ref="J99" si="30">G99*I99</f>
        <v>0</v>
      </c>
      <c r="K99" s="943"/>
    </row>
    <row r="100" spans="1:11">
      <c r="A100" s="405"/>
      <c r="B100" s="1060"/>
      <c r="C100" s="1035"/>
      <c r="D100" s="1035"/>
      <c r="E100" s="1035"/>
      <c r="F100" s="1035"/>
      <c r="G100" s="617"/>
      <c r="H100" s="346"/>
      <c r="I100" s="347"/>
      <c r="J100" s="616"/>
      <c r="K100" s="943"/>
    </row>
    <row r="101" spans="1:11">
      <c r="A101" s="405">
        <v>8</v>
      </c>
      <c r="B101" s="1067" t="s">
        <v>715</v>
      </c>
      <c r="C101" s="1034"/>
      <c r="D101" s="1034"/>
      <c r="E101" s="1034"/>
      <c r="F101" s="1034"/>
      <c r="G101" s="617">
        <v>0</v>
      </c>
      <c r="H101" s="346" t="s">
        <v>637</v>
      </c>
      <c r="I101" s="347">
        <v>110</v>
      </c>
      <c r="J101" s="616">
        <f t="shared" si="27"/>
        <v>0</v>
      </c>
      <c r="K101" s="947"/>
    </row>
    <row r="102" spans="1:11">
      <c r="A102" s="405"/>
      <c r="B102" s="1060"/>
      <c r="C102" s="1035"/>
      <c r="D102" s="1035"/>
      <c r="E102" s="1035"/>
      <c r="F102" s="1035"/>
      <c r="G102" s="617"/>
      <c r="H102" s="346"/>
      <c r="I102" s="347"/>
      <c r="J102" s="618"/>
      <c r="K102" s="943"/>
    </row>
    <row r="103" spans="1:11">
      <c r="A103" s="405">
        <v>9</v>
      </c>
      <c r="B103" s="1067" t="s">
        <v>716</v>
      </c>
      <c r="C103" s="1034"/>
      <c r="D103" s="1034"/>
      <c r="E103" s="1034"/>
      <c r="F103" s="1034"/>
      <c r="G103" s="617">
        <v>0</v>
      </c>
      <c r="H103" s="346" t="s">
        <v>637</v>
      </c>
      <c r="I103" s="347">
        <v>20</v>
      </c>
      <c r="J103" s="616">
        <f t="shared" ref="J103" si="31">G103*I103</f>
        <v>0</v>
      </c>
      <c r="K103" s="943"/>
    </row>
    <row r="104" spans="1:11">
      <c r="A104" s="405"/>
      <c r="B104" s="1065"/>
      <c r="C104" s="1045"/>
      <c r="D104" s="1045"/>
      <c r="E104" s="1045"/>
      <c r="F104" s="1045"/>
      <c r="G104" s="617"/>
      <c r="H104" s="406"/>
      <c r="I104" s="347"/>
      <c r="J104" s="616"/>
      <c r="K104" s="943"/>
    </row>
    <row r="105" spans="1:11">
      <c r="A105" s="405">
        <v>10</v>
      </c>
      <c r="B105" s="1075" t="s">
        <v>729</v>
      </c>
      <c r="C105" s="1046"/>
      <c r="D105" s="1046"/>
      <c r="E105" s="1046"/>
      <c r="F105" s="1046"/>
      <c r="G105" s="617">
        <v>12</v>
      </c>
      <c r="H105" s="406" t="s">
        <v>637</v>
      </c>
      <c r="I105" s="347">
        <v>15</v>
      </c>
      <c r="J105" s="616">
        <f t="shared" si="27"/>
        <v>180</v>
      </c>
      <c r="K105" s="943"/>
    </row>
    <row r="106" spans="1:11">
      <c r="A106" s="405"/>
      <c r="B106" s="1065"/>
      <c r="C106" s="1045"/>
      <c r="D106" s="1045"/>
      <c r="E106" s="1045"/>
      <c r="F106" s="1045"/>
      <c r="G106" s="617"/>
      <c r="H106" s="406"/>
      <c r="I106" s="347"/>
      <c r="J106" s="618"/>
      <c r="K106" s="943"/>
    </row>
    <row r="107" spans="1:11">
      <c r="A107" s="405">
        <v>11</v>
      </c>
      <c r="B107" s="1075" t="s">
        <v>730</v>
      </c>
      <c r="C107" s="1046"/>
      <c r="D107" s="1046"/>
      <c r="E107" s="1046"/>
      <c r="F107" s="1046"/>
      <c r="G107" s="617">
        <v>12</v>
      </c>
      <c r="H107" s="406" t="s">
        <v>637</v>
      </c>
      <c r="I107" s="347">
        <v>25</v>
      </c>
      <c r="J107" s="616">
        <f t="shared" ref="J107" si="32">G107*I107</f>
        <v>300</v>
      </c>
      <c r="K107" s="943"/>
    </row>
    <row r="108" spans="1:11">
      <c r="A108" s="405"/>
      <c r="B108" s="1065"/>
      <c r="C108" s="1045"/>
      <c r="D108" s="1045"/>
      <c r="E108" s="1045"/>
      <c r="F108" s="1045"/>
      <c r="G108" s="617"/>
      <c r="H108" s="406"/>
      <c r="I108" s="347"/>
      <c r="J108" s="616"/>
      <c r="K108" s="943"/>
    </row>
    <row r="109" spans="1:11">
      <c r="A109" s="405">
        <v>12</v>
      </c>
      <c r="B109" s="1075" t="s">
        <v>731</v>
      </c>
      <c r="C109" s="1046"/>
      <c r="D109" s="1046"/>
      <c r="E109" s="1046"/>
      <c r="F109" s="1046"/>
      <c r="G109" s="617">
        <v>6</v>
      </c>
      <c r="H109" s="406" t="s">
        <v>637</v>
      </c>
      <c r="I109" s="347">
        <v>15</v>
      </c>
      <c r="J109" s="616">
        <f t="shared" si="27"/>
        <v>90</v>
      </c>
      <c r="K109" s="943"/>
    </row>
    <row r="110" spans="1:11">
      <c r="A110" s="405"/>
      <c r="B110" s="1065"/>
      <c r="C110" s="1045"/>
      <c r="D110" s="1045"/>
      <c r="E110" s="1045"/>
      <c r="F110" s="1045"/>
      <c r="G110" s="617"/>
      <c r="H110" s="406"/>
      <c r="I110" s="347"/>
      <c r="J110" s="618"/>
      <c r="K110" s="943"/>
    </row>
    <row r="111" spans="1:11">
      <c r="A111" s="405">
        <v>13</v>
      </c>
      <c r="B111" s="1075" t="s">
        <v>732</v>
      </c>
      <c r="C111" s="1046"/>
      <c r="D111" s="1046"/>
      <c r="E111" s="1046"/>
      <c r="F111" s="1046"/>
      <c r="G111" s="617">
        <v>6</v>
      </c>
      <c r="H111" s="406" t="s">
        <v>637</v>
      </c>
      <c r="I111" s="347">
        <v>25</v>
      </c>
      <c r="J111" s="616">
        <f t="shared" ref="J111" si="33">G111*I111</f>
        <v>150</v>
      </c>
      <c r="K111" s="943"/>
    </row>
    <row r="112" spans="1:11">
      <c r="A112" s="405"/>
      <c r="B112" s="1065"/>
      <c r="C112" s="1045"/>
      <c r="D112" s="1045"/>
      <c r="E112" s="1045"/>
      <c r="F112" s="1045"/>
      <c r="G112" s="617"/>
      <c r="H112" s="406"/>
      <c r="I112" s="347"/>
      <c r="J112" s="616"/>
      <c r="K112" s="943"/>
    </row>
    <row r="113" spans="1:11">
      <c r="A113" s="405">
        <v>14</v>
      </c>
      <c r="B113" s="1075" t="s">
        <v>721</v>
      </c>
      <c r="C113" s="1046"/>
      <c r="D113" s="1046"/>
      <c r="E113" s="1046"/>
      <c r="F113" s="1046"/>
      <c r="G113" s="617">
        <v>14</v>
      </c>
      <c r="H113" s="406" t="s">
        <v>637</v>
      </c>
      <c r="I113" s="347">
        <v>15</v>
      </c>
      <c r="J113" s="616">
        <f t="shared" si="27"/>
        <v>210</v>
      </c>
      <c r="K113" s="943"/>
    </row>
    <row r="114" spans="1:11">
      <c r="A114" s="405"/>
      <c r="B114" s="1065"/>
      <c r="C114" s="1045"/>
      <c r="D114" s="1045"/>
      <c r="E114" s="1045"/>
      <c r="F114" s="1045"/>
      <c r="G114" s="617"/>
      <c r="H114" s="406"/>
      <c r="I114" s="347"/>
      <c r="J114" s="618"/>
      <c r="K114" s="943"/>
    </row>
    <row r="115" spans="1:11">
      <c r="A115" s="405">
        <v>15</v>
      </c>
      <c r="B115" s="1075" t="s">
        <v>722</v>
      </c>
      <c r="C115" s="1046"/>
      <c r="D115" s="1046"/>
      <c r="E115" s="1046"/>
      <c r="F115" s="1046"/>
      <c r="G115" s="617">
        <v>14</v>
      </c>
      <c r="H115" s="406" t="s">
        <v>637</v>
      </c>
      <c r="I115" s="347">
        <v>50</v>
      </c>
      <c r="J115" s="616">
        <f t="shared" ref="J115" si="34">G115*I115</f>
        <v>700</v>
      </c>
      <c r="K115" s="943"/>
    </row>
    <row r="116" spans="1:11">
      <c r="A116" s="405"/>
      <c r="B116" s="1065"/>
      <c r="C116" s="1045"/>
      <c r="D116" s="1045"/>
      <c r="E116" s="1045"/>
      <c r="F116" s="1045"/>
      <c r="G116" s="617"/>
      <c r="H116" s="406"/>
      <c r="I116" s="347"/>
      <c r="J116" s="616"/>
      <c r="K116" s="943"/>
    </row>
    <row r="117" spans="1:11">
      <c r="A117" s="405">
        <v>16</v>
      </c>
      <c r="B117" s="1075" t="s">
        <v>737</v>
      </c>
      <c r="C117" s="1046"/>
      <c r="D117" s="1046"/>
      <c r="E117" s="1046"/>
      <c r="F117" s="1046"/>
      <c r="G117" s="617">
        <v>0</v>
      </c>
      <c r="H117" s="406" t="s">
        <v>637</v>
      </c>
      <c r="I117" s="347">
        <v>2</v>
      </c>
      <c r="J117" s="616">
        <f t="shared" si="27"/>
        <v>0</v>
      </c>
      <c r="K117" s="943"/>
    </row>
    <row r="118" spans="1:11">
      <c r="A118" s="405"/>
      <c r="B118" s="1065"/>
      <c r="C118" s="1045"/>
      <c r="D118" s="1045"/>
      <c r="E118" s="1045"/>
      <c r="F118" s="1045"/>
      <c r="G118" s="617"/>
      <c r="H118" s="406"/>
      <c r="I118" s="347"/>
      <c r="J118" s="618"/>
      <c r="K118" s="943"/>
    </row>
    <row r="119" spans="1:11">
      <c r="A119" s="405">
        <v>17</v>
      </c>
      <c r="B119" s="1075" t="s">
        <v>723</v>
      </c>
      <c r="C119" s="1046"/>
      <c r="D119" s="1046"/>
      <c r="E119" s="1046"/>
      <c r="F119" s="1046"/>
      <c r="G119" s="617">
        <v>7</v>
      </c>
      <c r="H119" s="406" t="s">
        <v>637</v>
      </c>
      <c r="I119" s="347">
        <v>90</v>
      </c>
      <c r="J119" s="616">
        <f t="shared" ref="J119" si="35">G119*I119</f>
        <v>630</v>
      </c>
      <c r="K119" s="944"/>
    </row>
    <row r="120" spans="1:11">
      <c r="A120" s="405"/>
      <c r="B120" s="1075"/>
      <c r="C120" s="1046"/>
      <c r="D120" s="1046"/>
      <c r="E120" s="1046"/>
      <c r="F120" s="1046"/>
      <c r="G120" s="617"/>
      <c r="H120" s="406"/>
      <c r="I120" s="347"/>
      <c r="J120" s="616"/>
      <c r="K120" s="943"/>
    </row>
    <row r="121" spans="1:11">
      <c r="A121" s="405">
        <v>18</v>
      </c>
      <c r="B121" s="1075" t="s">
        <v>724</v>
      </c>
      <c r="C121" s="1046"/>
      <c r="D121" s="1046"/>
      <c r="E121" s="1046"/>
      <c r="F121" s="1046"/>
      <c r="G121" s="617">
        <v>2</v>
      </c>
      <c r="H121" s="406" t="s">
        <v>637</v>
      </c>
      <c r="I121" s="347">
        <v>90</v>
      </c>
      <c r="J121" s="616">
        <f t="shared" si="27"/>
        <v>180</v>
      </c>
      <c r="K121" s="944"/>
    </row>
    <row r="122" spans="1:11">
      <c r="A122" s="405"/>
      <c r="B122" s="1075"/>
      <c r="C122" s="1046"/>
      <c r="D122" s="1046"/>
      <c r="E122" s="1046"/>
      <c r="F122" s="1046"/>
      <c r="G122" s="617"/>
      <c r="H122" s="406"/>
      <c r="I122" s="347"/>
      <c r="J122" s="618"/>
      <c r="K122" s="943"/>
    </row>
    <row r="123" spans="1:11">
      <c r="A123" s="405">
        <v>19</v>
      </c>
      <c r="B123" s="1075" t="s">
        <v>725</v>
      </c>
      <c r="C123" s="1046"/>
      <c r="D123" s="1046"/>
      <c r="E123" s="1046"/>
      <c r="F123" s="1046"/>
      <c r="G123" s="617">
        <v>0</v>
      </c>
      <c r="H123" s="406" t="s">
        <v>637</v>
      </c>
      <c r="I123" s="347">
        <v>140</v>
      </c>
      <c r="J123" s="616">
        <f t="shared" ref="J123" si="36">G123*I123</f>
        <v>0</v>
      </c>
      <c r="K123" s="944"/>
    </row>
    <row r="124" spans="1:11">
      <c r="A124" s="405"/>
      <c r="B124" s="1085"/>
      <c r="C124" s="1086"/>
      <c r="D124" s="1086"/>
      <c r="E124" s="1086"/>
      <c r="F124" s="1086"/>
      <c r="G124" s="617"/>
      <c r="H124" s="406"/>
      <c r="I124" s="347"/>
      <c r="J124" s="616"/>
      <c r="K124" s="943"/>
    </row>
    <row r="125" spans="1:11">
      <c r="A125" s="405">
        <v>20</v>
      </c>
      <c r="B125" s="1075" t="s">
        <v>726</v>
      </c>
      <c r="C125" s="1046"/>
      <c r="D125" s="1046"/>
      <c r="E125" s="1046"/>
      <c r="F125" s="1046"/>
      <c r="G125" s="617">
        <v>0</v>
      </c>
      <c r="H125" s="406" t="s">
        <v>637</v>
      </c>
      <c r="I125" s="347">
        <v>140</v>
      </c>
      <c r="J125" s="616">
        <f t="shared" si="27"/>
        <v>0</v>
      </c>
      <c r="K125" s="944"/>
    </row>
    <row r="126" spans="1:11" ht="15.75" thickBot="1">
      <c r="A126" s="619"/>
      <c r="B126" s="1076"/>
      <c r="C126" s="1077"/>
      <c r="D126" s="1077"/>
      <c r="E126" s="1077"/>
      <c r="F126" s="1077"/>
      <c r="G126" s="620"/>
      <c r="H126" s="621"/>
      <c r="I126" s="372"/>
      <c r="J126" s="618"/>
      <c r="K126" s="943"/>
    </row>
    <row r="127" spans="1:11" ht="15.75" thickBot="1">
      <c r="A127" s="630"/>
      <c r="B127" s="1079" t="s">
        <v>1043</v>
      </c>
      <c r="C127" s="1080"/>
      <c r="D127" s="1080"/>
      <c r="E127" s="1080"/>
      <c r="F127" s="1080"/>
      <c r="G127" s="624"/>
      <c r="H127" s="625"/>
      <c r="I127" s="611"/>
      <c r="J127" s="626">
        <f>SUM(J87:J125)</f>
        <v>3500</v>
      </c>
      <c r="K127" s="943"/>
    </row>
    <row r="128" spans="1:11" ht="15.75" thickBot="1">
      <c r="A128" s="394"/>
      <c r="B128" s="388"/>
      <c r="C128" s="388"/>
      <c r="D128" s="388"/>
      <c r="E128" s="388"/>
      <c r="F128" s="388"/>
      <c r="G128" s="389"/>
      <c r="H128" s="390"/>
      <c r="I128" s="389"/>
      <c r="J128" s="351"/>
      <c r="K128" s="945"/>
    </row>
    <row r="129" spans="1:11" ht="15.75" thickBot="1">
      <c r="A129" s="568" t="s">
        <v>630</v>
      </c>
      <c r="B129" s="1030" t="s">
        <v>740</v>
      </c>
      <c r="C129" s="1030"/>
      <c r="D129" s="1030"/>
      <c r="E129" s="1030"/>
      <c r="F129" s="1031"/>
      <c r="G129" s="627" t="s">
        <v>636</v>
      </c>
      <c r="H129" s="558" t="s">
        <v>19</v>
      </c>
      <c r="I129" s="340" t="s">
        <v>20</v>
      </c>
      <c r="J129" s="628" t="s">
        <v>31</v>
      </c>
      <c r="K129" s="946"/>
    </row>
    <row r="130" spans="1:11">
      <c r="A130" s="401">
        <v>1</v>
      </c>
      <c r="B130" s="1072" t="s">
        <v>728</v>
      </c>
      <c r="C130" s="1073"/>
      <c r="D130" s="1073"/>
      <c r="E130" s="1073"/>
      <c r="F130" s="1074"/>
      <c r="G130" s="629">
        <v>0</v>
      </c>
      <c r="H130" s="343" t="s">
        <v>637</v>
      </c>
      <c r="I130" s="344">
        <v>350</v>
      </c>
      <c r="J130" s="616">
        <f>G130*I130</f>
        <v>0</v>
      </c>
      <c r="K130" s="944"/>
    </row>
    <row r="131" spans="1:11">
      <c r="A131" s="405"/>
      <c r="B131" s="1060"/>
      <c r="C131" s="1035"/>
      <c r="D131" s="1035"/>
      <c r="E131" s="1035"/>
      <c r="F131" s="1061"/>
      <c r="G131" s="617"/>
      <c r="H131" s="346"/>
      <c r="I131" s="347"/>
      <c r="J131" s="616"/>
      <c r="K131" s="943"/>
    </row>
    <row r="132" spans="1:11">
      <c r="A132" s="405">
        <v>2</v>
      </c>
      <c r="B132" s="1062" t="s">
        <v>1047</v>
      </c>
      <c r="C132" s="1063"/>
      <c r="D132" s="1063"/>
      <c r="E132" s="1063"/>
      <c r="F132" s="1064"/>
      <c r="G132" s="617">
        <v>0</v>
      </c>
      <c r="H132" s="346" t="s">
        <v>637</v>
      </c>
      <c r="I132" s="347">
        <v>180</v>
      </c>
      <c r="J132" s="616">
        <f t="shared" ref="J132" si="37">G132*I132</f>
        <v>0</v>
      </c>
      <c r="K132" s="943"/>
    </row>
    <row r="133" spans="1:11">
      <c r="A133" s="405"/>
      <c r="B133" s="1060"/>
      <c r="C133" s="1035"/>
      <c r="D133" s="1035"/>
      <c r="E133" s="1035"/>
      <c r="F133" s="1061"/>
      <c r="G133" s="617"/>
      <c r="H133" s="346"/>
      <c r="I133" s="347"/>
      <c r="J133" s="618"/>
      <c r="K133" s="943"/>
    </row>
    <row r="134" spans="1:11">
      <c r="A134" s="405">
        <v>3</v>
      </c>
      <c r="B134" s="1062" t="s">
        <v>1048</v>
      </c>
      <c r="C134" s="1063"/>
      <c r="D134" s="1063"/>
      <c r="E134" s="1063"/>
      <c r="F134" s="1064"/>
      <c r="G134" s="617">
        <v>0</v>
      </c>
      <c r="H134" s="346" t="s">
        <v>637</v>
      </c>
      <c r="I134" s="347">
        <v>180</v>
      </c>
      <c r="J134" s="616">
        <f t="shared" ref="J134" si="38">G134*I134</f>
        <v>0</v>
      </c>
      <c r="K134" s="943"/>
    </row>
    <row r="135" spans="1:11">
      <c r="A135" s="405"/>
      <c r="B135" s="1060"/>
      <c r="C135" s="1035"/>
      <c r="D135" s="1035"/>
      <c r="E135" s="1035"/>
      <c r="F135" s="1061"/>
      <c r="G135" s="617"/>
      <c r="H135" s="346"/>
      <c r="I135" s="347"/>
      <c r="J135" s="616"/>
      <c r="K135" s="943"/>
    </row>
    <row r="136" spans="1:11">
      <c r="A136" s="405">
        <v>4</v>
      </c>
      <c r="B136" s="1067" t="s">
        <v>739</v>
      </c>
      <c r="C136" s="1034"/>
      <c r="D136" s="1034"/>
      <c r="E136" s="1034"/>
      <c r="F136" s="1068"/>
      <c r="G136" s="617">
        <v>1</v>
      </c>
      <c r="H136" s="346" t="s">
        <v>637</v>
      </c>
      <c r="I136" s="347">
        <v>350</v>
      </c>
      <c r="J136" s="616">
        <f t="shared" ref="J136:J172" si="39">G136*I136</f>
        <v>350</v>
      </c>
      <c r="K136" s="943"/>
    </row>
    <row r="137" spans="1:11">
      <c r="A137" s="405"/>
      <c r="B137" s="1060"/>
      <c r="C137" s="1035"/>
      <c r="D137" s="1035"/>
      <c r="E137" s="1035"/>
      <c r="F137" s="1061"/>
      <c r="G137" s="617"/>
      <c r="H137" s="346"/>
      <c r="I137" s="347"/>
      <c r="J137" s="618"/>
      <c r="K137" s="943"/>
    </row>
    <row r="138" spans="1:11">
      <c r="A138" s="405">
        <v>5</v>
      </c>
      <c r="B138" s="1062" t="s">
        <v>1049</v>
      </c>
      <c r="C138" s="1063"/>
      <c r="D138" s="1063"/>
      <c r="E138" s="1063"/>
      <c r="F138" s="1064"/>
      <c r="G138" s="617">
        <v>1</v>
      </c>
      <c r="H138" s="346" t="s">
        <v>637</v>
      </c>
      <c r="I138" s="347">
        <v>180</v>
      </c>
      <c r="J138" s="616">
        <f t="shared" ref="J138" si="40">G138*I138</f>
        <v>180</v>
      </c>
      <c r="K138" s="943"/>
    </row>
    <row r="139" spans="1:11">
      <c r="A139" s="405"/>
      <c r="B139" s="1060"/>
      <c r="C139" s="1035"/>
      <c r="D139" s="1035"/>
      <c r="E139" s="1035"/>
      <c r="F139" s="1061"/>
      <c r="G139" s="617"/>
      <c r="H139" s="346"/>
      <c r="I139" s="347"/>
      <c r="J139" s="616"/>
      <c r="K139" s="943"/>
    </row>
    <row r="140" spans="1:11">
      <c r="A140" s="405">
        <v>6</v>
      </c>
      <c r="B140" s="1062" t="s">
        <v>1050</v>
      </c>
      <c r="C140" s="1063"/>
      <c r="D140" s="1063"/>
      <c r="E140" s="1063"/>
      <c r="F140" s="1064"/>
      <c r="G140" s="617">
        <v>0</v>
      </c>
      <c r="H140" s="346" t="s">
        <v>637</v>
      </c>
      <c r="I140" s="347">
        <v>180</v>
      </c>
      <c r="J140" s="616">
        <f t="shared" si="39"/>
        <v>0</v>
      </c>
      <c r="K140" s="944"/>
    </row>
    <row r="141" spans="1:11">
      <c r="A141" s="405"/>
      <c r="B141" s="1065"/>
      <c r="C141" s="1045"/>
      <c r="D141" s="1045"/>
      <c r="E141" s="1045"/>
      <c r="F141" s="1066"/>
      <c r="G141" s="617"/>
      <c r="H141" s="406"/>
      <c r="I141" s="347"/>
      <c r="J141" s="618"/>
      <c r="K141" s="943"/>
    </row>
    <row r="142" spans="1:11">
      <c r="A142" s="405">
        <v>7</v>
      </c>
      <c r="B142" s="1067" t="s">
        <v>714</v>
      </c>
      <c r="C142" s="1034"/>
      <c r="D142" s="1034"/>
      <c r="E142" s="1034"/>
      <c r="F142" s="1068"/>
      <c r="G142" s="617">
        <v>4</v>
      </c>
      <c r="H142" s="346" t="s">
        <v>637</v>
      </c>
      <c r="I142" s="347">
        <v>110</v>
      </c>
      <c r="J142" s="616">
        <f t="shared" ref="J142" si="41">G142*I142</f>
        <v>440</v>
      </c>
      <c r="K142" s="943"/>
    </row>
    <row r="143" spans="1:11">
      <c r="A143" s="405"/>
      <c r="B143" s="1060"/>
      <c r="C143" s="1035"/>
      <c r="D143" s="1035"/>
      <c r="E143" s="1035"/>
      <c r="F143" s="1061"/>
      <c r="G143" s="617"/>
      <c r="H143" s="346"/>
      <c r="I143" s="347"/>
      <c r="J143" s="616"/>
      <c r="K143" s="943"/>
    </row>
    <row r="144" spans="1:11">
      <c r="A144" s="405">
        <v>8</v>
      </c>
      <c r="B144" s="1067" t="s">
        <v>715</v>
      </c>
      <c r="C144" s="1034"/>
      <c r="D144" s="1034"/>
      <c r="E144" s="1034"/>
      <c r="F144" s="1068"/>
      <c r="G144" s="617">
        <v>4</v>
      </c>
      <c r="H144" s="346" t="s">
        <v>637</v>
      </c>
      <c r="I144" s="347">
        <v>110</v>
      </c>
      <c r="J144" s="616">
        <f t="shared" si="39"/>
        <v>440</v>
      </c>
      <c r="K144" s="947"/>
    </row>
    <row r="145" spans="1:11">
      <c r="A145" s="405"/>
      <c r="B145" s="1060"/>
      <c r="C145" s="1035"/>
      <c r="D145" s="1035"/>
      <c r="E145" s="1035"/>
      <c r="F145" s="1061"/>
      <c r="G145" s="617"/>
      <c r="H145" s="346"/>
      <c r="I145" s="347"/>
      <c r="J145" s="618"/>
      <c r="K145" s="943"/>
    </row>
    <row r="146" spans="1:11">
      <c r="A146" s="405">
        <v>9</v>
      </c>
      <c r="B146" s="1067" t="s">
        <v>716</v>
      </c>
      <c r="C146" s="1034"/>
      <c r="D146" s="1034"/>
      <c r="E146" s="1034"/>
      <c r="F146" s="1068"/>
      <c r="G146" s="617">
        <v>2</v>
      </c>
      <c r="H146" s="346" t="s">
        <v>637</v>
      </c>
      <c r="I146" s="347">
        <v>20</v>
      </c>
      <c r="J146" s="616">
        <f t="shared" ref="J146" si="42">G146*I146</f>
        <v>40</v>
      </c>
      <c r="K146" s="943"/>
    </row>
    <row r="147" spans="1:11">
      <c r="A147" s="405"/>
      <c r="B147" s="1065"/>
      <c r="C147" s="1045"/>
      <c r="D147" s="1045"/>
      <c r="E147" s="1045"/>
      <c r="F147" s="1066"/>
      <c r="G147" s="617"/>
      <c r="H147" s="406"/>
      <c r="I147" s="347"/>
      <c r="J147" s="616"/>
      <c r="K147" s="943"/>
    </row>
    <row r="148" spans="1:11">
      <c r="A148" s="405">
        <v>10</v>
      </c>
      <c r="B148" s="1075" t="s">
        <v>733</v>
      </c>
      <c r="C148" s="1046"/>
      <c r="D148" s="1046"/>
      <c r="E148" s="1046"/>
      <c r="F148" s="1048"/>
      <c r="G148" s="617">
        <v>8</v>
      </c>
      <c r="H148" s="406" t="s">
        <v>637</v>
      </c>
      <c r="I148" s="347">
        <v>15</v>
      </c>
      <c r="J148" s="616">
        <f t="shared" si="39"/>
        <v>120</v>
      </c>
      <c r="K148" s="943"/>
    </row>
    <row r="149" spans="1:11">
      <c r="A149" s="405"/>
      <c r="B149" s="1065"/>
      <c r="C149" s="1045"/>
      <c r="D149" s="1045"/>
      <c r="E149" s="1045"/>
      <c r="F149" s="1066"/>
      <c r="G149" s="617"/>
      <c r="H149" s="406"/>
      <c r="I149" s="347"/>
      <c r="J149" s="618"/>
      <c r="K149" s="943"/>
    </row>
    <row r="150" spans="1:11">
      <c r="A150" s="405">
        <v>11</v>
      </c>
      <c r="B150" s="1075" t="s">
        <v>734</v>
      </c>
      <c r="C150" s="1046"/>
      <c r="D150" s="1046"/>
      <c r="E150" s="1046"/>
      <c r="F150" s="1048"/>
      <c r="G150" s="617">
        <v>8</v>
      </c>
      <c r="H150" s="406" t="s">
        <v>637</v>
      </c>
      <c r="I150" s="347">
        <v>25</v>
      </c>
      <c r="J150" s="616">
        <f t="shared" ref="J150" si="43">G150*I150</f>
        <v>200</v>
      </c>
      <c r="K150" s="943"/>
    </row>
    <row r="151" spans="1:11">
      <c r="A151" s="405"/>
      <c r="B151" s="1065"/>
      <c r="C151" s="1045"/>
      <c r="D151" s="1045"/>
      <c r="E151" s="1045"/>
      <c r="F151" s="1066"/>
      <c r="G151" s="617"/>
      <c r="H151" s="406"/>
      <c r="I151" s="347"/>
      <c r="J151" s="616"/>
      <c r="K151" s="943"/>
    </row>
    <row r="152" spans="1:11">
      <c r="A152" s="405">
        <v>12</v>
      </c>
      <c r="B152" s="1075" t="s">
        <v>719</v>
      </c>
      <c r="C152" s="1046"/>
      <c r="D152" s="1046"/>
      <c r="E152" s="1046"/>
      <c r="F152" s="1048"/>
      <c r="G152" s="617">
        <v>8</v>
      </c>
      <c r="H152" s="406" t="s">
        <v>637</v>
      </c>
      <c r="I152" s="347">
        <v>15</v>
      </c>
      <c r="J152" s="616">
        <f t="shared" si="39"/>
        <v>120</v>
      </c>
      <c r="K152" s="943"/>
    </row>
    <row r="153" spans="1:11">
      <c r="A153" s="405"/>
      <c r="B153" s="1065"/>
      <c r="C153" s="1045"/>
      <c r="D153" s="1045"/>
      <c r="E153" s="1045"/>
      <c r="F153" s="1066"/>
      <c r="G153" s="617"/>
      <c r="H153" s="406"/>
      <c r="I153" s="347"/>
      <c r="J153" s="618"/>
      <c r="K153" s="943"/>
    </row>
    <row r="154" spans="1:11">
      <c r="A154" s="405">
        <v>13</v>
      </c>
      <c r="B154" s="1075" t="s">
        <v>720</v>
      </c>
      <c r="C154" s="1046"/>
      <c r="D154" s="1046"/>
      <c r="E154" s="1046"/>
      <c r="F154" s="1048"/>
      <c r="G154" s="617">
        <v>8</v>
      </c>
      <c r="H154" s="406" t="s">
        <v>637</v>
      </c>
      <c r="I154" s="347">
        <v>25</v>
      </c>
      <c r="J154" s="616">
        <f t="shared" ref="J154" si="44">G154*I154</f>
        <v>200</v>
      </c>
      <c r="K154" s="943"/>
    </row>
    <row r="155" spans="1:11">
      <c r="A155" s="405"/>
      <c r="B155" s="1065"/>
      <c r="C155" s="1045"/>
      <c r="D155" s="1045"/>
      <c r="E155" s="1045"/>
      <c r="F155" s="1066"/>
      <c r="G155" s="617"/>
      <c r="H155" s="406"/>
      <c r="I155" s="347"/>
      <c r="J155" s="616"/>
      <c r="K155" s="943"/>
    </row>
    <row r="156" spans="1:11">
      <c r="A156" s="405">
        <v>14</v>
      </c>
      <c r="B156" s="1075" t="s">
        <v>741</v>
      </c>
      <c r="C156" s="1046"/>
      <c r="D156" s="1046"/>
      <c r="E156" s="1046"/>
      <c r="F156" s="1048"/>
      <c r="G156" s="617">
        <v>0</v>
      </c>
      <c r="H156" s="406" t="s">
        <v>637</v>
      </c>
      <c r="I156" s="347">
        <v>15</v>
      </c>
      <c r="J156" s="616">
        <f t="shared" si="39"/>
        <v>0</v>
      </c>
      <c r="K156" s="943"/>
    </row>
    <row r="157" spans="1:11">
      <c r="A157" s="405"/>
      <c r="B157" s="1065"/>
      <c r="C157" s="1045"/>
      <c r="D157" s="1045"/>
      <c r="E157" s="1045"/>
      <c r="F157" s="1066"/>
      <c r="G157" s="617"/>
      <c r="H157" s="406"/>
      <c r="I157" s="347"/>
      <c r="J157" s="618"/>
      <c r="K157" s="943"/>
    </row>
    <row r="158" spans="1:11">
      <c r="A158" s="405">
        <v>15</v>
      </c>
      <c r="B158" s="1075" t="s">
        <v>742</v>
      </c>
      <c r="C158" s="1046"/>
      <c r="D158" s="1046"/>
      <c r="E158" s="1046"/>
      <c r="F158" s="1048"/>
      <c r="G158" s="617">
        <v>8</v>
      </c>
      <c r="H158" s="406" t="s">
        <v>637</v>
      </c>
      <c r="I158" s="347">
        <v>30</v>
      </c>
      <c r="J158" s="616">
        <f t="shared" ref="J158" si="45">G158*I158</f>
        <v>240</v>
      </c>
      <c r="K158" s="943"/>
    </row>
    <row r="159" spans="1:11">
      <c r="A159" s="405"/>
      <c r="B159" s="1065"/>
      <c r="C159" s="1045"/>
      <c r="D159" s="1045"/>
      <c r="E159" s="1045"/>
      <c r="F159" s="1066"/>
      <c r="G159" s="617"/>
      <c r="H159" s="406"/>
      <c r="I159" s="347"/>
      <c r="J159" s="616"/>
      <c r="K159" s="943"/>
    </row>
    <row r="160" spans="1:11">
      <c r="A160" s="405">
        <v>16</v>
      </c>
      <c r="B160" s="1075" t="s">
        <v>743</v>
      </c>
      <c r="C160" s="1046"/>
      <c r="D160" s="1046"/>
      <c r="E160" s="1046"/>
      <c r="F160" s="1048"/>
      <c r="G160" s="617">
        <v>0</v>
      </c>
      <c r="H160" s="406" t="s">
        <v>637</v>
      </c>
      <c r="I160" s="347">
        <v>45</v>
      </c>
      <c r="J160" s="616">
        <f t="shared" si="39"/>
        <v>0</v>
      </c>
      <c r="K160" s="943"/>
    </row>
    <row r="161" spans="1:11">
      <c r="A161" s="405"/>
      <c r="B161" s="1075"/>
      <c r="C161" s="1046"/>
      <c r="D161" s="1046"/>
      <c r="E161" s="1046"/>
      <c r="F161" s="1048"/>
      <c r="G161" s="617"/>
      <c r="H161" s="406"/>
      <c r="I161" s="347"/>
      <c r="J161" s="618"/>
      <c r="K161" s="943"/>
    </row>
    <row r="162" spans="1:11">
      <c r="A162" s="405">
        <v>17</v>
      </c>
      <c r="B162" s="1075" t="s">
        <v>722</v>
      </c>
      <c r="C162" s="1046"/>
      <c r="D162" s="1046"/>
      <c r="E162" s="1046"/>
      <c r="F162" s="1048"/>
      <c r="G162" s="617">
        <v>8</v>
      </c>
      <c r="H162" s="406" t="s">
        <v>637</v>
      </c>
      <c r="I162" s="347">
        <v>50</v>
      </c>
      <c r="J162" s="616">
        <f t="shared" ref="J162" si="46">G162*I162</f>
        <v>400</v>
      </c>
      <c r="K162" s="943"/>
    </row>
    <row r="163" spans="1:11">
      <c r="A163" s="405"/>
      <c r="B163" s="1065"/>
      <c r="C163" s="1045"/>
      <c r="D163" s="1045"/>
      <c r="E163" s="1045"/>
      <c r="F163" s="1066"/>
      <c r="G163" s="617"/>
      <c r="H163" s="406"/>
      <c r="I163" s="347"/>
      <c r="J163" s="616"/>
      <c r="K163" s="943"/>
    </row>
    <row r="164" spans="1:11">
      <c r="A164" s="405">
        <v>18</v>
      </c>
      <c r="B164" s="1075" t="s">
        <v>737</v>
      </c>
      <c r="C164" s="1046"/>
      <c r="D164" s="1046"/>
      <c r="E164" s="1046"/>
      <c r="F164" s="1048"/>
      <c r="G164" s="617">
        <v>0</v>
      </c>
      <c r="H164" s="406" t="s">
        <v>637</v>
      </c>
      <c r="I164" s="347">
        <v>2</v>
      </c>
      <c r="J164" s="616">
        <f t="shared" si="39"/>
        <v>0</v>
      </c>
      <c r="K164" s="943"/>
    </row>
    <row r="165" spans="1:11">
      <c r="A165" s="405"/>
      <c r="B165" s="1065"/>
      <c r="C165" s="1045"/>
      <c r="D165" s="1045"/>
      <c r="E165" s="1045"/>
      <c r="F165" s="1066"/>
      <c r="G165" s="617"/>
      <c r="H165" s="406"/>
      <c r="I165" s="347"/>
      <c r="J165" s="618"/>
      <c r="K165" s="943"/>
    </row>
    <row r="166" spans="1:11">
      <c r="A166" s="405">
        <v>19</v>
      </c>
      <c r="B166" s="1075" t="s">
        <v>723</v>
      </c>
      <c r="C166" s="1046"/>
      <c r="D166" s="1046"/>
      <c r="E166" s="1046"/>
      <c r="F166" s="1048"/>
      <c r="G166" s="617">
        <v>8</v>
      </c>
      <c r="H166" s="406" t="s">
        <v>637</v>
      </c>
      <c r="I166" s="347">
        <v>90</v>
      </c>
      <c r="J166" s="616">
        <f t="shared" ref="J166" si="47">G166*I166</f>
        <v>720</v>
      </c>
      <c r="K166" s="944"/>
    </row>
    <row r="167" spans="1:11">
      <c r="A167" s="405"/>
      <c r="B167" s="1075"/>
      <c r="C167" s="1046"/>
      <c r="D167" s="1046"/>
      <c r="E167" s="1046"/>
      <c r="F167" s="1048"/>
      <c r="G167" s="617"/>
      <c r="H167" s="406"/>
      <c r="I167" s="347"/>
      <c r="J167" s="616"/>
      <c r="K167" s="943"/>
    </row>
    <row r="168" spans="1:11">
      <c r="A168" s="405">
        <v>21</v>
      </c>
      <c r="B168" s="1075" t="s">
        <v>724</v>
      </c>
      <c r="C168" s="1046"/>
      <c r="D168" s="1046"/>
      <c r="E168" s="1046"/>
      <c r="F168" s="1048"/>
      <c r="G168" s="617">
        <v>0</v>
      </c>
      <c r="H168" s="406" t="s">
        <v>637</v>
      </c>
      <c r="I168" s="347">
        <v>90</v>
      </c>
      <c r="J168" s="616">
        <f t="shared" si="39"/>
        <v>0</v>
      </c>
      <c r="K168" s="944"/>
    </row>
    <row r="169" spans="1:11">
      <c r="A169" s="405"/>
      <c r="B169" s="1075"/>
      <c r="C169" s="1046"/>
      <c r="D169" s="1046"/>
      <c r="E169" s="1046"/>
      <c r="F169" s="1048"/>
      <c r="G169" s="617"/>
      <c r="H169" s="406"/>
      <c r="I169" s="347"/>
      <c r="J169" s="618"/>
      <c r="K169" s="943"/>
    </row>
    <row r="170" spans="1:11">
      <c r="A170" s="405">
        <v>22</v>
      </c>
      <c r="B170" s="1075" t="s">
        <v>725</v>
      </c>
      <c r="C170" s="1046"/>
      <c r="D170" s="1046"/>
      <c r="E170" s="1046"/>
      <c r="F170" s="1048"/>
      <c r="G170" s="617">
        <v>0</v>
      </c>
      <c r="H170" s="406" t="s">
        <v>637</v>
      </c>
      <c r="I170" s="347">
        <v>140</v>
      </c>
      <c r="J170" s="616">
        <f t="shared" ref="J170" si="48">G170*I170</f>
        <v>0</v>
      </c>
      <c r="K170" s="944"/>
    </row>
    <row r="171" spans="1:11">
      <c r="A171" s="405"/>
      <c r="B171" s="1075"/>
      <c r="C171" s="1046"/>
      <c r="D171" s="1046"/>
      <c r="E171" s="1046"/>
      <c r="F171" s="1048"/>
      <c r="G171" s="617"/>
      <c r="H171" s="406"/>
      <c r="I171" s="347"/>
      <c r="J171" s="616"/>
      <c r="K171" s="943"/>
    </row>
    <row r="172" spans="1:11">
      <c r="A172" s="405">
        <v>22</v>
      </c>
      <c r="B172" s="1075" t="s">
        <v>726</v>
      </c>
      <c r="C172" s="1046"/>
      <c r="D172" s="1046"/>
      <c r="E172" s="1046"/>
      <c r="F172" s="1048"/>
      <c r="G172" s="617">
        <v>0</v>
      </c>
      <c r="H172" s="406" t="s">
        <v>637</v>
      </c>
      <c r="I172" s="347">
        <v>140</v>
      </c>
      <c r="J172" s="616">
        <f t="shared" si="39"/>
        <v>0</v>
      </c>
      <c r="K172" s="944"/>
    </row>
    <row r="173" spans="1:11" ht="15.75" thickBot="1">
      <c r="A173" s="619"/>
      <c r="B173" s="1076"/>
      <c r="C173" s="1077"/>
      <c r="D173" s="1077"/>
      <c r="E173" s="1077"/>
      <c r="F173" s="1078"/>
      <c r="G173" s="620"/>
      <c r="H173" s="621"/>
      <c r="I173" s="372"/>
      <c r="J173" s="622"/>
      <c r="K173" s="943"/>
    </row>
    <row r="174" spans="1:11" ht="15.75" thickBot="1">
      <c r="A174" s="630"/>
      <c r="B174" s="1083" t="s">
        <v>1043</v>
      </c>
      <c r="C174" s="1025"/>
      <c r="D174" s="1025"/>
      <c r="E174" s="1025"/>
      <c r="F174" s="1087"/>
      <c r="G174" s="624"/>
      <c r="H174" s="625"/>
      <c r="I174" s="611"/>
      <c r="J174" s="626">
        <f>SUM(J130:J172)</f>
        <v>3450</v>
      </c>
      <c r="K174" s="943"/>
    </row>
    <row r="175" spans="1:11" ht="15.75" thickBot="1">
      <c r="A175" s="394"/>
      <c r="B175" s="408"/>
      <c r="C175" s="393"/>
      <c r="D175" s="351"/>
      <c r="E175" s="351"/>
      <c r="F175" s="351"/>
      <c r="G175" s="389"/>
      <c r="H175" s="390"/>
      <c r="I175" s="389"/>
      <c r="J175" s="351"/>
      <c r="K175" s="945"/>
    </row>
    <row r="176" spans="1:11" ht="15.75" thickBot="1">
      <c r="A176" s="568" t="s">
        <v>630</v>
      </c>
      <c r="B176" s="1030" t="s">
        <v>744</v>
      </c>
      <c r="C176" s="1030"/>
      <c r="D176" s="1030"/>
      <c r="E176" s="1030"/>
      <c r="F176" s="1031"/>
      <c r="G176" s="627" t="s">
        <v>636</v>
      </c>
      <c r="H176" s="558" t="s">
        <v>19</v>
      </c>
      <c r="I176" s="340" t="s">
        <v>20</v>
      </c>
      <c r="J176" s="628" t="s">
        <v>31</v>
      </c>
      <c r="K176" s="946"/>
    </row>
    <row r="177" spans="1:11">
      <c r="A177" s="401">
        <v>1</v>
      </c>
      <c r="B177" s="1072" t="s">
        <v>728</v>
      </c>
      <c r="C177" s="1073"/>
      <c r="D177" s="1073"/>
      <c r="E177" s="1073"/>
      <c r="F177" s="1074"/>
      <c r="G177" s="629">
        <v>0</v>
      </c>
      <c r="H177" s="343" t="s">
        <v>637</v>
      </c>
      <c r="I177" s="344">
        <v>350</v>
      </c>
      <c r="J177" s="616">
        <f>G177*I177</f>
        <v>0</v>
      </c>
      <c r="K177" s="944"/>
    </row>
    <row r="178" spans="1:11">
      <c r="A178" s="405"/>
      <c r="B178" s="1060"/>
      <c r="C178" s="1035"/>
      <c r="D178" s="1035"/>
      <c r="E178" s="1035"/>
      <c r="F178" s="1061"/>
      <c r="G178" s="617"/>
      <c r="H178" s="346"/>
      <c r="I178" s="347"/>
      <c r="J178" s="618"/>
      <c r="K178" s="943"/>
    </row>
    <row r="179" spans="1:11">
      <c r="A179" s="405">
        <v>2</v>
      </c>
      <c r="B179" s="1062" t="s">
        <v>1047</v>
      </c>
      <c r="C179" s="1063"/>
      <c r="D179" s="1063"/>
      <c r="E179" s="1063"/>
      <c r="F179" s="1064"/>
      <c r="G179" s="617">
        <v>0</v>
      </c>
      <c r="H179" s="346" t="s">
        <v>637</v>
      </c>
      <c r="I179" s="347">
        <v>180</v>
      </c>
      <c r="J179" s="616">
        <f>G179*I179</f>
        <v>0</v>
      </c>
      <c r="K179" s="943"/>
    </row>
    <row r="180" spans="1:11">
      <c r="A180" s="405"/>
      <c r="B180" s="1060"/>
      <c r="C180" s="1035"/>
      <c r="D180" s="1035"/>
      <c r="E180" s="1035"/>
      <c r="F180" s="1061"/>
      <c r="G180" s="617"/>
      <c r="H180" s="346"/>
      <c r="I180" s="347"/>
      <c r="J180" s="618"/>
      <c r="K180" s="943"/>
    </row>
    <row r="181" spans="1:11">
      <c r="A181" s="405">
        <v>3</v>
      </c>
      <c r="B181" s="1062" t="s">
        <v>1048</v>
      </c>
      <c r="C181" s="1063"/>
      <c r="D181" s="1063"/>
      <c r="E181" s="1063"/>
      <c r="F181" s="1064"/>
      <c r="G181" s="617">
        <v>0</v>
      </c>
      <c r="H181" s="346" t="s">
        <v>637</v>
      </c>
      <c r="I181" s="347">
        <v>180</v>
      </c>
      <c r="J181" s="616">
        <f t="shared" ref="J181" si="49">G181*I181</f>
        <v>0</v>
      </c>
      <c r="K181" s="943"/>
    </row>
    <row r="182" spans="1:11">
      <c r="A182" s="405"/>
      <c r="B182" s="1060"/>
      <c r="C182" s="1035"/>
      <c r="D182" s="1035"/>
      <c r="E182" s="1035"/>
      <c r="F182" s="1061"/>
      <c r="G182" s="617"/>
      <c r="H182" s="346"/>
      <c r="I182" s="347"/>
      <c r="J182" s="618"/>
      <c r="K182" s="943"/>
    </row>
    <row r="183" spans="1:11">
      <c r="A183" s="405">
        <v>4</v>
      </c>
      <c r="B183" s="1067" t="s">
        <v>739</v>
      </c>
      <c r="C183" s="1034"/>
      <c r="D183" s="1034"/>
      <c r="E183" s="1034"/>
      <c r="F183" s="1068"/>
      <c r="G183" s="617">
        <v>0</v>
      </c>
      <c r="H183" s="346" t="s">
        <v>637</v>
      </c>
      <c r="I183" s="347">
        <v>350</v>
      </c>
      <c r="J183" s="616">
        <f t="shared" ref="J183" si="50">G183*I183</f>
        <v>0</v>
      </c>
      <c r="K183" s="943"/>
    </row>
    <row r="184" spans="1:11">
      <c r="A184" s="405"/>
      <c r="B184" s="1060"/>
      <c r="C184" s="1035"/>
      <c r="D184" s="1035"/>
      <c r="E184" s="1035"/>
      <c r="F184" s="1061"/>
      <c r="G184" s="617"/>
      <c r="H184" s="346"/>
      <c r="I184" s="347"/>
      <c r="J184" s="618"/>
      <c r="K184" s="943"/>
    </row>
    <row r="185" spans="1:11">
      <c r="A185" s="405">
        <v>5</v>
      </c>
      <c r="B185" s="1062" t="s">
        <v>1049</v>
      </c>
      <c r="C185" s="1063"/>
      <c r="D185" s="1063"/>
      <c r="E185" s="1063"/>
      <c r="F185" s="1064"/>
      <c r="G185" s="617">
        <v>0</v>
      </c>
      <c r="H185" s="346" t="s">
        <v>637</v>
      </c>
      <c r="I185" s="347">
        <v>180</v>
      </c>
      <c r="J185" s="616">
        <f t="shared" ref="J185" si="51">G185*I185</f>
        <v>0</v>
      </c>
      <c r="K185" s="943"/>
    </row>
    <row r="186" spans="1:11">
      <c r="A186" s="405"/>
      <c r="B186" s="1060"/>
      <c r="C186" s="1035"/>
      <c r="D186" s="1035"/>
      <c r="E186" s="1035"/>
      <c r="F186" s="1061"/>
      <c r="G186" s="617"/>
      <c r="H186" s="346"/>
      <c r="I186" s="347"/>
      <c r="J186" s="618"/>
      <c r="K186" s="943"/>
    </row>
    <row r="187" spans="1:11">
      <c r="A187" s="405">
        <v>6</v>
      </c>
      <c r="B187" s="1062" t="s">
        <v>1050</v>
      </c>
      <c r="C187" s="1063"/>
      <c r="D187" s="1063"/>
      <c r="E187" s="1063"/>
      <c r="F187" s="1064"/>
      <c r="G187" s="617">
        <v>0</v>
      </c>
      <c r="H187" s="346" t="s">
        <v>637</v>
      </c>
      <c r="I187" s="347">
        <v>180</v>
      </c>
      <c r="J187" s="616">
        <f t="shared" ref="J187" si="52">G187*I187</f>
        <v>0</v>
      </c>
      <c r="K187" s="944"/>
    </row>
    <row r="188" spans="1:11">
      <c r="A188" s="405"/>
      <c r="B188" s="1065"/>
      <c r="C188" s="1045"/>
      <c r="D188" s="1045"/>
      <c r="E188" s="1045"/>
      <c r="F188" s="1066"/>
      <c r="G188" s="617"/>
      <c r="H188" s="406"/>
      <c r="I188" s="347"/>
      <c r="J188" s="618"/>
      <c r="K188" s="943"/>
    </row>
    <row r="189" spans="1:11">
      <c r="A189" s="405">
        <v>7</v>
      </c>
      <c r="B189" s="1067" t="s">
        <v>714</v>
      </c>
      <c r="C189" s="1034"/>
      <c r="D189" s="1034"/>
      <c r="E189" s="1034"/>
      <c r="F189" s="1068"/>
      <c r="G189" s="617">
        <v>0</v>
      </c>
      <c r="H189" s="346" t="s">
        <v>637</v>
      </c>
      <c r="I189" s="347">
        <v>110</v>
      </c>
      <c r="J189" s="616">
        <f t="shared" ref="J189" si="53">G189*I189</f>
        <v>0</v>
      </c>
      <c r="K189" s="943"/>
    </row>
    <row r="190" spans="1:11">
      <c r="A190" s="405"/>
      <c r="B190" s="1060"/>
      <c r="C190" s="1035"/>
      <c r="D190" s="1035"/>
      <c r="E190" s="1035"/>
      <c r="F190" s="1061"/>
      <c r="G190" s="617"/>
      <c r="H190" s="346"/>
      <c r="I190" s="347"/>
      <c r="J190" s="618"/>
      <c r="K190" s="943"/>
    </row>
    <row r="191" spans="1:11">
      <c r="A191" s="405">
        <v>8</v>
      </c>
      <c r="B191" s="1067" t="s">
        <v>715</v>
      </c>
      <c r="C191" s="1034"/>
      <c r="D191" s="1034"/>
      <c r="E191" s="1034"/>
      <c r="F191" s="1068"/>
      <c r="G191" s="617">
        <v>0</v>
      </c>
      <c r="H191" s="346" t="s">
        <v>637</v>
      </c>
      <c r="I191" s="347">
        <v>95</v>
      </c>
      <c r="J191" s="616">
        <f t="shared" ref="J191" si="54">G191*I191</f>
        <v>0</v>
      </c>
      <c r="K191" s="947"/>
    </row>
    <row r="192" spans="1:11">
      <c r="A192" s="405"/>
      <c r="B192" s="1060"/>
      <c r="C192" s="1035"/>
      <c r="D192" s="1035"/>
      <c r="E192" s="1035"/>
      <c r="F192" s="1061"/>
      <c r="G192" s="617"/>
      <c r="H192" s="346"/>
      <c r="I192" s="347"/>
      <c r="J192" s="618"/>
      <c r="K192" s="943"/>
    </row>
    <row r="193" spans="1:11">
      <c r="A193" s="405">
        <v>9</v>
      </c>
      <c r="B193" s="1067" t="s">
        <v>716</v>
      </c>
      <c r="C193" s="1034"/>
      <c r="D193" s="1034"/>
      <c r="E193" s="1034"/>
      <c r="F193" s="1068"/>
      <c r="G193" s="617">
        <v>0</v>
      </c>
      <c r="H193" s="346" t="s">
        <v>637</v>
      </c>
      <c r="I193" s="347">
        <v>20</v>
      </c>
      <c r="J193" s="616">
        <f t="shared" ref="J193" si="55">G193*I193</f>
        <v>0</v>
      </c>
      <c r="K193" s="943"/>
    </row>
    <row r="194" spans="1:11">
      <c r="A194" s="405"/>
      <c r="B194" s="1065"/>
      <c r="C194" s="1045"/>
      <c r="D194" s="1045"/>
      <c r="E194" s="1045"/>
      <c r="F194" s="1066"/>
      <c r="G194" s="617"/>
      <c r="H194" s="406"/>
      <c r="I194" s="347"/>
      <c r="J194" s="618"/>
      <c r="K194" s="943"/>
    </row>
    <row r="195" spans="1:11">
      <c r="A195" s="405">
        <v>10</v>
      </c>
      <c r="B195" s="1075" t="s">
        <v>733</v>
      </c>
      <c r="C195" s="1046"/>
      <c r="D195" s="1046"/>
      <c r="E195" s="1046"/>
      <c r="F195" s="1048"/>
      <c r="G195" s="617">
        <v>0</v>
      </c>
      <c r="H195" s="406" t="s">
        <v>637</v>
      </c>
      <c r="I195" s="347">
        <v>15</v>
      </c>
      <c r="J195" s="616">
        <f t="shared" ref="J195" si="56">G195*I195</f>
        <v>0</v>
      </c>
      <c r="K195" s="943"/>
    </row>
    <row r="196" spans="1:11">
      <c r="A196" s="405"/>
      <c r="B196" s="1065"/>
      <c r="C196" s="1045"/>
      <c r="D196" s="1045"/>
      <c r="E196" s="1045"/>
      <c r="F196" s="1066"/>
      <c r="G196" s="617"/>
      <c r="H196" s="406"/>
      <c r="I196" s="347"/>
      <c r="J196" s="618"/>
      <c r="K196" s="943"/>
    </row>
    <row r="197" spans="1:11">
      <c r="A197" s="405">
        <v>11</v>
      </c>
      <c r="B197" s="1075" t="s">
        <v>734</v>
      </c>
      <c r="C197" s="1046"/>
      <c r="D197" s="1046"/>
      <c r="E197" s="1046"/>
      <c r="F197" s="1048"/>
      <c r="G197" s="617">
        <v>0</v>
      </c>
      <c r="H197" s="406" t="s">
        <v>637</v>
      </c>
      <c r="I197" s="347">
        <v>25</v>
      </c>
      <c r="J197" s="616">
        <f t="shared" ref="J197" si="57">G197*I197</f>
        <v>0</v>
      </c>
      <c r="K197" s="943"/>
    </row>
    <row r="198" spans="1:11">
      <c r="A198" s="405"/>
      <c r="B198" s="1065"/>
      <c r="C198" s="1045"/>
      <c r="D198" s="1045"/>
      <c r="E198" s="1045"/>
      <c r="F198" s="1066"/>
      <c r="G198" s="617"/>
      <c r="H198" s="406"/>
      <c r="I198" s="347"/>
      <c r="J198" s="618"/>
      <c r="K198" s="943"/>
    </row>
    <row r="199" spans="1:11">
      <c r="A199" s="405">
        <v>12</v>
      </c>
      <c r="B199" s="1075" t="s">
        <v>719</v>
      </c>
      <c r="C199" s="1046"/>
      <c r="D199" s="1046"/>
      <c r="E199" s="1046"/>
      <c r="F199" s="1048"/>
      <c r="G199" s="617">
        <v>0</v>
      </c>
      <c r="H199" s="406" t="s">
        <v>637</v>
      </c>
      <c r="I199" s="347">
        <v>15</v>
      </c>
      <c r="J199" s="616">
        <f t="shared" ref="J199" si="58">G199*I199</f>
        <v>0</v>
      </c>
      <c r="K199" s="943"/>
    </row>
    <row r="200" spans="1:11">
      <c r="A200" s="405"/>
      <c r="B200" s="1065"/>
      <c r="C200" s="1045"/>
      <c r="D200" s="1045"/>
      <c r="E200" s="1045"/>
      <c r="F200" s="1066"/>
      <c r="G200" s="617"/>
      <c r="H200" s="406"/>
      <c r="I200" s="347"/>
      <c r="J200" s="618"/>
      <c r="K200" s="943"/>
    </row>
    <row r="201" spans="1:11">
      <c r="A201" s="405">
        <v>13</v>
      </c>
      <c r="B201" s="1075" t="s">
        <v>720</v>
      </c>
      <c r="C201" s="1046"/>
      <c r="D201" s="1046"/>
      <c r="E201" s="1046"/>
      <c r="F201" s="1048"/>
      <c r="G201" s="617">
        <v>0</v>
      </c>
      <c r="H201" s="406" t="s">
        <v>637</v>
      </c>
      <c r="I201" s="347">
        <v>25</v>
      </c>
      <c r="J201" s="616">
        <f t="shared" ref="J201" si="59">G201*I201</f>
        <v>0</v>
      </c>
      <c r="K201" s="943"/>
    </row>
    <row r="202" spans="1:11">
      <c r="A202" s="405"/>
      <c r="B202" s="1065"/>
      <c r="C202" s="1045"/>
      <c r="D202" s="1045"/>
      <c r="E202" s="1045"/>
      <c r="F202" s="1066"/>
      <c r="G202" s="617"/>
      <c r="H202" s="406"/>
      <c r="I202" s="347"/>
      <c r="J202" s="618"/>
      <c r="K202" s="943"/>
    </row>
    <row r="203" spans="1:11">
      <c r="A203" s="405">
        <v>14</v>
      </c>
      <c r="B203" s="1075" t="s">
        <v>741</v>
      </c>
      <c r="C203" s="1046"/>
      <c r="D203" s="1046"/>
      <c r="E203" s="1046"/>
      <c r="F203" s="1048"/>
      <c r="G203" s="617">
        <v>0</v>
      </c>
      <c r="H203" s="406" t="s">
        <v>637</v>
      </c>
      <c r="I203" s="347">
        <v>15</v>
      </c>
      <c r="J203" s="616">
        <f t="shared" ref="J203" si="60">G203*I203</f>
        <v>0</v>
      </c>
      <c r="K203" s="943"/>
    </row>
    <row r="204" spans="1:11">
      <c r="A204" s="405"/>
      <c r="B204" s="1065"/>
      <c r="C204" s="1045"/>
      <c r="D204" s="1045"/>
      <c r="E204" s="1045"/>
      <c r="F204" s="1066"/>
      <c r="G204" s="617"/>
      <c r="H204" s="406"/>
      <c r="I204" s="347"/>
      <c r="J204" s="618"/>
      <c r="K204" s="943"/>
    </row>
    <row r="205" spans="1:11">
      <c r="A205" s="405">
        <v>15</v>
      </c>
      <c r="B205" s="1075" t="s">
        <v>742</v>
      </c>
      <c r="C205" s="1046"/>
      <c r="D205" s="1046"/>
      <c r="E205" s="1046"/>
      <c r="F205" s="1048"/>
      <c r="G205" s="617">
        <v>0</v>
      </c>
      <c r="H205" s="406" t="s">
        <v>637</v>
      </c>
      <c r="I205" s="347">
        <v>30</v>
      </c>
      <c r="J205" s="616">
        <f t="shared" ref="J205" si="61">G205*I205</f>
        <v>0</v>
      </c>
      <c r="K205" s="943"/>
    </row>
    <row r="206" spans="1:11">
      <c r="A206" s="405"/>
      <c r="B206" s="1065"/>
      <c r="C206" s="1045"/>
      <c r="D206" s="1045"/>
      <c r="E206" s="1045"/>
      <c r="F206" s="1066"/>
      <c r="G206" s="617"/>
      <c r="H206" s="406"/>
      <c r="I206" s="347"/>
      <c r="J206" s="618"/>
      <c r="K206" s="943"/>
    </row>
    <row r="207" spans="1:11">
      <c r="A207" s="405">
        <v>16</v>
      </c>
      <c r="B207" s="1075" t="s">
        <v>743</v>
      </c>
      <c r="C207" s="1046"/>
      <c r="D207" s="1046"/>
      <c r="E207" s="1046"/>
      <c r="F207" s="1048"/>
      <c r="G207" s="617">
        <v>0</v>
      </c>
      <c r="H207" s="406" t="s">
        <v>637</v>
      </c>
      <c r="I207" s="347">
        <v>45</v>
      </c>
      <c r="J207" s="616">
        <f t="shared" ref="J207" si="62">G207*I207</f>
        <v>0</v>
      </c>
      <c r="K207" s="943"/>
    </row>
    <row r="208" spans="1:11">
      <c r="A208" s="405"/>
      <c r="B208" s="1075"/>
      <c r="C208" s="1046"/>
      <c r="D208" s="1046"/>
      <c r="E208" s="1046"/>
      <c r="F208" s="1048"/>
      <c r="G208" s="617"/>
      <c r="H208" s="406"/>
      <c r="I208" s="347"/>
      <c r="J208" s="618"/>
      <c r="K208" s="943"/>
    </row>
    <row r="209" spans="1:11">
      <c r="A209" s="405">
        <v>17</v>
      </c>
      <c r="B209" s="1075" t="s">
        <v>722</v>
      </c>
      <c r="C209" s="1046"/>
      <c r="D209" s="1046"/>
      <c r="E209" s="1046"/>
      <c r="F209" s="1048"/>
      <c r="G209" s="617">
        <v>0</v>
      </c>
      <c r="H209" s="406" t="s">
        <v>637</v>
      </c>
      <c r="I209" s="347">
        <v>50</v>
      </c>
      <c r="J209" s="616">
        <f t="shared" ref="J209" si="63">G209*I209</f>
        <v>0</v>
      </c>
      <c r="K209" s="943"/>
    </row>
    <row r="210" spans="1:11">
      <c r="A210" s="405"/>
      <c r="B210" s="1065"/>
      <c r="C210" s="1045"/>
      <c r="D210" s="1045"/>
      <c r="E210" s="1045"/>
      <c r="F210" s="1066"/>
      <c r="G210" s="617"/>
      <c r="H210" s="406"/>
      <c r="I210" s="347"/>
      <c r="J210" s="618"/>
      <c r="K210" s="943"/>
    </row>
    <row r="211" spans="1:11">
      <c r="A211" s="405">
        <v>18</v>
      </c>
      <c r="B211" s="1075" t="s">
        <v>737</v>
      </c>
      <c r="C211" s="1046"/>
      <c r="D211" s="1046"/>
      <c r="E211" s="1046"/>
      <c r="F211" s="1048"/>
      <c r="G211" s="617">
        <v>0</v>
      </c>
      <c r="H211" s="406" t="s">
        <v>637</v>
      </c>
      <c r="I211" s="347">
        <v>2</v>
      </c>
      <c r="J211" s="616">
        <f t="shared" ref="J211" si="64">G211*I211</f>
        <v>0</v>
      </c>
      <c r="K211" s="943"/>
    </row>
    <row r="212" spans="1:11">
      <c r="A212" s="405"/>
      <c r="B212" s="1065"/>
      <c r="C212" s="1045"/>
      <c r="D212" s="1045"/>
      <c r="E212" s="1045"/>
      <c r="F212" s="1066"/>
      <c r="G212" s="617"/>
      <c r="H212" s="406"/>
      <c r="I212" s="347"/>
      <c r="J212" s="618"/>
      <c r="K212" s="943"/>
    </row>
    <row r="213" spans="1:11">
      <c r="A213" s="405">
        <v>19</v>
      </c>
      <c r="B213" s="1075" t="s">
        <v>723</v>
      </c>
      <c r="C213" s="1046"/>
      <c r="D213" s="1046"/>
      <c r="E213" s="1046"/>
      <c r="F213" s="1048"/>
      <c r="G213" s="617">
        <v>0</v>
      </c>
      <c r="H213" s="406" t="s">
        <v>637</v>
      </c>
      <c r="I213" s="347">
        <v>90</v>
      </c>
      <c r="J213" s="616">
        <f t="shared" ref="J213" si="65">G213*I213</f>
        <v>0</v>
      </c>
      <c r="K213" s="944"/>
    </row>
    <row r="214" spans="1:11">
      <c r="A214" s="405"/>
      <c r="B214" s="1075"/>
      <c r="C214" s="1046"/>
      <c r="D214" s="1046"/>
      <c r="E214" s="1046"/>
      <c r="F214" s="1048"/>
      <c r="G214" s="617"/>
      <c r="H214" s="406"/>
      <c r="I214" s="347"/>
      <c r="J214" s="618"/>
      <c r="K214" s="943"/>
    </row>
    <row r="215" spans="1:11">
      <c r="A215" s="405">
        <v>20</v>
      </c>
      <c r="B215" s="1075" t="s">
        <v>724</v>
      </c>
      <c r="C215" s="1046"/>
      <c r="D215" s="1046"/>
      <c r="E215" s="1046"/>
      <c r="F215" s="1048"/>
      <c r="G215" s="617">
        <v>0</v>
      </c>
      <c r="H215" s="406" t="s">
        <v>637</v>
      </c>
      <c r="I215" s="347">
        <v>90</v>
      </c>
      <c r="J215" s="616">
        <f t="shared" ref="J215" si="66">G215*I215</f>
        <v>0</v>
      </c>
      <c r="K215" s="944"/>
    </row>
    <row r="216" spans="1:11">
      <c r="A216" s="405"/>
      <c r="B216" s="1075"/>
      <c r="C216" s="1046"/>
      <c r="D216" s="1046"/>
      <c r="E216" s="1046"/>
      <c r="F216" s="1048"/>
      <c r="G216" s="617"/>
      <c r="H216" s="406"/>
      <c r="I216" s="347"/>
      <c r="J216" s="618"/>
      <c r="K216" s="943"/>
    </row>
    <row r="217" spans="1:11">
      <c r="A217" s="405">
        <v>21</v>
      </c>
      <c r="B217" s="1075" t="s">
        <v>725</v>
      </c>
      <c r="C217" s="1046"/>
      <c r="D217" s="1046"/>
      <c r="E217" s="1046"/>
      <c r="F217" s="1048"/>
      <c r="G217" s="617">
        <v>0</v>
      </c>
      <c r="H217" s="406" t="s">
        <v>637</v>
      </c>
      <c r="I217" s="347">
        <v>140</v>
      </c>
      <c r="J217" s="616">
        <f t="shared" ref="J217" si="67">G217*I217</f>
        <v>0</v>
      </c>
      <c r="K217" s="944"/>
    </row>
    <row r="218" spans="1:11">
      <c r="A218" s="405"/>
      <c r="B218" s="1075"/>
      <c r="C218" s="1046"/>
      <c r="D218" s="1046"/>
      <c r="E218" s="1046"/>
      <c r="F218" s="1048"/>
      <c r="G218" s="617"/>
      <c r="H218" s="406"/>
      <c r="I218" s="347"/>
      <c r="J218" s="618"/>
      <c r="K218" s="943"/>
    </row>
    <row r="219" spans="1:11">
      <c r="A219" s="405">
        <v>22</v>
      </c>
      <c r="B219" s="1075" t="s">
        <v>726</v>
      </c>
      <c r="C219" s="1046"/>
      <c r="D219" s="1046"/>
      <c r="E219" s="1046"/>
      <c r="F219" s="1048"/>
      <c r="G219" s="617">
        <v>0</v>
      </c>
      <c r="H219" s="406" t="s">
        <v>637</v>
      </c>
      <c r="I219" s="347">
        <v>140</v>
      </c>
      <c r="J219" s="616">
        <f t="shared" ref="J219" si="68">G219*I219</f>
        <v>0</v>
      </c>
      <c r="K219" s="944"/>
    </row>
    <row r="220" spans="1:11" ht="15.75" thickBot="1">
      <c r="A220" s="619"/>
      <c r="B220" s="1076"/>
      <c r="C220" s="1077"/>
      <c r="D220" s="1077"/>
      <c r="E220" s="1077"/>
      <c r="F220" s="1078"/>
      <c r="G220" s="620"/>
      <c r="H220" s="621"/>
      <c r="I220" s="372"/>
      <c r="J220" s="618"/>
      <c r="K220" s="943"/>
    </row>
    <row r="221" spans="1:11" ht="15.75" thickBot="1">
      <c r="A221" s="630"/>
      <c r="B221" s="1083" t="s">
        <v>1043</v>
      </c>
      <c r="C221" s="1025"/>
      <c r="D221" s="1025"/>
      <c r="E221" s="1025"/>
      <c r="F221" s="1087"/>
      <c r="G221" s="624"/>
      <c r="H221" s="625"/>
      <c r="I221" s="611"/>
      <c r="J221" s="626">
        <f>SUM(J177:J219)</f>
        <v>0</v>
      </c>
      <c r="K221" s="943"/>
    </row>
    <row r="222" spans="1:11" ht="15.75" thickBot="1">
      <c r="A222" s="394"/>
      <c r="B222" s="408"/>
      <c r="C222" s="393"/>
      <c r="D222" s="351"/>
      <c r="E222" s="351"/>
      <c r="F222" s="351"/>
      <c r="G222" s="389"/>
      <c r="H222" s="390"/>
      <c r="I222" s="389"/>
      <c r="J222" s="351"/>
      <c r="K222" s="945"/>
    </row>
    <row r="223" spans="1:11" ht="15.75" thickBot="1">
      <c r="A223" s="568" t="s">
        <v>630</v>
      </c>
      <c r="B223" s="1030" t="s">
        <v>745</v>
      </c>
      <c r="C223" s="1030"/>
      <c r="D223" s="1030"/>
      <c r="E223" s="1030"/>
      <c r="F223" s="1031"/>
      <c r="G223" s="633" t="s">
        <v>636</v>
      </c>
      <c r="H223" s="409" t="s">
        <v>19</v>
      </c>
      <c r="I223" s="410" t="s">
        <v>20</v>
      </c>
      <c r="J223" s="628" t="s">
        <v>31</v>
      </c>
      <c r="K223" s="946"/>
    </row>
    <row r="224" spans="1:11">
      <c r="A224" s="401">
        <v>1</v>
      </c>
      <c r="B224" s="1072" t="s">
        <v>713</v>
      </c>
      <c r="C224" s="1073"/>
      <c r="D224" s="1073"/>
      <c r="E224" s="1073"/>
      <c r="F224" s="1074"/>
      <c r="G224" s="615">
        <v>0</v>
      </c>
      <c r="H224" s="402" t="s">
        <v>637</v>
      </c>
      <c r="I224" s="403">
        <v>350</v>
      </c>
      <c r="J224" s="616">
        <f>G224*I224</f>
        <v>0</v>
      </c>
      <c r="K224" s="943"/>
    </row>
    <row r="225" spans="1:11">
      <c r="A225" s="405"/>
      <c r="B225" s="1060"/>
      <c r="C225" s="1035"/>
      <c r="D225" s="1035"/>
      <c r="E225" s="1035"/>
      <c r="F225" s="1061"/>
      <c r="G225" s="617"/>
      <c r="H225" s="346"/>
      <c r="I225" s="347"/>
      <c r="J225" s="618"/>
      <c r="K225" s="943"/>
    </row>
    <row r="226" spans="1:11">
      <c r="A226" s="405">
        <v>2</v>
      </c>
      <c r="B226" s="1062" t="s">
        <v>1044</v>
      </c>
      <c r="C226" s="1063"/>
      <c r="D226" s="1063"/>
      <c r="E226" s="1063"/>
      <c r="F226" s="1064"/>
      <c r="G226" s="617">
        <v>0</v>
      </c>
      <c r="H226" s="346" t="s">
        <v>637</v>
      </c>
      <c r="I226" s="347">
        <v>180</v>
      </c>
      <c r="J226" s="616">
        <f>G226*I226</f>
        <v>0</v>
      </c>
      <c r="K226" s="943"/>
    </row>
    <row r="227" spans="1:11">
      <c r="A227" s="405"/>
      <c r="B227" s="1060"/>
      <c r="C227" s="1035"/>
      <c r="D227" s="1035"/>
      <c r="E227" s="1035"/>
      <c r="F227" s="1061"/>
      <c r="G227" s="617"/>
      <c r="H227" s="346"/>
      <c r="I227" s="347"/>
      <c r="J227" s="618"/>
      <c r="K227" s="943"/>
    </row>
    <row r="228" spans="1:11">
      <c r="A228" s="405">
        <v>3</v>
      </c>
      <c r="B228" s="1062" t="s">
        <v>1045</v>
      </c>
      <c r="C228" s="1063"/>
      <c r="D228" s="1063"/>
      <c r="E228" s="1063"/>
      <c r="F228" s="1064"/>
      <c r="G228" s="617">
        <v>0</v>
      </c>
      <c r="H228" s="346" t="s">
        <v>637</v>
      </c>
      <c r="I228" s="347">
        <v>180</v>
      </c>
      <c r="J228" s="616">
        <f t="shared" ref="J228" si="69">G228*I228</f>
        <v>0</v>
      </c>
      <c r="K228" s="947"/>
    </row>
    <row r="229" spans="1:11">
      <c r="A229" s="405"/>
      <c r="B229" s="1065"/>
      <c r="C229" s="1045"/>
      <c r="D229" s="1045"/>
      <c r="E229" s="1045"/>
      <c r="F229" s="1066"/>
      <c r="G229" s="617"/>
      <c r="H229" s="406"/>
      <c r="I229" s="347"/>
      <c r="J229" s="618"/>
      <c r="K229" s="943"/>
    </row>
    <row r="230" spans="1:11">
      <c r="A230" s="405">
        <v>4</v>
      </c>
      <c r="B230" s="1067" t="s">
        <v>714</v>
      </c>
      <c r="C230" s="1034"/>
      <c r="D230" s="1034"/>
      <c r="E230" s="1034"/>
      <c r="F230" s="1068"/>
      <c r="G230" s="617">
        <v>0</v>
      </c>
      <c r="H230" s="346" t="s">
        <v>637</v>
      </c>
      <c r="I230" s="347">
        <v>110</v>
      </c>
      <c r="J230" s="616">
        <f t="shared" ref="J230" si="70">G230*I230</f>
        <v>0</v>
      </c>
      <c r="K230" s="943"/>
    </row>
    <row r="231" spans="1:11">
      <c r="A231" s="405"/>
      <c r="B231" s="1060"/>
      <c r="C231" s="1035"/>
      <c r="D231" s="1035"/>
      <c r="E231" s="1035"/>
      <c r="F231" s="1061"/>
      <c r="G231" s="617"/>
      <c r="H231" s="346"/>
      <c r="I231" s="347"/>
      <c r="J231" s="618"/>
      <c r="K231" s="943"/>
    </row>
    <row r="232" spans="1:11">
      <c r="A232" s="405">
        <v>5</v>
      </c>
      <c r="B232" s="1067" t="s">
        <v>715</v>
      </c>
      <c r="C232" s="1034"/>
      <c r="D232" s="1034"/>
      <c r="E232" s="1034"/>
      <c r="F232" s="1068"/>
      <c r="G232" s="617">
        <v>0</v>
      </c>
      <c r="H232" s="346" t="s">
        <v>637</v>
      </c>
      <c r="I232" s="347">
        <v>95</v>
      </c>
      <c r="J232" s="616">
        <f t="shared" ref="J232" si="71">G232*I232</f>
        <v>0</v>
      </c>
      <c r="K232" s="947"/>
    </row>
    <row r="233" spans="1:11">
      <c r="A233" s="405"/>
      <c r="B233" s="1060"/>
      <c r="C233" s="1035"/>
      <c r="D233" s="1035"/>
      <c r="E233" s="1035"/>
      <c r="F233" s="1061"/>
      <c r="G233" s="617"/>
      <c r="H233" s="346"/>
      <c r="I233" s="347"/>
      <c r="J233" s="618"/>
      <c r="K233" s="943"/>
    </row>
    <row r="234" spans="1:11">
      <c r="A234" s="405">
        <v>6</v>
      </c>
      <c r="B234" s="1067" t="s">
        <v>716</v>
      </c>
      <c r="C234" s="1034"/>
      <c r="D234" s="1034"/>
      <c r="E234" s="1034"/>
      <c r="F234" s="1068"/>
      <c r="G234" s="617">
        <v>0</v>
      </c>
      <c r="H234" s="346" t="s">
        <v>637</v>
      </c>
      <c r="I234" s="347">
        <v>20</v>
      </c>
      <c r="J234" s="616">
        <f t="shared" ref="J234" si="72">G234*I234</f>
        <v>0</v>
      </c>
      <c r="K234" s="943"/>
    </row>
    <row r="235" spans="1:11">
      <c r="A235" s="405"/>
      <c r="B235" s="1060"/>
      <c r="C235" s="1035"/>
      <c r="D235" s="1035"/>
      <c r="E235" s="1035"/>
      <c r="F235" s="1061"/>
      <c r="G235" s="617"/>
      <c r="H235" s="346"/>
      <c r="I235" s="347"/>
      <c r="J235" s="618"/>
      <c r="K235" s="943"/>
    </row>
    <row r="236" spans="1:11">
      <c r="A236" s="405">
        <v>7</v>
      </c>
      <c r="B236" s="1075" t="s">
        <v>717</v>
      </c>
      <c r="C236" s="1046"/>
      <c r="D236" s="1046"/>
      <c r="E236" s="1046"/>
      <c r="F236" s="1048"/>
      <c r="G236" s="617">
        <v>1</v>
      </c>
      <c r="H236" s="406" t="s">
        <v>637</v>
      </c>
      <c r="I236" s="347">
        <v>15</v>
      </c>
      <c r="J236" s="616">
        <f t="shared" ref="J236" si="73">G236*I236</f>
        <v>15</v>
      </c>
      <c r="K236" s="943"/>
    </row>
    <row r="237" spans="1:11">
      <c r="A237" s="405"/>
      <c r="B237" s="1065"/>
      <c r="C237" s="1045"/>
      <c r="D237" s="1045"/>
      <c r="E237" s="1045"/>
      <c r="F237" s="1066"/>
      <c r="G237" s="617"/>
      <c r="H237" s="406"/>
      <c r="I237" s="347"/>
      <c r="J237" s="618"/>
      <c r="K237" s="943"/>
    </row>
    <row r="238" spans="1:11">
      <c r="A238" s="405">
        <v>8</v>
      </c>
      <c r="B238" s="1075" t="s">
        <v>718</v>
      </c>
      <c r="C238" s="1046"/>
      <c r="D238" s="1046"/>
      <c r="E238" s="1046"/>
      <c r="F238" s="1048"/>
      <c r="G238" s="617">
        <v>1</v>
      </c>
      <c r="H238" s="406" t="s">
        <v>637</v>
      </c>
      <c r="I238" s="347">
        <v>25</v>
      </c>
      <c r="J238" s="616">
        <f t="shared" ref="J238" si="74">G238*I238</f>
        <v>25</v>
      </c>
      <c r="K238" s="943"/>
    </row>
    <row r="239" spans="1:11">
      <c r="A239" s="405"/>
      <c r="B239" s="1065"/>
      <c r="C239" s="1045"/>
      <c r="D239" s="1045"/>
      <c r="E239" s="1045"/>
      <c r="F239" s="1066"/>
      <c r="G239" s="617"/>
      <c r="H239" s="406"/>
      <c r="I239" s="347"/>
      <c r="J239" s="618"/>
      <c r="K239" s="943"/>
    </row>
    <row r="240" spans="1:11">
      <c r="A240" s="405">
        <v>9</v>
      </c>
      <c r="B240" s="1075" t="s">
        <v>719</v>
      </c>
      <c r="C240" s="1046"/>
      <c r="D240" s="1046"/>
      <c r="E240" s="1046"/>
      <c r="F240" s="1048"/>
      <c r="G240" s="617">
        <v>1</v>
      </c>
      <c r="H240" s="406" t="s">
        <v>637</v>
      </c>
      <c r="I240" s="347">
        <v>15</v>
      </c>
      <c r="J240" s="616">
        <f t="shared" ref="J240" si="75">G240*I240</f>
        <v>15</v>
      </c>
      <c r="K240" s="943"/>
    </row>
    <row r="241" spans="1:11">
      <c r="A241" s="405"/>
      <c r="B241" s="1065"/>
      <c r="C241" s="1045"/>
      <c r="D241" s="1045"/>
      <c r="E241" s="1045"/>
      <c r="F241" s="1066"/>
      <c r="G241" s="617"/>
      <c r="H241" s="406"/>
      <c r="I241" s="347"/>
      <c r="J241" s="618"/>
      <c r="K241" s="943"/>
    </row>
    <row r="242" spans="1:11">
      <c r="A242" s="405">
        <v>10</v>
      </c>
      <c r="B242" s="1075" t="s">
        <v>720</v>
      </c>
      <c r="C242" s="1046"/>
      <c r="D242" s="1046"/>
      <c r="E242" s="1046"/>
      <c r="F242" s="1048"/>
      <c r="G242" s="617">
        <v>1</v>
      </c>
      <c r="H242" s="406" t="s">
        <v>637</v>
      </c>
      <c r="I242" s="347">
        <v>25</v>
      </c>
      <c r="J242" s="616">
        <f t="shared" ref="J242" si="76">G242*I242</f>
        <v>25</v>
      </c>
      <c r="K242" s="943"/>
    </row>
    <row r="243" spans="1:11">
      <c r="A243" s="405"/>
      <c r="B243" s="1065"/>
      <c r="C243" s="1045"/>
      <c r="D243" s="1045"/>
      <c r="E243" s="1045"/>
      <c r="F243" s="1066"/>
      <c r="G243" s="617"/>
      <c r="H243" s="406"/>
      <c r="I243" s="347"/>
      <c r="J243" s="618"/>
      <c r="K243" s="943"/>
    </row>
    <row r="244" spans="1:11">
      <c r="A244" s="405">
        <v>11</v>
      </c>
      <c r="B244" s="1075" t="s">
        <v>721</v>
      </c>
      <c r="C244" s="1046"/>
      <c r="D244" s="1046"/>
      <c r="E244" s="1046"/>
      <c r="F244" s="1048"/>
      <c r="G244" s="617">
        <v>1</v>
      </c>
      <c r="H244" s="406" t="s">
        <v>637</v>
      </c>
      <c r="I244" s="347">
        <v>15</v>
      </c>
      <c r="J244" s="616">
        <f t="shared" ref="J244" si="77">G244*I244</f>
        <v>15</v>
      </c>
      <c r="K244" s="943"/>
    </row>
    <row r="245" spans="1:11">
      <c r="A245" s="405"/>
      <c r="B245" s="1065"/>
      <c r="C245" s="1045"/>
      <c r="D245" s="1045"/>
      <c r="E245" s="1045"/>
      <c r="F245" s="1066"/>
      <c r="G245" s="617"/>
      <c r="H245" s="406"/>
      <c r="I245" s="347"/>
      <c r="J245" s="618"/>
      <c r="K245" s="943"/>
    </row>
    <row r="246" spans="1:11">
      <c r="A246" s="405">
        <v>12</v>
      </c>
      <c r="B246" s="1075" t="s">
        <v>722</v>
      </c>
      <c r="C246" s="1046"/>
      <c r="D246" s="1046"/>
      <c r="E246" s="1046"/>
      <c r="F246" s="1048"/>
      <c r="G246" s="617">
        <v>1</v>
      </c>
      <c r="H246" s="406" t="s">
        <v>637</v>
      </c>
      <c r="I246" s="347">
        <v>50</v>
      </c>
      <c r="J246" s="616">
        <f t="shared" ref="J246" si="78">G246*I246</f>
        <v>50</v>
      </c>
      <c r="K246" s="943"/>
    </row>
    <row r="247" spans="1:11">
      <c r="A247" s="405"/>
      <c r="B247" s="1075"/>
      <c r="C247" s="1046"/>
      <c r="D247" s="1046"/>
      <c r="E247" s="1046"/>
      <c r="F247" s="1048"/>
      <c r="G247" s="617"/>
      <c r="H247" s="406"/>
      <c r="I247" s="347"/>
      <c r="J247" s="618"/>
      <c r="K247" s="943"/>
    </row>
    <row r="248" spans="1:11">
      <c r="A248" s="405">
        <v>13</v>
      </c>
      <c r="B248" s="1075" t="s">
        <v>723</v>
      </c>
      <c r="C248" s="1046"/>
      <c r="D248" s="1046"/>
      <c r="E248" s="1046"/>
      <c r="F248" s="1048"/>
      <c r="G248" s="617">
        <v>1</v>
      </c>
      <c r="H248" s="406" t="s">
        <v>637</v>
      </c>
      <c r="I248" s="347">
        <v>90</v>
      </c>
      <c r="J248" s="616">
        <f t="shared" ref="J248" si="79">G248*I248</f>
        <v>90</v>
      </c>
      <c r="K248" s="944"/>
    </row>
    <row r="249" spans="1:11">
      <c r="A249" s="405"/>
      <c r="B249" s="1075"/>
      <c r="C249" s="1046"/>
      <c r="D249" s="1046"/>
      <c r="E249" s="1046"/>
      <c r="F249" s="1048"/>
      <c r="G249" s="617"/>
      <c r="H249" s="406"/>
      <c r="I249" s="347"/>
      <c r="J249" s="618"/>
      <c r="K249" s="943"/>
    </row>
    <row r="250" spans="1:11">
      <c r="A250" s="405">
        <v>14</v>
      </c>
      <c r="B250" s="1075" t="s">
        <v>724</v>
      </c>
      <c r="C250" s="1046"/>
      <c r="D250" s="1046"/>
      <c r="E250" s="1046"/>
      <c r="F250" s="1048"/>
      <c r="G250" s="617">
        <v>0</v>
      </c>
      <c r="H250" s="406" t="s">
        <v>637</v>
      </c>
      <c r="I250" s="347">
        <v>90</v>
      </c>
      <c r="J250" s="616">
        <f t="shared" ref="J250" si="80">G250*I250</f>
        <v>0</v>
      </c>
      <c r="K250" s="944"/>
    </row>
    <row r="251" spans="1:11">
      <c r="A251" s="405"/>
      <c r="B251" s="1075"/>
      <c r="C251" s="1046"/>
      <c r="D251" s="1046"/>
      <c r="E251" s="1046"/>
      <c r="F251" s="1048"/>
      <c r="G251" s="617"/>
      <c r="H251" s="406"/>
      <c r="I251" s="347"/>
      <c r="J251" s="618"/>
      <c r="K251" s="943"/>
    </row>
    <row r="252" spans="1:11">
      <c r="A252" s="405">
        <v>15</v>
      </c>
      <c r="B252" s="1075" t="s">
        <v>725</v>
      </c>
      <c r="C252" s="1046"/>
      <c r="D252" s="1046"/>
      <c r="E252" s="1046"/>
      <c r="F252" s="1048"/>
      <c r="G252" s="617">
        <v>0</v>
      </c>
      <c r="H252" s="406" t="s">
        <v>637</v>
      </c>
      <c r="I252" s="347">
        <v>140</v>
      </c>
      <c r="J252" s="616">
        <f t="shared" ref="J252" si="81">G252*I252</f>
        <v>0</v>
      </c>
      <c r="K252" s="944"/>
    </row>
    <row r="253" spans="1:11">
      <c r="A253" s="405"/>
      <c r="B253" s="1075"/>
      <c r="C253" s="1046"/>
      <c r="D253" s="1046"/>
      <c r="E253" s="1046"/>
      <c r="F253" s="1048"/>
      <c r="G253" s="617"/>
      <c r="H253" s="406"/>
      <c r="I253" s="347"/>
      <c r="J253" s="618"/>
      <c r="K253" s="943"/>
    </row>
    <row r="254" spans="1:11">
      <c r="A254" s="405">
        <v>16</v>
      </c>
      <c r="B254" s="1075" t="s">
        <v>726</v>
      </c>
      <c r="C254" s="1046"/>
      <c r="D254" s="1046"/>
      <c r="E254" s="1046"/>
      <c r="F254" s="1048"/>
      <c r="G254" s="617">
        <v>0</v>
      </c>
      <c r="H254" s="406" t="s">
        <v>637</v>
      </c>
      <c r="I254" s="347">
        <v>140</v>
      </c>
      <c r="J254" s="616">
        <f t="shared" ref="J254" si="82">G254*I254</f>
        <v>0</v>
      </c>
      <c r="K254" s="944"/>
    </row>
    <row r="255" spans="1:11" ht="15.75" thickBot="1">
      <c r="A255" s="619"/>
      <c r="B255" s="1076"/>
      <c r="C255" s="1077"/>
      <c r="D255" s="1077"/>
      <c r="E255" s="1077"/>
      <c r="F255" s="1078"/>
      <c r="G255" s="620"/>
      <c r="H255" s="621"/>
      <c r="I255" s="372"/>
      <c r="J255" s="622"/>
      <c r="K255" s="943"/>
    </row>
    <row r="256" spans="1:11" ht="15.75" thickBot="1">
      <c r="A256" s="623"/>
      <c r="B256" s="1083" t="s">
        <v>1043</v>
      </c>
      <c r="C256" s="1025"/>
      <c r="D256" s="1025"/>
      <c r="E256" s="1025"/>
      <c r="F256" s="1087"/>
      <c r="G256" s="624"/>
      <c r="H256" s="625"/>
      <c r="I256" s="611"/>
      <c r="J256" s="626">
        <f>SUM(J224:J254)</f>
        <v>235</v>
      </c>
      <c r="K256" s="943"/>
    </row>
    <row r="257" spans="1:11" ht="15.75" thickBot="1">
      <c r="K257" s="948"/>
    </row>
    <row r="258" spans="1:11" ht="15.75" thickBot="1">
      <c r="A258" s="568" t="s">
        <v>630</v>
      </c>
      <c r="B258" s="1030" t="s">
        <v>746</v>
      </c>
      <c r="C258" s="1030"/>
      <c r="D258" s="1030"/>
      <c r="E258" s="1030"/>
      <c r="F258" s="1031"/>
      <c r="G258" s="633" t="s">
        <v>636</v>
      </c>
      <c r="H258" s="409" t="s">
        <v>19</v>
      </c>
      <c r="I258" s="410" t="s">
        <v>20</v>
      </c>
      <c r="J258" s="628" t="s">
        <v>31</v>
      </c>
      <c r="K258" s="946"/>
    </row>
    <row r="259" spans="1:11">
      <c r="A259" s="401">
        <v>1</v>
      </c>
      <c r="B259" s="1072" t="s">
        <v>747</v>
      </c>
      <c r="C259" s="1073"/>
      <c r="D259" s="1073"/>
      <c r="E259" s="1073"/>
      <c r="F259" s="1074"/>
      <c r="G259" s="615">
        <v>9</v>
      </c>
      <c r="H259" s="402" t="s">
        <v>637</v>
      </c>
      <c r="I259" s="403">
        <v>260</v>
      </c>
      <c r="J259" s="616">
        <f>G259*I259</f>
        <v>2340</v>
      </c>
      <c r="K259" s="943"/>
    </row>
    <row r="260" spans="1:11">
      <c r="A260" s="405"/>
      <c r="B260" s="1060"/>
      <c r="C260" s="1035"/>
      <c r="D260" s="1035"/>
      <c r="E260" s="1035"/>
      <c r="F260" s="1061"/>
      <c r="G260" s="617"/>
      <c r="H260" s="346"/>
      <c r="I260" s="347"/>
      <c r="J260" s="618"/>
      <c r="K260" s="943"/>
    </row>
    <row r="261" spans="1:11">
      <c r="A261" s="405">
        <v>2</v>
      </c>
      <c r="B261" s="1062" t="s">
        <v>748</v>
      </c>
      <c r="C261" s="1063"/>
      <c r="D261" s="1063"/>
      <c r="E261" s="1063"/>
      <c r="F261" s="1064"/>
      <c r="G261" s="617">
        <v>9</v>
      </c>
      <c r="H261" s="346" t="s">
        <v>637</v>
      </c>
      <c r="I261" s="347">
        <v>180</v>
      </c>
      <c r="J261" s="616">
        <f>G261*I261</f>
        <v>1620</v>
      </c>
      <c r="K261" s="943"/>
    </row>
    <row r="262" spans="1:11">
      <c r="A262" s="405"/>
      <c r="B262" s="1060"/>
      <c r="C262" s="1035"/>
      <c r="D262" s="1035"/>
      <c r="E262" s="1035"/>
      <c r="F262" s="1061"/>
      <c r="G262" s="617"/>
      <c r="H262" s="346"/>
      <c r="I262" s="347"/>
      <c r="J262" s="618"/>
      <c r="K262" s="943"/>
    </row>
    <row r="263" spans="1:11">
      <c r="A263" s="405">
        <v>3</v>
      </c>
      <c r="B263" s="1062" t="s">
        <v>749</v>
      </c>
      <c r="C263" s="1063"/>
      <c r="D263" s="1063"/>
      <c r="E263" s="1063"/>
      <c r="F263" s="1064"/>
      <c r="G263" s="617">
        <v>0</v>
      </c>
      <c r="H263" s="346" t="s">
        <v>637</v>
      </c>
      <c r="I263" s="347">
        <v>180</v>
      </c>
      <c r="J263" s="616">
        <f t="shared" ref="J263" si="83">G263*I263</f>
        <v>0</v>
      </c>
      <c r="K263" s="943"/>
    </row>
    <row r="264" spans="1:11">
      <c r="A264" s="405"/>
      <c r="B264" s="1065"/>
      <c r="C264" s="1045"/>
      <c r="D264" s="1045"/>
      <c r="E264" s="1045"/>
      <c r="F264" s="1066"/>
      <c r="G264" s="617"/>
      <c r="H264" s="406"/>
      <c r="I264" s="347"/>
      <c r="J264" s="618"/>
      <c r="K264" s="943"/>
    </row>
    <row r="265" spans="1:11">
      <c r="A265" s="405">
        <v>4</v>
      </c>
      <c r="B265" s="1067" t="s">
        <v>750</v>
      </c>
      <c r="C265" s="1034"/>
      <c r="D265" s="1034"/>
      <c r="E265" s="1034"/>
      <c r="F265" s="1068"/>
      <c r="G265" s="617">
        <v>9</v>
      </c>
      <c r="H265" s="346" t="s">
        <v>637</v>
      </c>
      <c r="I265" s="347">
        <v>7</v>
      </c>
      <c r="J265" s="616">
        <f t="shared" ref="J265" si="84">G265*I265</f>
        <v>63</v>
      </c>
      <c r="K265" s="943"/>
    </row>
    <row r="266" spans="1:11">
      <c r="A266" s="405"/>
      <c r="B266" s="1060"/>
      <c r="C266" s="1035"/>
      <c r="D266" s="1035"/>
      <c r="E266" s="1035"/>
      <c r="F266" s="1061"/>
      <c r="G266" s="617"/>
      <c r="H266" s="346"/>
      <c r="I266" s="347"/>
      <c r="J266" s="618"/>
      <c r="K266" s="943"/>
    </row>
    <row r="267" spans="1:11">
      <c r="A267" s="405">
        <v>5</v>
      </c>
      <c r="B267" s="1067" t="s">
        <v>751</v>
      </c>
      <c r="C267" s="1034"/>
      <c r="D267" s="1034"/>
      <c r="E267" s="1034"/>
      <c r="F267" s="1068"/>
      <c r="G267" s="617">
        <v>9</v>
      </c>
      <c r="H267" s="346" t="s">
        <v>637</v>
      </c>
      <c r="I267" s="347">
        <v>25</v>
      </c>
      <c r="J267" s="616">
        <f t="shared" ref="J267" si="85">G267*I267</f>
        <v>225</v>
      </c>
      <c r="K267" s="943"/>
    </row>
    <row r="268" spans="1:11">
      <c r="A268" s="405"/>
      <c r="B268" s="1060"/>
      <c r="C268" s="1035"/>
      <c r="D268" s="1035"/>
      <c r="E268" s="1035"/>
      <c r="F268" s="1061"/>
      <c r="G268" s="617"/>
      <c r="H268" s="346"/>
      <c r="I268" s="347"/>
      <c r="J268" s="618"/>
      <c r="K268" s="943"/>
    </row>
    <row r="269" spans="1:11">
      <c r="A269" s="405">
        <v>6</v>
      </c>
      <c r="B269" s="1075" t="s">
        <v>723</v>
      </c>
      <c r="C269" s="1046"/>
      <c r="D269" s="1046"/>
      <c r="E269" s="1046"/>
      <c r="F269" s="1048"/>
      <c r="G269" s="617">
        <v>3</v>
      </c>
      <c r="H269" s="406" t="s">
        <v>637</v>
      </c>
      <c r="I269" s="347">
        <v>90</v>
      </c>
      <c r="J269" s="616">
        <f t="shared" ref="J269" si="86">G269*I269</f>
        <v>270</v>
      </c>
      <c r="K269" s="944"/>
    </row>
    <row r="270" spans="1:11">
      <c r="A270" s="405"/>
      <c r="B270" s="1075"/>
      <c r="C270" s="1046"/>
      <c r="D270" s="1046"/>
      <c r="E270" s="1046"/>
      <c r="F270" s="1048"/>
      <c r="G270" s="617"/>
      <c r="H270" s="406"/>
      <c r="I270" s="347"/>
      <c r="J270" s="618"/>
      <c r="K270" s="943"/>
    </row>
    <row r="271" spans="1:11">
      <c r="A271" s="405">
        <v>7</v>
      </c>
      <c r="B271" s="1075" t="s">
        <v>724</v>
      </c>
      <c r="C271" s="1046"/>
      <c r="D271" s="1046"/>
      <c r="E271" s="1046"/>
      <c r="F271" s="1048"/>
      <c r="G271" s="617">
        <v>0</v>
      </c>
      <c r="H271" s="406" t="s">
        <v>637</v>
      </c>
      <c r="I271" s="347">
        <v>90</v>
      </c>
      <c r="J271" s="616">
        <f t="shared" ref="J271" si="87">G271*I271</f>
        <v>0</v>
      </c>
      <c r="K271" s="944"/>
    </row>
    <row r="272" spans="1:11">
      <c r="A272" s="405"/>
      <c r="B272" s="1075"/>
      <c r="C272" s="1046"/>
      <c r="D272" s="1046"/>
      <c r="E272" s="1046"/>
      <c r="F272" s="1048"/>
      <c r="G272" s="617"/>
      <c r="H272" s="406"/>
      <c r="I272" s="347"/>
      <c r="J272" s="618"/>
      <c r="K272" s="943"/>
    </row>
    <row r="273" spans="1:11">
      <c r="A273" s="405">
        <v>15</v>
      </c>
      <c r="B273" s="1075" t="s">
        <v>725</v>
      </c>
      <c r="C273" s="1046"/>
      <c r="D273" s="1046"/>
      <c r="E273" s="1046"/>
      <c r="F273" s="1048"/>
      <c r="G273" s="617">
        <v>0</v>
      </c>
      <c r="H273" s="406" t="s">
        <v>637</v>
      </c>
      <c r="I273" s="347">
        <v>140</v>
      </c>
      <c r="J273" s="616">
        <f t="shared" ref="J273" si="88">G273*I273</f>
        <v>0</v>
      </c>
      <c r="K273" s="944"/>
    </row>
    <row r="274" spans="1:11">
      <c r="A274" s="405"/>
      <c r="B274" s="1075"/>
      <c r="C274" s="1046"/>
      <c r="D274" s="1046"/>
      <c r="E274" s="1046"/>
      <c r="F274" s="1048"/>
      <c r="G274" s="617"/>
      <c r="H274" s="406"/>
      <c r="I274" s="347"/>
      <c r="J274" s="618"/>
      <c r="K274" s="943"/>
    </row>
    <row r="275" spans="1:11">
      <c r="A275" s="405">
        <v>16</v>
      </c>
      <c r="B275" s="1075" t="s">
        <v>726</v>
      </c>
      <c r="C275" s="1046"/>
      <c r="D275" s="1046"/>
      <c r="E275" s="1046"/>
      <c r="F275" s="1048"/>
      <c r="G275" s="617">
        <v>0</v>
      </c>
      <c r="H275" s="406" t="s">
        <v>637</v>
      </c>
      <c r="I275" s="347">
        <v>140</v>
      </c>
      <c r="J275" s="616">
        <f t="shared" ref="J275" si="89">G275*I275</f>
        <v>0</v>
      </c>
      <c r="K275" s="944"/>
    </row>
    <row r="276" spans="1:11" ht="15.75" thickBot="1">
      <c r="A276" s="619"/>
      <c r="B276" s="1076"/>
      <c r="C276" s="1077"/>
      <c r="D276" s="1077"/>
      <c r="E276" s="1077"/>
      <c r="F276" s="1078"/>
      <c r="G276" s="620"/>
      <c r="H276" s="621"/>
      <c r="I276" s="372"/>
      <c r="J276" s="622"/>
      <c r="K276" s="943"/>
    </row>
    <row r="277" spans="1:11" ht="15.75" thickBot="1">
      <c r="A277" s="623"/>
      <c r="B277" s="1083" t="s">
        <v>1043</v>
      </c>
      <c r="C277" s="1025"/>
      <c r="D277" s="1025"/>
      <c r="E277" s="1025"/>
      <c r="F277" s="1087"/>
      <c r="G277" s="624"/>
      <c r="H277" s="625"/>
      <c r="I277" s="611"/>
      <c r="J277" s="634">
        <f>SUM(J259:J276)</f>
        <v>4518</v>
      </c>
      <c r="K277" s="943"/>
    </row>
    <row r="278" spans="1:11" ht="15.75" thickBot="1">
      <c r="K278" s="949"/>
    </row>
    <row r="279" spans="1:11" ht="15.75" thickBot="1">
      <c r="A279" s="568" t="s">
        <v>630</v>
      </c>
      <c r="B279" s="1030" t="s">
        <v>752</v>
      </c>
      <c r="C279" s="1030"/>
      <c r="D279" s="1030"/>
      <c r="E279" s="1030"/>
      <c r="F279" s="1031"/>
      <c r="G279" s="633" t="s">
        <v>636</v>
      </c>
      <c r="H279" s="409" t="s">
        <v>19</v>
      </c>
      <c r="I279" s="410" t="s">
        <v>20</v>
      </c>
      <c r="J279" s="628" t="s">
        <v>31</v>
      </c>
      <c r="K279" s="946"/>
    </row>
    <row r="280" spans="1:11">
      <c r="A280" s="401">
        <v>1</v>
      </c>
      <c r="B280" s="1072" t="s">
        <v>753</v>
      </c>
      <c r="C280" s="1073"/>
      <c r="D280" s="1073"/>
      <c r="E280" s="1073"/>
      <c r="F280" s="1074"/>
      <c r="G280" s="615">
        <v>11</v>
      </c>
      <c r="H280" s="402" t="s">
        <v>637</v>
      </c>
      <c r="I280" s="403">
        <v>55</v>
      </c>
      <c r="J280" s="616">
        <f>G280*I280</f>
        <v>605</v>
      </c>
      <c r="K280" s="950"/>
    </row>
    <row r="281" spans="1:11">
      <c r="A281" s="401"/>
      <c r="B281" s="1062"/>
      <c r="C281" s="1063"/>
      <c r="D281" s="1063"/>
      <c r="E281" s="1063"/>
      <c r="F281" s="1064"/>
      <c r="G281" s="615"/>
      <c r="H281" s="402"/>
      <c r="I281" s="403"/>
      <c r="J281" s="616"/>
      <c r="K281" s="946"/>
    </row>
    <row r="282" spans="1:11">
      <c r="A282" s="401">
        <v>2</v>
      </c>
      <c r="B282" s="1062" t="s">
        <v>754</v>
      </c>
      <c r="C282" s="1063"/>
      <c r="D282" s="1063"/>
      <c r="E282" s="1063"/>
      <c r="F282" s="1064"/>
      <c r="G282" s="615">
        <v>11</v>
      </c>
      <c r="H282" s="402" t="s">
        <v>637</v>
      </c>
      <c r="I282" s="403">
        <v>95</v>
      </c>
      <c r="J282" s="616">
        <f>G282*I282</f>
        <v>1045</v>
      </c>
      <c r="K282" s="950"/>
    </row>
    <row r="283" spans="1:11">
      <c r="A283" s="401"/>
      <c r="B283" s="562"/>
      <c r="C283" s="563"/>
      <c r="D283" s="563"/>
      <c r="E283" s="563"/>
      <c r="F283" s="564"/>
      <c r="G283" s="615"/>
      <c r="H283" s="402"/>
      <c r="I283" s="403"/>
      <c r="J283" s="616"/>
      <c r="K283" s="946"/>
    </row>
    <row r="284" spans="1:11">
      <c r="A284" s="401">
        <v>3</v>
      </c>
      <c r="B284" s="1062" t="s">
        <v>747</v>
      </c>
      <c r="C284" s="1063"/>
      <c r="D284" s="1063"/>
      <c r="E284" s="1063"/>
      <c r="F284" s="1064"/>
      <c r="G284" s="615">
        <v>0</v>
      </c>
      <c r="H284" s="402" t="s">
        <v>637</v>
      </c>
      <c r="I284" s="403">
        <v>260</v>
      </c>
      <c r="J284" s="616">
        <f>G284*I284</f>
        <v>0</v>
      </c>
      <c r="K284" s="943"/>
    </row>
    <row r="285" spans="1:11">
      <c r="A285" s="405"/>
      <c r="B285" s="1060"/>
      <c r="C285" s="1035"/>
      <c r="D285" s="1035"/>
      <c r="E285" s="1035"/>
      <c r="F285" s="1061"/>
      <c r="G285" s="617"/>
      <c r="H285" s="346"/>
      <c r="I285" s="347"/>
      <c r="J285" s="618"/>
      <c r="K285" s="943"/>
    </row>
    <row r="286" spans="1:11">
      <c r="A286" s="405">
        <v>4</v>
      </c>
      <c r="B286" s="1067" t="s">
        <v>755</v>
      </c>
      <c r="C286" s="1034"/>
      <c r="D286" s="1034"/>
      <c r="E286" s="1034"/>
      <c r="F286" s="1068"/>
      <c r="G286" s="617">
        <v>11</v>
      </c>
      <c r="H286" s="346" t="s">
        <v>637</v>
      </c>
      <c r="I286" s="347">
        <v>15</v>
      </c>
      <c r="J286" s="616">
        <f t="shared" ref="J286" si="90">G286*I286</f>
        <v>165</v>
      </c>
      <c r="K286" s="943"/>
    </row>
    <row r="287" spans="1:11">
      <c r="A287" s="405"/>
      <c r="B287" s="1060"/>
      <c r="C287" s="1035"/>
      <c r="D287" s="1035"/>
      <c r="E287" s="1035"/>
      <c r="F287" s="1061"/>
      <c r="G287" s="617"/>
      <c r="H287" s="346"/>
      <c r="I287" s="347"/>
      <c r="J287" s="618"/>
      <c r="K287" s="943"/>
    </row>
    <row r="288" spans="1:11">
      <c r="A288" s="405">
        <v>5</v>
      </c>
      <c r="B288" s="1067" t="s">
        <v>722</v>
      </c>
      <c r="C288" s="1034"/>
      <c r="D288" s="1034"/>
      <c r="E288" s="1034"/>
      <c r="F288" s="1068"/>
      <c r="G288" s="617">
        <v>11</v>
      </c>
      <c r="H288" s="346" t="s">
        <v>637</v>
      </c>
      <c r="I288" s="347">
        <v>25</v>
      </c>
      <c r="J288" s="616">
        <f t="shared" ref="J288" si="91">G288*I288</f>
        <v>275</v>
      </c>
      <c r="K288" s="943"/>
    </row>
    <row r="289" spans="1:11">
      <c r="A289" s="405"/>
      <c r="B289" s="1060"/>
      <c r="C289" s="1035"/>
      <c r="D289" s="1035"/>
      <c r="E289" s="1035"/>
      <c r="F289" s="1061"/>
      <c r="G289" s="617"/>
      <c r="H289" s="346"/>
      <c r="I289" s="347"/>
      <c r="J289" s="618"/>
      <c r="K289" s="943"/>
    </row>
    <row r="290" spans="1:11">
      <c r="A290" s="405">
        <v>6</v>
      </c>
      <c r="B290" s="1075" t="s">
        <v>723</v>
      </c>
      <c r="C290" s="1046"/>
      <c r="D290" s="1046"/>
      <c r="E290" s="1046"/>
      <c r="F290" s="1048"/>
      <c r="G290" s="617">
        <v>4</v>
      </c>
      <c r="H290" s="406" t="s">
        <v>637</v>
      </c>
      <c r="I290" s="347">
        <v>90</v>
      </c>
      <c r="J290" s="616">
        <f t="shared" ref="J290" si="92">G290*I290</f>
        <v>360</v>
      </c>
      <c r="K290" s="944"/>
    </row>
    <row r="291" spans="1:11">
      <c r="A291" s="405"/>
      <c r="B291" s="1075"/>
      <c r="C291" s="1046"/>
      <c r="D291" s="1046"/>
      <c r="E291" s="1046"/>
      <c r="F291" s="1048"/>
      <c r="G291" s="617"/>
      <c r="H291" s="406"/>
      <c r="I291" s="347"/>
      <c r="J291" s="618"/>
      <c r="K291" s="943"/>
    </row>
    <row r="292" spans="1:11">
      <c r="A292" s="405">
        <v>7</v>
      </c>
      <c r="B292" s="1075" t="s">
        <v>724</v>
      </c>
      <c r="C292" s="1046"/>
      <c r="D292" s="1046"/>
      <c r="E292" s="1046"/>
      <c r="F292" s="1048"/>
      <c r="G292" s="617">
        <v>0</v>
      </c>
      <c r="H292" s="406" t="s">
        <v>637</v>
      </c>
      <c r="I292" s="347">
        <v>90</v>
      </c>
      <c r="J292" s="616">
        <f t="shared" ref="J292" si="93">G292*I292</f>
        <v>0</v>
      </c>
      <c r="K292" s="944"/>
    </row>
    <row r="293" spans="1:11">
      <c r="A293" s="405"/>
      <c r="B293" s="1075"/>
      <c r="C293" s="1046"/>
      <c r="D293" s="1046"/>
      <c r="E293" s="1046"/>
      <c r="F293" s="1048"/>
      <c r="G293" s="617"/>
      <c r="H293" s="406"/>
      <c r="I293" s="347"/>
      <c r="J293" s="618"/>
      <c r="K293" s="943"/>
    </row>
    <row r="294" spans="1:11">
      <c r="A294" s="405">
        <v>15</v>
      </c>
      <c r="B294" s="1075" t="s">
        <v>725</v>
      </c>
      <c r="C294" s="1046"/>
      <c r="D294" s="1046"/>
      <c r="E294" s="1046"/>
      <c r="F294" s="1048"/>
      <c r="G294" s="617">
        <v>0</v>
      </c>
      <c r="H294" s="406" t="s">
        <v>637</v>
      </c>
      <c r="I294" s="347">
        <v>140</v>
      </c>
      <c r="J294" s="616">
        <f t="shared" ref="J294" si="94">G294*I294</f>
        <v>0</v>
      </c>
      <c r="K294" s="944"/>
    </row>
    <row r="295" spans="1:11">
      <c r="A295" s="405"/>
      <c r="B295" s="1075"/>
      <c r="C295" s="1046"/>
      <c r="D295" s="1046"/>
      <c r="E295" s="1046"/>
      <c r="F295" s="1048"/>
      <c r="G295" s="617"/>
      <c r="H295" s="406"/>
      <c r="I295" s="347"/>
      <c r="J295" s="618"/>
      <c r="K295" s="943"/>
    </row>
    <row r="296" spans="1:11">
      <c r="A296" s="405">
        <v>16</v>
      </c>
      <c r="B296" s="1075" t="s">
        <v>726</v>
      </c>
      <c r="C296" s="1046"/>
      <c r="D296" s="1046"/>
      <c r="E296" s="1046"/>
      <c r="F296" s="1048"/>
      <c r="G296" s="617">
        <v>0</v>
      </c>
      <c r="H296" s="406" t="s">
        <v>637</v>
      </c>
      <c r="I296" s="347">
        <v>140</v>
      </c>
      <c r="J296" s="616">
        <f t="shared" ref="J296" si="95">G296*I296</f>
        <v>0</v>
      </c>
      <c r="K296" s="944"/>
    </row>
    <row r="297" spans="1:11" ht="15.75" thickBot="1">
      <c r="A297" s="619"/>
      <c r="B297" s="1076"/>
      <c r="C297" s="1077"/>
      <c r="D297" s="1077"/>
      <c r="E297" s="1077"/>
      <c r="F297" s="1078"/>
      <c r="G297" s="620"/>
      <c r="H297" s="621"/>
      <c r="I297" s="372"/>
      <c r="J297" s="622"/>
      <c r="K297" s="943"/>
    </row>
    <row r="298" spans="1:11" ht="15.75" thickBot="1">
      <c r="A298" s="623"/>
      <c r="B298" s="1083" t="s">
        <v>1043</v>
      </c>
      <c r="C298" s="1025"/>
      <c r="D298" s="1025"/>
      <c r="E298" s="1025"/>
      <c r="F298" s="1087"/>
      <c r="G298" s="624"/>
      <c r="H298" s="625"/>
      <c r="I298" s="611"/>
      <c r="J298" s="634">
        <f>SUM(J280:J297)</f>
        <v>2450</v>
      </c>
      <c r="K298" s="943"/>
    </row>
    <row r="299" spans="1:11" ht="15.75" thickBot="1">
      <c r="K299" s="949"/>
    </row>
    <row r="300" spans="1:11" ht="15.75" thickBot="1">
      <c r="A300" s="568" t="s">
        <v>630</v>
      </c>
      <c r="B300" s="1030" t="s">
        <v>756</v>
      </c>
      <c r="C300" s="1030"/>
      <c r="D300" s="1030"/>
      <c r="E300" s="1030"/>
      <c r="F300" s="1031"/>
      <c r="G300" s="633" t="s">
        <v>636</v>
      </c>
      <c r="H300" s="409" t="s">
        <v>19</v>
      </c>
      <c r="I300" s="410" t="s">
        <v>20</v>
      </c>
      <c r="J300" s="628" t="s">
        <v>31</v>
      </c>
      <c r="K300" s="946"/>
    </row>
    <row r="301" spans="1:11">
      <c r="A301" s="401">
        <v>1</v>
      </c>
      <c r="B301" s="1072" t="s">
        <v>714</v>
      </c>
      <c r="C301" s="1073"/>
      <c r="D301" s="1073"/>
      <c r="E301" s="1073"/>
      <c r="F301" s="1074"/>
      <c r="G301" s="615">
        <v>0</v>
      </c>
      <c r="H301" s="402" t="s">
        <v>637</v>
      </c>
      <c r="I301" s="403">
        <v>110</v>
      </c>
      <c r="J301" s="616">
        <f>G301*I301</f>
        <v>0</v>
      </c>
      <c r="K301" s="943"/>
    </row>
    <row r="302" spans="1:11">
      <c r="A302" s="401"/>
      <c r="B302" s="1062"/>
      <c r="C302" s="1063"/>
      <c r="D302" s="1063"/>
      <c r="E302" s="1063"/>
      <c r="F302" s="1064"/>
      <c r="G302" s="615"/>
      <c r="H302" s="402"/>
      <c r="I302" s="403"/>
      <c r="J302" s="616"/>
      <c r="K302" s="943"/>
    </row>
    <row r="303" spans="1:11">
      <c r="A303" s="401">
        <v>2</v>
      </c>
      <c r="B303" s="1062" t="s">
        <v>715</v>
      </c>
      <c r="C303" s="1063"/>
      <c r="D303" s="1063"/>
      <c r="E303" s="1063"/>
      <c r="F303" s="1064"/>
      <c r="G303" s="615">
        <v>0</v>
      </c>
      <c r="H303" s="402" t="s">
        <v>637</v>
      </c>
      <c r="I303" s="403">
        <v>95</v>
      </c>
      <c r="J303" s="616">
        <f>G303*I303</f>
        <v>0</v>
      </c>
      <c r="K303" s="947"/>
    </row>
    <row r="304" spans="1:11">
      <c r="A304" s="401"/>
      <c r="B304" s="562"/>
      <c r="C304" s="563"/>
      <c r="D304" s="563"/>
      <c r="E304" s="563"/>
      <c r="F304" s="564"/>
      <c r="G304" s="615"/>
      <c r="H304" s="402"/>
      <c r="I304" s="403"/>
      <c r="J304" s="616"/>
      <c r="K304" s="946"/>
    </row>
    <row r="305" spans="1:11">
      <c r="A305" s="401">
        <v>3</v>
      </c>
      <c r="B305" s="1062" t="s">
        <v>757</v>
      </c>
      <c r="C305" s="1063"/>
      <c r="D305" s="1063"/>
      <c r="E305" s="1063"/>
      <c r="F305" s="1064"/>
      <c r="G305" s="615">
        <v>0</v>
      </c>
      <c r="H305" s="402" t="s">
        <v>637</v>
      </c>
      <c r="I305" s="403">
        <v>15</v>
      </c>
      <c r="J305" s="616">
        <f>G305*I305</f>
        <v>0</v>
      </c>
      <c r="K305" s="951"/>
    </row>
    <row r="306" spans="1:11">
      <c r="A306" s="401"/>
      <c r="B306" s="562"/>
      <c r="C306" s="563"/>
      <c r="D306" s="563"/>
      <c r="E306" s="563"/>
      <c r="F306" s="564"/>
      <c r="G306" s="615"/>
      <c r="H306" s="402"/>
      <c r="I306" s="403"/>
      <c r="J306" s="616"/>
      <c r="K306" s="946"/>
    </row>
    <row r="307" spans="1:11">
      <c r="A307" s="405">
        <v>4</v>
      </c>
      <c r="B307" s="1067" t="s">
        <v>716</v>
      </c>
      <c r="C307" s="1034"/>
      <c r="D307" s="1034"/>
      <c r="E307" s="1034"/>
      <c r="F307" s="1068"/>
      <c r="G307" s="617">
        <v>0</v>
      </c>
      <c r="H307" s="346" t="s">
        <v>637</v>
      </c>
      <c r="I307" s="347">
        <v>20</v>
      </c>
      <c r="J307" s="616">
        <f t="shared" ref="J307" si="96">G307*I307</f>
        <v>0</v>
      </c>
      <c r="K307" s="943"/>
    </row>
    <row r="308" spans="1:11">
      <c r="A308" s="405"/>
      <c r="B308" s="1060"/>
      <c r="C308" s="1035"/>
      <c r="D308" s="1035"/>
      <c r="E308" s="1035"/>
      <c r="F308" s="1061"/>
      <c r="G308" s="617"/>
      <c r="H308" s="346"/>
      <c r="I308" s="347"/>
      <c r="J308" s="618"/>
      <c r="K308" s="943"/>
    </row>
    <row r="309" spans="1:11">
      <c r="A309" s="405">
        <v>5</v>
      </c>
      <c r="B309" s="1075" t="s">
        <v>717</v>
      </c>
      <c r="C309" s="1046"/>
      <c r="D309" s="1046"/>
      <c r="E309" s="1046"/>
      <c r="F309" s="1048"/>
      <c r="G309" s="617">
        <v>0</v>
      </c>
      <c r="H309" s="406" t="s">
        <v>637</v>
      </c>
      <c r="I309" s="347">
        <v>15</v>
      </c>
      <c r="J309" s="616">
        <f t="shared" ref="J309" si="97">G309*I309</f>
        <v>0</v>
      </c>
      <c r="K309" s="943"/>
    </row>
    <row r="310" spans="1:11">
      <c r="A310" s="405"/>
      <c r="B310" s="1065"/>
      <c r="C310" s="1045"/>
      <c r="D310" s="1045"/>
      <c r="E310" s="1045"/>
      <c r="F310" s="1066"/>
      <c r="G310" s="617"/>
      <c r="H310" s="406"/>
      <c r="I310" s="347"/>
      <c r="J310" s="618"/>
      <c r="K310" s="943"/>
    </row>
    <row r="311" spans="1:11">
      <c r="A311" s="405">
        <v>6</v>
      </c>
      <c r="B311" s="1075" t="s">
        <v>718</v>
      </c>
      <c r="C311" s="1046"/>
      <c r="D311" s="1046"/>
      <c r="E311" s="1046"/>
      <c r="F311" s="1048"/>
      <c r="G311" s="617">
        <v>0</v>
      </c>
      <c r="H311" s="406" t="s">
        <v>637</v>
      </c>
      <c r="I311" s="347">
        <v>25</v>
      </c>
      <c r="J311" s="616">
        <f t="shared" ref="J311" si="98">G311*I311</f>
        <v>0</v>
      </c>
      <c r="K311" s="943"/>
    </row>
    <row r="312" spans="1:11">
      <c r="A312" s="405"/>
      <c r="B312" s="1065"/>
      <c r="C312" s="1045"/>
      <c r="D312" s="1045"/>
      <c r="E312" s="1045"/>
      <c r="F312" s="1066"/>
      <c r="G312" s="617"/>
      <c r="H312" s="406"/>
      <c r="I312" s="347"/>
      <c r="J312" s="618"/>
      <c r="K312" s="943"/>
    </row>
    <row r="313" spans="1:11">
      <c r="A313" s="405">
        <v>7</v>
      </c>
      <c r="B313" s="1075" t="s">
        <v>719</v>
      </c>
      <c r="C313" s="1046"/>
      <c r="D313" s="1046"/>
      <c r="E313" s="1046"/>
      <c r="F313" s="1048"/>
      <c r="G313" s="617">
        <v>0</v>
      </c>
      <c r="H313" s="406" t="s">
        <v>637</v>
      </c>
      <c r="I313" s="347">
        <v>15</v>
      </c>
      <c r="J313" s="616">
        <f t="shared" ref="J313" si="99">G313*I313</f>
        <v>0</v>
      </c>
      <c r="K313" s="943"/>
    </row>
    <row r="314" spans="1:11">
      <c r="A314" s="405"/>
      <c r="B314" s="1065"/>
      <c r="C314" s="1045"/>
      <c r="D314" s="1045"/>
      <c r="E314" s="1045"/>
      <c r="F314" s="1066"/>
      <c r="G314" s="617"/>
      <c r="H314" s="406"/>
      <c r="I314" s="347"/>
      <c r="J314" s="618"/>
      <c r="K314" s="943"/>
    </row>
    <row r="315" spans="1:11">
      <c r="A315" s="405">
        <v>8</v>
      </c>
      <c r="B315" s="1075" t="s">
        <v>720</v>
      </c>
      <c r="C315" s="1046"/>
      <c r="D315" s="1046"/>
      <c r="E315" s="1046"/>
      <c r="F315" s="1048"/>
      <c r="G315" s="617">
        <v>0</v>
      </c>
      <c r="H315" s="406" t="s">
        <v>637</v>
      </c>
      <c r="I315" s="347">
        <v>25</v>
      </c>
      <c r="J315" s="616">
        <f t="shared" ref="J315" si="100">G315*I315</f>
        <v>0</v>
      </c>
      <c r="K315" s="943"/>
    </row>
    <row r="316" spans="1:11">
      <c r="A316" s="405"/>
      <c r="B316" s="1065"/>
      <c r="C316" s="1045"/>
      <c r="D316" s="1045"/>
      <c r="E316" s="1045"/>
      <c r="F316" s="1066"/>
      <c r="G316" s="617"/>
      <c r="H316" s="406"/>
      <c r="I316" s="347"/>
      <c r="J316" s="618"/>
      <c r="K316" s="943"/>
    </row>
    <row r="317" spans="1:11">
      <c r="A317" s="405">
        <v>9</v>
      </c>
      <c r="B317" s="1075" t="s">
        <v>721</v>
      </c>
      <c r="C317" s="1046"/>
      <c r="D317" s="1046"/>
      <c r="E317" s="1046"/>
      <c r="F317" s="1048"/>
      <c r="G317" s="617">
        <v>0</v>
      </c>
      <c r="H317" s="406" t="s">
        <v>637</v>
      </c>
      <c r="I317" s="347">
        <v>15</v>
      </c>
      <c r="J317" s="616">
        <f t="shared" ref="J317" si="101">G317*I317</f>
        <v>0</v>
      </c>
      <c r="K317" s="943"/>
    </row>
    <row r="318" spans="1:11">
      <c r="A318" s="405"/>
      <c r="B318" s="1065"/>
      <c r="C318" s="1045"/>
      <c r="D318" s="1045"/>
      <c r="E318" s="1045"/>
      <c r="F318" s="1066"/>
      <c r="G318" s="617"/>
      <c r="H318" s="406"/>
      <c r="I318" s="347"/>
      <c r="J318" s="618"/>
      <c r="K318" s="943"/>
    </row>
    <row r="319" spans="1:11">
      <c r="A319" s="405">
        <v>10</v>
      </c>
      <c r="B319" s="1075" t="s">
        <v>722</v>
      </c>
      <c r="C319" s="1046"/>
      <c r="D319" s="1046"/>
      <c r="E319" s="1046"/>
      <c r="F319" s="1048"/>
      <c r="G319" s="617">
        <v>0</v>
      </c>
      <c r="H319" s="406" t="s">
        <v>637</v>
      </c>
      <c r="I319" s="347">
        <v>50</v>
      </c>
      <c r="J319" s="616">
        <f t="shared" ref="J319" si="102">G319*I319</f>
        <v>0</v>
      </c>
      <c r="K319" s="943"/>
    </row>
    <row r="320" spans="1:11">
      <c r="A320" s="405"/>
      <c r="B320" s="1075"/>
      <c r="C320" s="1046"/>
      <c r="D320" s="1046"/>
      <c r="E320" s="1046"/>
      <c r="F320" s="1048"/>
      <c r="G320" s="617"/>
      <c r="H320" s="406"/>
      <c r="I320" s="347"/>
      <c r="J320" s="618"/>
      <c r="K320" s="943"/>
    </row>
    <row r="321" spans="1:11">
      <c r="A321" s="405">
        <v>11</v>
      </c>
      <c r="B321" s="1075" t="s">
        <v>723</v>
      </c>
      <c r="C321" s="1046"/>
      <c r="D321" s="1046"/>
      <c r="E321" s="1046"/>
      <c r="F321" s="1048"/>
      <c r="G321" s="617">
        <v>0</v>
      </c>
      <c r="H321" s="406" t="s">
        <v>637</v>
      </c>
      <c r="I321" s="347">
        <v>90</v>
      </c>
      <c r="J321" s="616">
        <f t="shared" ref="J321" si="103">G321*I321</f>
        <v>0</v>
      </c>
      <c r="K321" s="944"/>
    </row>
    <row r="322" spans="1:11">
      <c r="A322" s="405"/>
      <c r="B322" s="1075"/>
      <c r="C322" s="1046"/>
      <c r="D322" s="1046"/>
      <c r="E322" s="1046"/>
      <c r="F322" s="1048"/>
      <c r="G322" s="617"/>
      <c r="H322" s="406"/>
      <c r="I322" s="347"/>
      <c r="J322" s="618"/>
      <c r="K322" s="943"/>
    </row>
    <row r="323" spans="1:11">
      <c r="A323" s="405">
        <v>12</v>
      </c>
      <c r="B323" s="1075" t="s">
        <v>724</v>
      </c>
      <c r="C323" s="1046"/>
      <c r="D323" s="1046"/>
      <c r="E323" s="1046"/>
      <c r="F323" s="1048"/>
      <c r="G323" s="617">
        <v>0</v>
      </c>
      <c r="H323" s="406" t="s">
        <v>637</v>
      </c>
      <c r="I323" s="347">
        <v>90</v>
      </c>
      <c r="J323" s="616">
        <f t="shared" ref="J323" si="104">G323*I323</f>
        <v>0</v>
      </c>
      <c r="K323" s="944"/>
    </row>
    <row r="324" spans="1:11">
      <c r="A324" s="405"/>
      <c r="B324" s="1075"/>
      <c r="C324" s="1046"/>
      <c r="D324" s="1046"/>
      <c r="E324" s="1046"/>
      <c r="F324" s="1048"/>
      <c r="G324" s="617"/>
      <c r="H324" s="406"/>
      <c r="I324" s="347"/>
      <c r="J324" s="618"/>
      <c r="K324" s="943"/>
    </row>
    <row r="325" spans="1:11">
      <c r="A325" s="405">
        <v>13</v>
      </c>
      <c r="B325" s="1075" t="s">
        <v>725</v>
      </c>
      <c r="C325" s="1046"/>
      <c r="D325" s="1046"/>
      <c r="E325" s="1046"/>
      <c r="F325" s="1048"/>
      <c r="G325" s="617">
        <v>0</v>
      </c>
      <c r="H325" s="406" t="s">
        <v>637</v>
      </c>
      <c r="I325" s="347">
        <v>140</v>
      </c>
      <c r="J325" s="616">
        <f t="shared" ref="J325" si="105">G325*I325</f>
        <v>0</v>
      </c>
      <c r="K325" s="944"/>
    </row>
    <row r="326" spans="1:11">
      <c r="A326" s="405"/>
      <c r="B326" s="1075"/>
      <c r="C326" s="1046"/>
      <c r="D326" s="1046"/>
      <c r="E326" s="1046"/>
      <c r="F326" s="1048"/>
      <c r="G326" s="617"/>
      <c r="H326" s="406"/>
      <c r="I326" s="347"/>
      <c r="J326" s="618"/>
      <c r="K326" s="943"/>
    </row>
    <row r="327" spans="1:11">
      <c r="A327" s="405">
        <v>14</v>
      </c>
      <c r="B327" s="1075" t="s">
        <v>726</v>
      </c>
      <c r="C327" s="1046"/>
      <c r="D327" s="1046"/>
      <c r="E327" s="1046"/>
      <c r="F327" s="1048"/>
      <c r="G327" s="617">
        <v>0</v>
      </c>
      <c r="H327" s="406" t="s">
        <v>637</v>
      </c>
      <c r="I327" s="347">
        <v>140</v>
      </c>
      <c r="J327" s="616">
        <f t="shared" ref="J327" si="106">G327*I327</f>
        <v>0</v>
      </c>
      <c r="K327" s="944"/>
    </row>
    <row r="328" spans="1:11" ht="15.75" thickBot="1">
      <c r="A328" s="619"/>
      <c r="B328" s="1076"/>
      <c r="C328" s="1077"/>
      <c r="D328" s="1077"/>
      <c r="E328" s="1077"/>
      <c r="F328" s="1078"/>
      <c r="G328" s="620"/>
      <c r="H328" s="621"/>
      <c r="I328" s="372"/>
      <c r="J328" s="622"/>
      <c r="K328" s="943"/>
    </row>
    <row r="329" spans="1:11" ht="15.75" thickBot="1">
      <c r="A329" s="623"/>
      <c r="B329" s="1083" t="s">
        <v>1043</v>
      </c>
      <c r="C329" s="1025"/>
      <c r="D329" s="1025"/>
      <c r="E329" s="1025"/>
      <c r="F329" s="1087"/>
      <c r="G329" s="624"/>
      <c r="H329" s="625"/>
      <c r="I329" s="611"/>
      <c r="J329" s="634">
        <f>SUM(J301:J328)</f>
        <v>0</v>
      </c>
      <c r="K329" s="943"/>
    </row>
    <row r="330" spans="1:11" ht="15.75" thickBot="1">
      <c r="K330" s="949"/>
    </row>
    <row r="331" spans="1:11" ht="15.75" thickBot="1">
      <c r="A331" s="568" t="s">
        <v>630</v>
      </c>
      <c r="B331" s="1030" t="s">
        <v>758</v>
      </c>
      <c r="C331" s="1030"/>
      <c r="D331" s="1030"/>
      <c r="E331" s="1030"/>
      <c r="F331" s="1031"/>
      <c r="G331" s="633" t="s">
        <v>636</v>
      </c>
      <c r="H331" s="409" t="s">
        <v>19</v>
      </c>
      <c r="I331" s="410" t="s">
        <v>20</v>
      </c>
      <c r="J331" s="628" t="s">
        <v>31</v>
      </c>
      <c r="K331" s="946"/>
    </row>
    <row r="332" spans="1:11">
      <c r="A332" s="405"/>
      <c r="B332" s="1065"/>
      <c r="C332" s="1045"/>
      <c r="D332" s="1045"/>
      <c r="E332" s="1045"/>
      <c r="F332" s="1066"/>
      <c r="G332" s="617"/>
      <c r="H332" s="406"/>
      <c r="I332" s="347"/>
      <c r="J332" s="618"/>
      <c r="K332" s="943"/>
    </row>
    <row r="333" spans="1:11">
      <c r="A333" s="405">
        <v>1</v>
      </c>
      <c r="B333" s="1075" t="s">
        <v>721</v>
      </c>
      <c r="C333" s="1046"/>
      <c r="D333" s="1046"/>
      <c r="E333" s="1046"/>
      <c r="F333" s="1048"/>
      <c r="G333" s="617">
        <v>1</v>
      </c>
      <c r="H333" s="406" t="s">
        <v>637</v>
      </c>
      <c r="I333" s="347">
        <v>15</v>
      </c>
      <c r="J333" s="616">
        <f t="shared" ref="J333" si="107">G333*I333</f>
        <v>15</v>
      </c>
      <c r="K333" s="943"/>
    </row>
    <row r="334" spans="1:11">
      <c r="A334" s="405"/>
      <c r="B334" s="1065"/>
      <c r="C334" s="1045"/>
      <c r="D334" s="1045"/>
      <c r="E334" s="1045"/>
      <c r="F334" s="1066"/>
      <c r="G334" s="617"/>
      <c r="H334" s="406"/>
      <c r="I334" s="347"/>
      <c r="J334" s="618"/>
      <c r="K334" s="943"/>
    </row>
    <row r="335" spans="1:11">
      <c r="A335" s="405">
        <v>2</v>
      </c>
      <c r="B335" s="1075" t="s">
        <v>722</v>
      </c>
      <c r="C335" s="1046"/>
      <c r="D335" s="1046"/>
      <c r="E335" s="1046"/>
      <c r="F335" s="1048"/>
      <c r="G335" s="617">
        <v>1</v>
      </c>
      <c r="H335" s="406" t="s">
        <v>637</v>
      </c>
      <c r="I335" s="347">
        <v>50</v>
      </c>
      <c r="J335" s="616">
        <f t="shared" ref="J335" si="108">G335*I335</f>
        <v>50</v>
      </c>
      <c r="K335" s="943"/>
    </row>
    <row r="336" spans="1:11">
      <c r="A336" s="405"/>
      <c r="B336" s="1075"/>
      <c r="C336" s="1046"/>
      <c r="D336" s="1046"/>
      <c r="E336" s="1046"/>
      <c r="F336" s="1048"/>
      <c r="G336" s="617"/>
      <c r="H336" s="406"/>
      <c r="I336" s="347"/>
      <c r="J336" s="618"/>
      <c r="K336" s="943"/>
    </row>
    <row r="337" spans="1:11">
      <c r="A337" s="405">
        <v>3</v>
      </c>
      <c r="B337" s="1075" t="s">
        <v>723</v>
      </c>
      <c r="C337" s="1046"/>
      <c r="D337" s="1046"/>
      <c r="E337" s="1046"/>
      <c r="F337" s="1048"/>
      <c r="G337" s="617">
        <v>1</v>
      </c>
      <c r="H337" s="406" t="s">
        <v>637</v>
      </c>
      <c r="I337" s="347">
        <v>90</v>
      </c>
      <c r="J337" s="616">
        <f t="shared" ref="J337" si="109">G337*I337</f>
        <v>90</v>
      </c>
      <c r="K337" s="944"/>
    </row>
    <row r="338" spans="1:11">
      <c r="A338" s="405"/>
      <c r="B338" s="1075"/>
      <c r="C338" s="1046"/>
      <c r="D338" s="1046"/>
      <c r="E338" s="1046"/>
      <c r="F338" s="1048"/>
      <c r="G338" s="617"/>
      <c r="H338" s="406"/>
      <c r="I338" s="347"/>
      <c r="J338" s="618"/>
      <c r="K338" s="943"/>
    </row>
    <row r="339" spans="1:11">
      <c r="A339" s="405">
        <v>4</v>
      </c>
      <c r="B339" s="1075" t="s">
        <v>724</v>
      </c>
      <c r="C339" s="1046"/>
      <c r="D339" s="1046"/>
      <c r="E339" s="1046"/>
      <c r="F339" s="1048"/>
      <c r="G339" s="617">
        <v>0</v>
      </c>
      <c r="H339" s="406" t="s">
        <v>637</v>
      </c>
      <c r="I339" s="347">
        <v>90</v>
      </c>
      <c r="J339" s="616">
        <f t="shared" ref="J339" si="110">G339*I339</f>
        <v>0</v>
      </c>
      <c r="K339" s="944"/>
    </row>
    <row r="340" spans="1:11">
      <c r="A340" s="405"/>
      <c r="B340" s="1075"/>
      <c r="C340" s="1046"/>
      <c r="D340" s="1046"/>
      <c r="E340" s="1046"/>
      <c r="F340" s="1048"/>
      <c r="G340" s="617"/>
      <c r="H340" s="406"/>
      <c r="I340" s="347"/>
      <c r="J340" s="618"/>
      <c r="K340" s="943"/>
    </row>
    <row r="341" spans="1:11">
      <c r="A341" s="405">
        <v>5</v>
      </c>
      <c r="B341" s="1075" t="s">
        <v>725</v>
      </c>
      <c r="C341" s="1046"/>
      <c r="D341" s="1046"/>
      <c r="E341" s="1046"/>
      <c r="F341" s="1048"/>
      <c r="G341" s="617">
        <v>0</v>
      </c>
      <c r="H341" s="406" t="s">
        <v>637</v>
      </c>
      <c r="I341" s="347">
        <v>140</v>
      </c>
      <c r="J341" s="616">
        <f t="shared" ref="J341" si="111">G341*I341</f>
        <v>0</v>
      </c>
      <c r="K341" s="944"/>
    </row>
    <row r="342" spans="1:11">
      <c r="A342" s="405"/>
      <c r="B342" s="1075"/>
      <c r="C342" s="1046"/>
      <c r="D342" s="1046"/>
      <c r="E342" s="1046"/>
      <c r="F342" s="1048"/>
      <c r="G342" s="617"/>
      <c r="H342" s="406"/>
      <c r="I342" s="347"/>
      <c r="J342" s="618"/>
      <c r="K342" s="943"/>
    </row>
    <row r="343" spans="1:11">
      <c r="A343" s="405">
        <v>6</v>
      </c>
      <c r="B343" s="1075" t="s">
        <v>726</v>
      </c>
      <c r="C343" s="1046"/>
      <c r="D343" s="1046"/>
      <c r="E343" s="1046"/>
      <c r="F343" s="1048"/>
      <c r="G343" s="617">
        <v>0</v>
      </c>
      <c r="H343" s="406" t="s">
        <v>637</v>
      </c>
      <c r="I343" s="347">
        <v>140</v>
      </c>
      <c r="J343" s="616">
        <f t="shared" ref="J343" si="112">G343*I343</f>
        <v>0</v>
      </c>
      <c r="K343" s="944"/>
    </row>
    <row r="344" spans="1:11" ht="15.75" thickBot="1">
      <c r="A344" s="619"/>
      <c r="B344" s="1076"/>
      <c r="C344" s="1077"/>
      <c r="D344" s="1077"/>
      <c r="E344" s="1077"/>
      <c r="F344" s="1078"/>
      <c r="G344" s="620"/>
      <c r="H344" s="621"/>
      <c r="I344" s="372"/>
      <c r="J344" s="622"/>
      <c r="K344" s="943"/>
    </row>
    <row r="345" spans="1:11" ht="15.75" thickBot="1">
      <c r="A345" s="623"/>
      <c r="B345" s="1083" t="s">
        <v>1043</v>
      </c>
      <c r="C345" s="1025"/>
      <c r="D345" s="1025"/>
      <c r="E345" s="1025"/>
      <c r="F345" s="1087"/>
      <c r="G345" s="624"/>
      <c r="H345" s="625"/>
      <c r="I345" s="611"/>
      <c r="J345" s="634">
        <f>SUM(J332:J344)</f>
        <v>155</v>
      </c>
      <c r="K345" s="943"/>
    </row>
    <row r="346" spans="1:11" ht="15.75" thickBot="1">
      <c r="K346" s="949"/>
    </row>
    <row r="347" spans="1:11" ht="15.75" thickBot="1">
      <c r="A347" s="568" t="s">
        <v>630</v>
      </c>
      <c r="B347" s="1030" t="s">
        <v>759</v>
      </c>
      <c r="C347" s="1030"/>
      <c r="D347" s="1030"/>
      <c r="E347" s="1030"/>
      <c r="F347" s="1031"/>
      <c r="G347" s="633" t="s">
        <v>636</v>
      </c>
      <c r="H347" s="409" t="s">
        <v>19</v>
      </c>
      <c r="I347" s="410" t="s">
        <v>20</v>
      </c>
      <c r="J347" s="628" t="s">
        <v>31</v>
      </c>
      <c r="K347" s="946"/>
    </row>
    <row r="348" spans="1:11">
      <c r="A348" s="405"/>
      <c r="B348" s="1065"/>
      <c r="C348" s="1045"/>
      <c r="D348" s="1045"/>
      <c r="E348" s="1045"/>
      <c r="F348" s="1066"/>
      <c r="G348" s="617"/>
      <c r="H348" s="406"/>
      <c r="I348" s="347"/>
      <c r="J348" s="618"/>
      <c r="K348" s="943"/>
    </row>
    <row r="349" spans="1:11">
      <c r="A349" s="405">
        <v>1</v>
      </c>
      <c r="B349" s="1075" t="s">
        <v>721</v>
      </c>
      <c r="C349" s="1046"/>
      <c r="D349" s="1046"/>
      <c r="E349" s="1046"/>
      <c r="F349" s="1048"/>
      <c r="G349" s="617">
        <v>4</v>
      </c>
      <c r="H349" s="406" t="s">
        <v>637</v>
      </c>
      <c r="I349" s="347">
        <v>15</v>
      </c>
      <c r="J349" s="616">
        <f t="shared" ref="J349" si="113">G349*I349</f>
        <v>60</v>
      </c>
      <c r="K349" s="943"/>
    </row>
    <row r="350" spans="1:11">
      <c r="A350" s="405"/>
      <c r="B350" s="1065"/>
      <c r="C350" s="1045"/>
      <c r="D350" s="1045"/>
      <c r="E350" s="1045"/>
      <c r="F350" s="1066"/>
      <c r="G350" s="617"/>
      <c r="H350" s="406"/>
      <c r="I350" s="347"/>
      <c r="J350" s="618"/>
      <c r="K350" s="943"/>
    </row>
    <row r="351" spans="1:11">
      <c r="A351" s="405">
        <v>2</v>
      </c>
      <c r="B351" s="1075" t="s">
        <v>722</v>
      </c>
      <c r="C351" s="1046"/>
      <c r="D351" s="1046"/>
      <c r="E351" s="1046"/>
      <c r="F351" s="1048"/>
      <c r="G351" s="617">
        <v>4</v>
      </c>
      <c r="H351" s="406" t="s">
        <v>637</v>
      </c>
      <c r="I351" s="347">
        <v>50</v>
      </c>
      <c r="J351" s="616">
        <f t="shared" ref="J351" si="114">G351*I351</f>
        <v>200</v>
      </c>
      <c r="K351" s="943"/>
    </row>
    <row r="352" spans="1:11">
      <c r="A352" s="405"/>
      <c r="B352" s="1075"/>
      <c r="C352" s="1046"/>
      <c r="D352" s="1046"/>
      <c r="E352" s="1046"/>
      <c r="F352" s="1048"/>
      <c r="G352" s="617"/>
      <c r="H352" s="406"/>
      <c r="I352" s="347"/>
      <c r="J352" s="618"/>
      <c r="K352" s="943"/>
    </row>
    <row r="353" spans="1:11">
      <c r="A353" s="405">
        <v>3</v>
      </c>
      <c r="B353" s="567" t="s">
        <v>737</v>
      </c>
      <c r="C353" s="560"/>
      <c r="D353" s="560"/>
      <c r="E353" s="560"/>
      <c r="F353" s="561"/>
      <c r="G353" s="617">
        <v>4</v>
      </c>
      <c r="H353" s="406" t="s">
        <v>637</v>
      </c>
      <c r="I353" s="347">
        <v>2</v>
      </c>
      <c r="J353" s="616">
        <f t="shared" ref="J353" si="115">G353*I353</f>
        <v>8</v>
      </c>
      <c r="K353" s="943"/>
    </row>
    <row r="354" spans="1:11">
      <c r="A354" s="405"/>
      <c r="B354" s="567"/>
      <c r="C354" s="560"/>
      <c r="D354" s="560"/>
      <c r="E354" s="560"/>
      <c r="F354" s="561"/>
      <c r="G354" s="617"/>
      <c r="H354" s="406"/>
      <c r="I354" s="347"/>
      <c r="J354" s="616"/>
      <c r="K354" s="943"/>
    </row>
    <row r="355" spans="1:11">
      <c r="A355" s="405">
        <v>3</v>
      </c>
      <c r="B355" s="1075" t="s">
        <v>723</v>
      </c>
      <c r="C355" s="1046"/>
      <c r="D355" s="1046"/>
      <c r="E355" s="1046"/>
      <c r="F355" s="1048"/>
      <c r="G355" s="617">
        <v>3</v>
      </c>
      <c r="H355" s="406" t="s">
        <v>637</v>
      </c>
      <c r="I355" s="347">
        <v>90</v>
      </c>
      <c r="J355" s="616">
        <f t="shared" ref="J355" si="116">G355*I355</f>
        <v>270</v>
      </c>
      <c r="K355" s="944"/>
    </row>
    <row r="356" spans="1:11">
      <c r="A356" s="405"/>
      <c r="B356" s="1075"/>
      <c r="C356" s="1046"/>
      <c r="D356" s="1046"/>
      <c r="E356" s="1046"/>
      <c r="F356" s="1048"/>
      <c r="G356" s="617"/>
      <c r="H356" s="406"/>
      <c r="I356" s="347"/>
      <c r="J356" s="618"/>
      <c r="K356" s="943"/>
    </row>
    <row r="357" spans="1:11">
      <c r="A357" s="405">
        <v>4</v>
      </c>
      <c r="B357" s="1075" t="s">
        <v>724</v>
      </c>
      <c r="C357" s="1046"/>
      <c r="D357" s="1046"/>
      <c r="E357" s="1046"/>
      <c r="F357" s="1048"/>
      <c r="G357" s="617">
        <v>0</v>
      </c>
      <c r="H357" s="406" t="s">
        <v>637</v>
      </c>
      <c r="I357" s="347">
        <v>90</v>
      </c>
      <c r="J357" s="616">
        <f t="shared" ref="J357" si="117">G357*I357</f>
        <v>0</v>
      </c>
      <c r="K357" s="944"/>
    </row>
    <row r="358" spans="1:11">
      <c r="A358" s="405"/>
      <c r="B358" s="1075"/>
      <c r="C358" s="1046"/>
      <c r="D358" s="1046"/>
      <c r="E358" s="1046"/>
      <c r="F358" s="1048"/>
      <c r="G358" s="617"/>
      <c r="H358" s="406"/>
      <c r="I358" s="347"/>
      <c r="J358" s="618"/>
      <c r="K358" s="943"/>
    </row>
    <row r="359" spans="1:11">
      <c r="A359" s="405">
        <v>5</v>
      </c>
      <c r="B359" s="1075" t="s">
        <v>725</v>
      </c>
      <c r="C359" s="1046"/>
      <c r="D359" s="1046"/>
      <c r="E359" s="1046"/>
      <c r="F359" s="1048"/>
      <c r="G359" s="617">
        <v>0</v>
      </c>
      <c r="H359" s="406" t="s">
        <v>637</v>
      </c>
      <c r="I359" s="347">
        <v>140</v>
      </c>
      <c r="J359" s="616">
        <f t="shared" ref="J359" si="118">G359*I359</f>
        <v>0</v>
      </c>
      <c r="K359" s="944"/>
    </row>
    <row r="360" spans="1:11">
      <c r="A360" s="405"/>
      <c r="B360" s="1075"/>
      <c r="C360" s="1046"/>
      <c r="D360" s="1046"/>
      <c r="E360" s="1046"/>
      <c r="F360" s="1048"/>
      <c r="G360" s="617"/>
      <c r="H360" s="406"/>
      <c r="I360" s="347"/>
      <c r="J360" s="618"/>
      <c r="K360" s="943"/>
    </row>
    <row r="361" spans="1:11">
      <c r="A361" s="405">
        <v>6</v>
      </c>
      <c r="B361" s="1075" t="s">
        <v>726</v>
      </c>
      <c r="C361" s="1046"/>
      <c r="D361" s="1046"/>
      <c r="E361" s="1046"/>
      <c r="F361" s="1048"/>
      <c r="G361" s="617">
        <v>0</v>
      </c>
      <c r="H361" s="406" t="s">
        <v>637</v>
      </c>
      <c r="I361" s="347">
        <v>140</v>
      </c>
      <c r="J361" s="616">
        <f t="shared" ref="J361" si="119">G361*I361</f>
        <v>0</v>
      </c>
      <c r="K361" s="944"/>
    </row>
    <row r="362" spans="1:11" ht="15.75" thickBot="1">
      <c r="A362" s="619"/>
      <c r="B362" s="1076"/>
      <c r="C362" s="1077"/>
      <c r="D362" s="1077"/>
      <c r="E362" s="1077"/>
      <c r="F362" s="1078"/>
      <c r="G362" s="620"/>
      <c r="H362" s="621"/>
      <c r="I362" s="372"/>
      <c r="J362" s="622"/>
      <c r="K362" s="404"/>
    </row>
    <row r="363" spans="1:11" ht="15.75" thickBot="1">
      <c r="A363" s="623"/>
      <c r="B363" s="1083" t="s">
        <v>1043</v>
      </c>
      <c r="C363" s="1025"/>
      <c r="D363" s="1025"/>
      <c r="E363" s="1025"/>
      <c r="F363" s="1087"/>
      <c r="G363" s="624"/>
      <c r="H363" s="625"/>
      <c r="I363" s="611"/>
      <c r="J363" s="634">
        <f>SUM(J348:J362)</f>
        <v>538</v>
      </c>
      <c r="K363" s="404"/>
    </row>
    <row r="364" spans="1:11" ht="15.75" thickBot="1"/>
    <row r="365" spans="1:11" ht="15.75" thickBot="1">
      <c r="A365" s="623"/>
      <c r="B365" s="1083" t="s">
        <v>1051</v>
      </c>
      <c r="C365" s="1025"/>
      <c r="D365" s="1025"/>
      <c r="E365" s="1025"/>
      <c r="F365" s="1087"/>
      <c r="G365" s="1088"/>
      <c r="H365" s="1089"/>
      <c r="I365" s="1090"/>
      <c r="J365" s="635">
        <f>SUM(J39,J84,J127,J174,J221,J256,J277,J298,J329,J345,J363)</f>
        <v>22654</v>
      </c>
      <c r="K365" s="337"/>
    </row>
  </sheetData>
  <mergeCells count="338">
    <mergeCell ref="B365:F365"/>
    <mergeCell ref="G365:I365"/>
    <mergeCell ref="B358:F358"/>
    <mergeCell ref="B359:F359"/>
    <mergeCell ref="B360:F360"/>
    <mergeCell ref="B361:F361"/>
    <mergeCell ref="B362:F362"/>
    <mergeCell ref="B363:F363"/>
    <mergeCell ref="B350:F350"/>
    <mergeCell ref="B351:F351"/>
    <mergeCell ref="B352:F352"/>
    <mergeCell ref="B355:F355"/>
    <mergeCell ref="B356:F356"/>
    <mergeCell ref="B357:F357"/>
    <mergeCell ref="B343:F343"/>
    <mergeCell ref="B344:F344"/>
    <mergeCell ref="B345:F345"/>
    <mergeCell ref="B347:F347"/>
    <mergeCell ref="B348:F348"/>
    <mergeCell ref="B349:F349"/>
    <mergeCell ref="B337:F337"/>
    <mergeCell ref="B338:F338"/>
    <mergeCell ref="B339:F339"/>
    <mergeCell ref="B340:F340"/>
    <mergeCell ref="B341:F341"/>
    <mergeCell ref="B342:F342"/>
    <mergeCell ref="B331:F331"/>
    <mergeCell ref="B332:F332"/>
    <mergeCell ref="B333:F333"/>
    <mergeCell ref="B334:F334"/>
    <mergeCell ref="B335:F335"/>
    <mergeCell ref="B336:F336"/>
    <mergeCell ref="B324:F324"/>
    <mergeCell ref="B325:F325"/>
    <mergeCell ref="B326:F326"/>
    <mergeCell ref="B327:F327"/>
    <mergeCell ref="B328:F328"/>
    <mergeCell ref="B329:F329"/>
    <mergeCell ref="B318:F318"/>
    <mergeCell ref="B319:F319"/>
    <mergeCell ref="B320:F320"/>
    <mergeCell ref="B321:F321"/>
    <mergeCell ref="B322:F322"/>
    <mergeCell ref="B323:F323"/>
    <mergeCell ref="B312:F312"/>
    <mergeCell ref="B313:F313"/>
    <mergeCell ref="B314:F314"/>
    <mergeCell ref="B315:F315"/>
    <mergeCell ref="B316:F316"/>
    <mergeCell ref="B317:F317"/>
    <mergeCell ref="B305:F305"/>
    <mergeCell ref="B307:F307"/>
    <mergeCell ref="B308:F308"/>
    <mergeCell ref="B309:F309"/>
    <mergeCell ref="B310:F310"/>
    <mergeCell ref="B311:F311"/>
    <mergeCell ref="B297:F297"/>
    <mergeCell ref="B298:F298"/>
    <mergeCell ref="B300:F300"/>
    <mergeCell ref="B301:F301"/>
    <mergeCell ref="B302:F302"/>
    <mergeCell ref="B303:F303"/>
    <mergeCell ref="B291:F291"/>
    <mergeCell ref="B292:F292"/>
    <mergeCell ref="B293:F293"/>
    <mergeCell ref="B294:F294"/>
    <mergeCell ref="B295:F295"/>
    <mergeCell ref="B296:F296"/>
    <mergeCell ref="B285:F285"/>
    <mergeCell ref="B286:F286"/>
    <mergeCell ref="B287:F287"/>
    <mergeCell ref="B288:F288"/>
    <mergeCell ref="B289:F289"/>
    <mergeCell ref="B290:F290"/>
    <mergeCell ref="B277:F277"/>
    <mergeCell ref="B279:F279"/>
    <mergeCell ref="B280:F280"/>
    <mergeCell ref="B281:F281"/>
    <mergeCell ref="B282:F282"/>
    <mergeCell ref="B284:F284"/>
    <mergeCell ref="B271:F271"/>
    <mergeCell ref="B272:F272"/>
    <mergeCell ref="B273:F273"/>
    <mergeCell ref="B274:F274"/>
    <mergeCell ref="B275:F275"/>
    <mergeCell ref="B276:F276"/>
    <mergeCell ref="B265:F265"/>
    <mergeCell ref="B266:F266"/>
    <mergeCell ref="B267:F267"/>
    <mergeCell ref="B268:F268"/>
    <mergeCell ref="B269:F269"/>
    <mergeCell ref="B270:F270"/>
    <mergeCell ref="B259:F259"/>
    <mergeCell ref="B260:F260"/>
    <mergeCell ref="B261:F261"/>
    <mergeCell ref="B262:F262"/>
    <mergeCell ref="B263:F263"/>
    <mergeCell ref="B264:F264"/>
    <mergeCell ref="B252:F252"/>
    <mergeCell ref="B253:F253"/>
    <mergeCell ref="B254:F254"/>
    <mergeCell ref="B255:F255"/>
    <mergeCell ref="B256:F256"/>
    <mergeCell ref="B258:F258"/>
    <mergeCell ref="B246:F246"/>
    <mergeCell ref="B247:F247"/>
    <mergeCell ref="B248:F248"/>
    <mergeCell ref="B249:F249"/>
    <mergeCell ref="B250:F250"/>
    <mergeCell ref="B251:F251"/>
    <mergeCell ref="B240:F240"/>
    <mergeCell ref="B241:F241"/>
    <mergeCell ref="B242:F242"/>
    <mergeCell ref="B243:F243"/>
    <mergeCell ref="B244:F244"/>
    <mergeCell ref="B245:F245"/>
    <mergeCell ref="B234:F234"/>
    <mergeCell ref="B235:F235"/>
    <mergeCell ref="B236:F236"/>
    <mergeCell ref="B237:F237"/>
    <mergeCell ref="B238:F238"/>
    <mergeCell ref="B239:F239"/>
    <mergeCell ref="B228:F228"/>
    <mergeCell ref="B229:F229"/>
    <mergeCell ref="B230:F230"/>
    <mergeCell ref="B231:F231"/>
    <mergeCell ref="B232:F232"/>
    <mergeCell ref="B233:F233"/>
    <mergeCell ref="B221:F221"/>
    <mergeCell ref="B223:F223"/>
    <mergeCell ref="B224:F224"/>
    <mergeCell ref="B225:F225"/>
    <mergeCell ref="B226:F226"/>
    <mergeCell ref="B227:F227"/>
    <mergeCell ref="B215:F215"/>
    <mergeCell ref="B216:F216"/>
    <mergeCell ref="B217:F217"/>
    <mergeCell ref="B218:F218"/>
    <mergeCell ref="B219:F219"/>
    <mergeCell ref="B220:F220"/>
    <mergeCell ref="B209:F209"/>
    <mergeCell ref="B210:F210"/>
    <mergeCell ref="B211:F211"/>
    <mergeCell ref="B212:F212"/>
    <mergeCell ref="B213:F213"/>
    <mergeCell ref="B214:F214"/>
    <mergeCell ref="B203:F203"/>
    <mergeCell ref="B204:F204"/>
    <mergeCell ref="B205:F205"/>
    <mergeCell ref="B206:F206"/>
    <mergeCell ref="B207:F207"/>
    <mergeCell ref="B208:F208"/>
    <mergeCell ref="B197:F197"/>
    <mergeCell ref="B198:F198"/>
    <mergeCell ref="B199:F199"/>
    <mergeCell ref="B200:F200"/>
    <mergeCell ref="B201:F201"/>
    <mergeCell ref="B202:F202"/>
    <mergeCell ref="B191:F191"/>
    <mergeCell ref="B192:F192"/>
    <mergeCell ref="B193:F193"/>
    <mergeCell ref="B194:F194"/>
    <mergeCell ref="B195:F195"/>
    <mergeCell ref="B196:F196"/>
    <mergeCell ref="B185:F185"/>
    <mergeCell ref="B186:F186"/>
    <mergeCell ref="B187:F187"/>
    <mergeCell ref="B188:F188"/>
    <mergeCell ref="B189:F189"/>
    <mergeCell ref="B190:F190"/>
    <mergeCell ref="B179:F179"/>
    <mergeCell ref="B180:F180"/>
    <mergeCell ref="B181:F181"/>
    <mergeCell ref="B182:F182"/>
    <mergeCell ref="B183:F183"/>
    <mergeCell ref="B184:F184"/>
    <mergeCell ref="B172:F172"/>
    <mergeCell ref="B173:F173"/>
    <mergeCell ref="B174:F174"/>
    <mergeCell ref="B176:F176"/>
    <mergeCell ref="B177:F177"/>
    <mergeCell ref="B178:F178"/>
    <mergeCell ref="B166:F166"/>
    <mergeCell ref="B167:F167"/>
    <mergeCell ref="B168:F168"/>
    <mergeCell ref="B169:F169"/>
    <mergeCell ref="B170:F170"/>
    <mergeCell ref="B171:F171"/>
    <mergeCell ref="B160:F160"/>
    <mergeCell ref="B161:F161"/>
    <mergeCell ref="B162:F162"/>
    <mergeCell ref="B163:F163"/>
    <mergeCell ref="B164:F164"/>
    <mergeCell ref="B165:F165"/>
    <mergeCell ref="B154:F154"/>
    <mergeCell ref="B155:F155"/>
    <mergeCell ref="B156:F156"/>
    <mergeCell ref="B157:F157"/>
    <mergeCell ref="B158:F158"/>
    <mergeCell ref="B159:F159"/>
    <mergeCell ref="B148:F148"/>
    <mergeCell ref="B149:F149"/>
    <mergeCell ref="B150:F150"/>
    <mergeCell ref="B151:F151"/>
    <mergeCell ref="B152:F152"/>
    <mergeCell ref="B153:F153"/>
    <mergeCell ref="B142:F142"/>
    <mergeCell ref="B143:F143"/>
    <mergeCell ref="B144:F144"/>
    <mergeCell ref="B145:F145"/>
    <mergeCell ref="B146:F146"/>
    <mergeCell ref="B147:F147"/>
    <mergeCell ref="B136:F136"/>
    <mergeCell ref="B137:F137"/>
    <mergeCell ref="B138:F138"/>
    <mergeCell ref="B139:F139"/>
    <mergeCell ref="B140:F140"/>
    <mergeCell ref="B141:F141"/>
    <mergeCell ref="B130:F130"/>
    <mergeCell ref="B131:F131"/>
    <mergeCell ref="B132:F132"/>
    <mergeCell ref="B133:F133"/>
    <mergeCell ref="B134:F134"/>
    <mergeCell ref="B135:F135"/>
    <mergeCell ref="B123:F123"/>
    <mergeCell ref="B124:F124"/>
    <mergeCell ref="B125:F125"/>
    <mergeCell ref="B126:F126"/>
    <mergeCell ref="B127:F127"/>
    <mergeCell ref="B129:F129"/>
    <mergeCell ref="B117:F117"/>
    <mergeCell ref="B118:F118"/>
    <mergeCell ref="B119:F119"/>
    <mergeCell ref="B120:F120"/>
    <mergeCell ref="B121:F121"/>
    <mergeCell ref="B122:F122"/>
    <mergeCell ref="B111:F111"/>
    <mergeCell ref="B112:F112"/>
    <mergeCell ref="B113:F113"/>
    <mergeCell ref="B114:F114"/>
    <mergeCell ref="B115:F115"/>
    <mergeCell ref="B116:F116"/>
    <mergeCell ref="B105:F105"/>
    <mergeCell ref="B106:F106"/>
    <mergeCell ref="B107:F107"/>
    <mergeCell ref="B108:F108"/>
    <mergeCell ref="B109:F109"/>
    <mergeCell ref="B110:F110"/>
    <mergeCell ref="B99:F99"/>
    <mergeCell ref="B100:F100"/>
    <mergeCell ref="B101:F101"/>
    <mergeCell ref="B102:F102"/>
    <mergeCell ref="B103:F103"/>
    <mergeCell ref="B104:F104"/>
    <mergeCell ref="B93:F93"/>
    <mergeCell ref="B94:F94"/>
    <mergeCell ref="B95:F95"/>
    <mergeCell ref="B96:F96"/>
    <mergeCell ref="B97:F97"/>
    <mergeCell ref="B98:F98"/>
    <mergeCell ref="B87:F87"/>
    <mergeCell ref="B88:F88"/>
    <mergeCell ref="B89:F89"/>
    <mergeCell ref="B90:F90"/>
    <mergeCell ref="B91:F91"/>
    <mergeCell ref="B92:F92"/>
    <mergeCell ref="B80:F80"/>
    <mergeCell ref="B81:F81"/>
    <mergeCell ref="B82:F82"/>
    <mergeCell ref="B83:F83"/>
    <mergeCell ref="B84:F84"/>
    <mergeCell ref="B86:F86"/>
    <mergeCell ref="B74:F74"/>
    <mergeCell ref="B75:F75"/>
    <mergeCell ref="B76:F76"/>
    <mergeCell ref="B77:F77"/>
    <mergeCell ref="B78:F78"/>
    <mergeCell ref="B79:F79"/>
    <mergeCell ref="B59:F59"/>
    <mergeCell ref="B60:F60"/>
    <mergeCell ref="B70:F70"/>
    <mergeCell ref="B71:F71"/>
    <mergeCell ref="B72:F72"/>
    <mergeCell ref="B73:F73"/>
    <mergeCell ref="B53:F53"/>
    <mergeCell ref="B54:F54"/>
    <mergeCell ref="B55:F55"/>
    <mergeCell ref="B56:F56"/>
    <mergeCell ref="B57:F57"/>
    <mergeCell ref="B58:F58"/>
    <mergeCell ref="B47:F47"/>
    <mergeCell ref="B48:F48"/>
    <mergeCell ref="B49:F49"/>
    <mergeCell ref="B50:F50"/>
    <mergeCell ref="B51:F51"/>
    <mergeCell ref="B52:F52"/>
    <mergeCell ref="B41:F41"/>
    <mergeCell ref="B42:F42"/>
    <mergeCell ref="B43:F43"/>
    <mergeCell ref="B44:F44"/>
    <mergeCell ref="B45:F45"/>
    <mergeCell ref="B46:F46"/>
    <mergeCell ref="B34:F34"/>
    <mergeCell ref="B35:F35"/>
    <mergeCell ref="B36:F36"/>
    <mergeCell ref="B37:F37"/>
    <mergeCell ref="B38:F38"/>
    <mergeCell ref="B39:F39"/>
    <mergeCell ref="B28:F28"/>
    <mergeCell ref="B29:F29"/>
    <mergeCell ref="B30:F30"/>
    <mergeCell ref="B31:F31"/>
    <mergeCell ref="B32:F32"/>
    <mergeCell ref="B33:F33"/>
    <mergeCell ref="B22:F22"/>
    <mergeCell ref="B23:F23"/>
    <mergeCell ref="B24:F24"/>
    <mergeCell ref="B25:F25"/>
    <mergeCell ref="B26:F26"/>
    <mergeCell ref="B27:F27"/>
    <mergeCell ref="B16:F16"/>
    <mergeCell ref="B17:F17"/>
    <mergeCell ref="B18:F18"/>
    <mergeCell ref="B19:F19"/>
    <mergeCell ref="B20:F20"/>
    <mergeCell ref="B21:F21"/>
    <mergeCell ref="B10:F10"/>
    <mergeCell ref="B11:F11"/>
    <mergeCell ref="B12:F12"/>
    <mergeCell ref="B13:F13"/>
    <mergeCell ref="B14:F14"/>
    <mergeCell ref="B15:F15"/>
    <mergeCell ref="A1:C1"/>
    <mergeCell ref="G5:J5"/>
    <mergeCell ref="B6:F6"/>
    <mergeCell ref="B7:F7"/>
    <mergeCell ref="B8:F8"/>
    <mergeCell ref="B9:F9"/>
  </mergeCells>
  <pageMargins left="0.7" right="0.7" top="0.75" bottom="0.75" header="0.3" footer="0.3"/>
  <pageSetup paperSize="9" scale="59" orientation="portrait" r:id="rId1"/>
  <headerFooter>
    <oddFooter>&amp;R&amp;G</oddFooter>
  </headerFooter>
  <drawing r:id="rId2"/>
  <legacyDrawingHF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FF00"/>
  </sheetPr>
  <dimension ref="A1:L76"/>
  <sheetViews>
    <sheetView view="pageBreakPreview" topLeftCell="A31" zoomScale="90" zoomScaleNormal="85" zoomScaleSheetLayoutView="90" workbookViewId="0">
      <selection activeCell="I86" sqref="I86"/>
    </sheetView>
  </sheetViews>
  <sheetFormatPr defaultColWidth="9" defaultRowHeight="15" outlineLevelCol="1"/>
  <cols>
    <col min="1" max="8" width="9" style="336"/>
    <col min="9" max="10" width="14.28515625" style="336" customWidth="1"/>
    <col min="11" max="11" width="46.42578125" style="336" customWidth="1" outlineLevel="1"/>
    <col min="12" max="12" width="3.28515625" style="336" customWidth="1"/>
    <col min="13" max="16384" width="9" style="336"/>
  </cols>
  <sheetData>
    <row r="1" spans="1:12" ht="15.75">
      <c r="A1" s="1026" t="s">
        <v>1141</v>
      </c>
      <c r="B1" s="1026"/>
      <c r="C1" s="1026"/>
    </row>
    <row r="4" spans="1:12" ht="15.75" thickBot="1"/>
    <row r="5" spans="1:12" ht="15.75" thickBot="1">
      <c r="G5" s="1037"/>
      <c r="H5" s="1038"/>
      <c r="I5" s="1038"/>
      <c r="J5" s="1038"/>
      <c r="K5" s="411" t="s">
        <v>635</v>
      </c>
      <c r="L5" s="412"/>
    </row>
    <row r="6" spans="1:12" ht="15.75" thickBot="1">
      <c r="A6" s="413" t="s">
        <v>630</v>
      </c>
      <c r="B6" s="1094" t="s">
        <v>760</v>
      </c>
      <c r="C6" s="1030"/>
      <c r="D6" s="1030"/>
      <c r="E6" s="1030"/>
      <c r="F6" s="1095"/>
      <c r="G6" s="557" t="s">
        <v>636</v>
      </c>
      <c r="H6" s="558" t="s">
        <v>19</v>
      </c>
      <c r="I6" s="340" t="s">
        <v>20</v>
      </c>
      <c r="J6" s="607" t="s">
        <v>31</v>
      </c>
      <c r="K6" s="414"/>
    </row>
    <row r="7" spans="1:12">
      <c r="A7" s="415">
        <v>1</v>
      </c>
      <c r="B7" s="1096" t="s">
        <v>761</v>
      </c>
      <c r="C7" s="1097"/>
      <c r="D7" s="1097"/>
      <c r="E7" s="1097"/>
      <c r="F7" s="1098"/>
      <c r="G7" s="636">
        <v>0</v>
      </c>
      <c r="H7" s="346" t="s">
        <v>637</v>
      </c>
      <c r="I7" s="347">
        <v>47</v>
      </c>
      <c r="J7" s="637">
        <f>G7*I7</f>
        <v>0</v>
      </c>
      <c r="K7" s="416"/>
    </row>
    <row r="8" spans="1:12">
      <c r="A8" s="572"/>
      <c r="B8" s="1099"/>
      <c r="C8" s="1100"/>
      <c r="D8" s="1100"/>
      <c r="E8" s="1100"/>
      <c r="F8" s="1101"/>
      <c r="G8" s="638"/>
      <c r="H8" s="346"/>
      <c r="I8" s="347"/>
      <c r="J8" s="637"/>
      <c r="K8" s="361"/>
    </row>
    <row r="9" spans="1:12">
      <c r="A9" s="572">
        <v>2</v>
      </c>
      <c r="B9" s="1091" t="s">
        <v>762</v>
      </c>
      <c r="C9" s="1092"/>
      <c r="D9" s="1092"/>
      <c r="E9" s="1092"/>
      <c r="F9" s="1093"/>
      <c r="G9" s="638">
        <v>0</v>
      </c>
      <c r="H9" s="346" t="s">
        <v>637</v>
      </c>
      <c r="I9" s="347">
        <v>145</v>
      </c>
      <c r="J9" s="637">
        <f>G9*I9</f>
        <v>0</v>
      </c>
      <c r="K9" s="361"/>
    </row>
    <row r="10" spans="1:12">
      <c r="A10" s="572"/>
      <c r="B10" s="1099"/>
      <c r="C10" s="1100"/>
      <c r="D10" s="1100"/>
      <c r="E10" s="1100"/>
      <c r="F10" s="1101"/>
      <c r="G10" s="638"/>
      <c r="H10" s="346"/>
      <c r="I10" s="347"/>
      <c r="J10" s="637"/>
      <c r="K10" s="361"/>
    </row>
    <row r="11" spans="1:12">
      <c r="A11" s="572">
        <v>3</v>
      </c>
      <c r="B11" s="1091" t="s">
        <v>763</v>
      </c>
      <c r="C11" s="1092"/>
      <c r="D11" s="1092"/>
      <c r="E11" s="1092"/>
      <c r="F11" s="1093"/>
      <c r="G11" s="638">
        <v>0</v>
      </c>
      <c r="H11" s="346" t="s">
        <v>637</v>
      </c>
      <c r="I11" s="347">
        <v>28</v>
      </c>
      <c r="J11" s="637">
        <f t="shared" ref="J11" si="0">G11*I11</f>
        <v>0</v>
      </c>
      <c r="K11" s="361"/>
    </row>
    <row r="12" spans="1:12">
      <c r="A12" s="572"/>
      <c r="B12" s="1105"/>
      <c r="C12" s="1106"/>
      <c r="D12" s="1106"/>
      <c r="E12" s="1106"/>
      <c r="F12" s="1107"/>
      <c r="G12" s="638"/>
      <c r="H12" s="346"/>
      <c r="I12" s="347"/>
      <c r="J12" s="637"/>
      <c r="K12" s="341"/>
    </row>
    <row r="13" spans="1:12">
      <c r="A13" s="572">
        <v>4</v>
      </c>
      <c r="B13" s="1102" t="s">
        <v>764</v>
      </c>
      <c r="C13" s="1103"/>
      <c r="D13" s="1103"/>
      <c r="E13" s="1103"/>
      <c r="F13" s="1104"/>
      <c r="G13" s="638">
        <v>0</v>
      </c>
      <c r="H13" s="346" t="s">
        <v>637</v>
      </c>
      <c r="I13" s="347">
        <v>125</v>
      </c>
      <c r="J13" s="637">
        <f t="shared" ref="J13" si="1">G13*I13</f>
        <v>0</v>
      </c>
      <c r="K13" s="341"/>
    </row>
    <row r="14" spans="1:12">
      <c r="A14" s="572"/>
      <c r="B14" s="1105"/>
      <c r="C14" s="1106"/>
      <c r="D14" s="1106"/>
      <c r="E14" s="1106"/>
      <c r="F14" s="1107"/>
      <c r="G14" s="638"/>
      <c r="H14" s="346"/>
      <c r="I14" s="347"/>
      <c r="J14" s="637"/>
      <c r="K14" s="341"/>
    </row>
    <row r="15" spans="1:12">
      <c r="A15" s="572">
        <v>5</v>
      </c>
      <c r="B15" s="1102" t="s">
        <v>765</v>
      </c>
      <c r="C15" s="1103"/>
      <c r="D15" s="1103"/>
      <c r="E15" s="1103"/>
      <c r="F15" s="1104"/>
      <c r="G15" s="638">
        <v>0</v>
      </c>
      <c r="H15" s="346" t="s">
        <v>637</v>
      </c>
      <c r="I15" s="347">
        <v>7</v>
      </c>
      <c r="J15" s="591">
        <f t="shared" ref="J15" si="2">G15*I15</f>
        <v>0</v>
      </c>
      <c r="K15" s="341"/>
    </row>
    <row r="16" spans="1:12">
      <c r="A16" s="572"/>
      <c r="B16" s="1105"/>
      <c r="C16" s="1106"/>
      <c r="D16" s="1106"/>
      <c r="E16" s="1106"/>
      <c r="F16" s="1107"/>
      <c r="G16" s="638"/>
      <c r="H16" s="346"/>
      <c r="I16" s="347"/>
      <c r="J16" s="637"/>
      <c r="K16" s="341"/>
    </row>
    <row r="17" spans="1:11">
      <c r="A17" s="572">
        <v>6</v>
      </c>
      <c r="B17" s="1102" t="s">
        <v>766</v>
      </c>
      <c r="C17" s="1103"/>
      <c r="D17" s="1103"/>
      <c r="E17" s="1103"/>
      <c r="F17" s="1104"/>
      <c r="G17" s="638">
        <v>0</v>
      </c>
      <c r="H17" s="346" t="s">
        <v>637</v>
      </c>
      <c r="I17" s="347">
        <v>15</v>
      </c>
      <c r="J17" s="637">
        <f t="shared" ref="J17" si="3">G17*I17</f>
        <v>0</v>
      </c>
      <c r="K17" s="341"/>
    </row>
    <row r="18" spans="1:11">
      <c r="A18" s="572"/>
      <c r="B18" s="1105"/>
      <c r="C18" s="1106"/>
      <c r="D18" s="1106"/>
      <c r="E18" s="1106"/>
      <c r="F18" s="1107"/>
      <c r="G18" s="638"/>
      <c r="H18" s="346"/>
      <c r="I18" s="347"/>
      <c r="J18" s="637"/>
      <c r="K18" s="341"/>
    </row>
    <row r="19" spans="1:11">
      <c r="A19" s="572">
        <v>7</v>
      </c>
      <c r="B19" s="1102" t="s">
        <v>767</v>
      </c>
      <c r="C19" s="1103"/>
      <c r="D19" s="1103"/>
      <c r="E19" s="1103"/>
      <c r="F19" s="1104"/>
      <c r="G19" s="638">
        <v>0</v>
      </c>
      <c r="H19" s="346" t="s">
        <v>637</v>
      </c>
      <c r="I19" s="347">
        <v>1</v>
      </c>
      <c r="J19" s="591">
        <f t="shared" ref="J19" si="4">G19*I19</f>
        <v>0</v>
      </c>
      <c r="K19" s="341"/>
    </row>
    <row r="20" spans="1:11">
      <c r="A20" s="572"/>
      <c r="B20" s="1105"/>
      <c r="C20" s="1106"/>
      <c r="D20" s="1106"/>
      <c r="E20" s="1106"/>
      <c r="F20" s="1107"/>
      <c r="G20" s="638"/>
      <c r="H20" s="346"/>
      <c r="I20" s="347"/>
      <c r="J20" s="637"/>
      <c r="K20" s="341"/>
    </row>
    <row r="21" spans="1:11">
      <c r="A21" s="572">
        <v>8</v>
      </c>
      <c r="B21" s="1102" t="s">
        <v>768</v>
      </c>
      <c r="C21" s="1103"/>
      <c r="D21" s="1103"/>
      <c r="E21" s="1103"/>
      <c r="F21" s="1104"/>
      <c r="G21" s="638">
        <v>0</v>
      </c>
      <c r="H21" s="346" t="s">
        <v>637</v>
      </c>
      <c r="I21" s="347">
        <v>5</v>
      </c>
      <c r="J21" s="637">
        <f t="shared" ref="J21" si="5">G21*I21</f>
        <v>0</v>
      </c>
      <c r="K21" s="341"/>
    </row>
    <row r="22" spans="1:11">
      <c r="A22" s="572"/>
      <c r="B22" s="1105"/>
      <c r="C22" s="1106"/>
      <c r="D22" s="1106"/>
      <c r="E22" s="1106"/>
      <c r="F22" s="1107"/>
      <c r="G22" s="638"/>
      <c r="H22" s="346"/>
      <c r="I22" s="347"/>
      <c r="J22" s="637"/>
      <c r="K22" s="341"/>
    </row>
    <row r="23" spans="1:11">
      <c r="A23" s="572">
        <v>9</v>
      </c>
      <c r="B23" s="1105" t="s">
        <v>769</v>
      </c>
      <c r="C23" s="1106"/>
      <c r="D23" s="1106"/>
      <c r="E23" s="1106"/>
      <c r="F23" s="1107"/>
      <c r="G23" s="638">
        <v>0</v>
      </c>
      <c r="H23" s="346" t="s">
        <v>637</v>
      </c>
      <c r="I23" s="347">
        <v>5</v>
      </c>
      <c r="J23" s="591">
        <f t="shared" ref="J23" si="6">G23*I23</f>
        <v>0</v>
      </c>
      <c r="K23" s="341"/>
    </row>
    <row r="24" spans="1:11">
      <c r="A24" s="572"/>
      <c r="B24" s="1105"/>
      <c r="C24" s="1106"/>
      <c r="D24" s="1106"/>
      <c r="E24" s="1106"/>
      <c r="F24" s="1107"/>
      <c r="G24" s="638"/>
      <c r="H24" s="346"/>
      <c r="I24" s="347"/>
      <c r="J24" s="637"/>
      <c r="K24" s="341"/>
    </row>
    <row r="25" spans="1:11">
      <c r="A25" s="572">
        <v>10</v>
      </c>
      <c r="B25" s="1105" t="s">
        <v>770</v>
      </c>
      <c r="C25" s="1106"/>
      <c r="D25" s="1106"/>
      <c r="E25" s="1106"/>
      <c r="F25" s="1107"/>
      <c r="G25" s="638">
        <v>0</v>
      </c>
      <c r="H25" s="346" t="s">
        <v>637</v>
      </c>
      <c r="I25" s="347">
        <v>125</v>
      </c>
      <c r="J25" s="637">
        <f t="shared" ref="J25" si="7">G25*I25</f>
        <v>0</v>
      </c>
      <c r="K25" s="341"/>
    </row>
    <row r="26" spans="1:11">
      <c r="A26" s="572"/>
      <c r="B26" s="1105"/>
      <c r="C26" s="1106"/>
      <c r="D26" s="1106"/>
      <c r="E26" s="1106"/>
      <c r="F26" s="1107"/>
      <c r="G26" s="638"/>
      <c r="H26" s="346"/>
      <c r="I26" s="347"/>
      <c r="J26" s="637"/>
      <c r="K26" s="341"/>
    </row>
    <row r="27" spans="1:11">
      <c r="A27" s="572">
        <v>11</v>
      </c>
      <c r="B27" s="1105" t="s">
        <v>771</v>
      </c>
      <c r="C27" s="1106"/>
      <c r="D27" s="1106"/>
      <c r="E27" s="1106"/>
      <c r="F27" s="1107"/>
      <c r="G27" s="638">
        <v>0</v>
      </c>
      <c r="H27" s="346" t="s">
        <v>637</v>
      </c>
      <c r="I27" s="347">
        <v>4</v>
      </c>
      <c r="J27" s="591">
        <f t="shared" ref="J27" si="8">G27*I27</f>
        <v>0</v>
      </c>
      <c r="K27" s="923" t="s">
        <v>1545</v>
      </c>
    </row>
    <row r="28" spans="1:11">
      <c r="A28" s="572"/>
      <c r="B28" s="1105"/>
      <c r="C28" s="1106"/>
      <c r="D28" s="1106"/>
      <c r="E28" s="1106"/>
      <c r="F28" s="1107"/>
      <c r="G28" s="638"/>
      <c r="H28" s="346"/>
      <c r="I28" s="347"/>
      <c r="J28" s="637"/>
      <c r="K28" s="341"/>
    </row>
    <row r="29" spans="1:11">
      <c r="A29" s="572">
        <v>12</v>
      </c>
      <c r="B29" s="1105" t="s">
        <v>772</v>
      </c>
      <c r="C29" s="1106"/>
      <c r="D29" s="1106"/>
      <c r="E29" s="1106"/>
      <c r="F29" s="1107"/>
      <c r="G29" s="638">
        <v>0</v>
      </c>
      <c r="H29" s="346" t="s">
        <v>637</v>
      </c>
      <c r="I29" s="347">
        <v>35</v>
      </c>
      <c r="J29" s="637">
        <f t="shared" ref="J29" si="9">G29*I29</f>
        <v>0</v>
      </c>
      <c r="K29" s="341"/>
    </row>
    <row r="30" spans="1:11">
      <c r="A30" s="572"/>
      <c r="B30" s="1105"/>
      <c r="C30" s="1106"/>
      <c r="D30" s="1106"/>
      <c r="E30" s="1106"/>
      <c r="F30" s="1107"/>
      <c r="G30" s="638"/>
      <c r="H30" s="346"/>
      <c r="I30" s="347"/>
      <c r="J30" s="637"/>
      <c r="K30" s="341"/>
    </row>
    <row r="31" spans="1:11">
      <c r="A31" s="572">
        <v>13</v>
      </c>
      <c r="B31" s="1105" t="s">
        <v>773</v>
      </c>
      <c r="C31" s="1106"/>
      <c r="D31" s="1106"/>
      <c r="E31" s="1106"/>
      <c r="F31" s="1107"/>
      <c r="G31" s="638">
        <v>0</v>
      </c>
      <c r="H31" s="346" t="s">
        <v>637</v>
      </c>
      <c r="I31" s="347">
        <v>16</v>
      </c>
      <c r="J31" s="591">
        <f t="shared" ref="J31" si="10">G31*I31</f>
        <v>0</v>
      </c>
      <c r="K31" s="341"/>
    </row>
    <row r="32" spans="1:11">
      <c r="A32" s="572"/>
      <c r="B32" s="1105"/>
      <c r="C32" s="1106"/>
      <c r="D32" s="1106"/>
      <c r="E32" s="1106"/>
      <c r="F32" s="1107"/>
      <c r="G32" s="638"/>
      <c r="H32" s="346"/>
      <c r="I32" s="347"/>
      <c r="J32" s="637"/>
      <c r="K32" s="341"/>
    </row>
    <row r="33" spans="1:11">
      <c r="A33" s="572">
        <v>14</v>
      </c>
      <c r="B33" s="1105" t="s">
        <v>774</v>
      </c>
      <c r="C33" s="1106"/>
      <c r="D33" s="1106"/>
      <c r="E33" s="1106"/>
      <c r="F33" s="1107"/>
      <c r="G33" s="638">
        <v>0</v>
      </c>
      <c r="H33" s="346" t="s">
        <v>637</v>
      </c>
      <c r="I33" s="347">
        <v>92</v>
      </c>
      <c r="J33" s="637">
        <f t="shared" ref="J33" si="11">G33*I33</f>
        <v>0</v>
      </c>
      <c r="K33" s="341"/>
    </row>
    <row r="34" spans="1:11">
      <c r="A34" s="572"/>
      <c r="B34" s="1102"/>
      <c r="C34" s="1103"/>
      <c r="D34" s="1103"/>
      <c r="E34" s="1103"/>
      <c r="F34" s="1104"/>
      <c r="G34" s="638"/>
      <c r="H34" s="346"/>
      <c r="I34" s="347"/>
      <c r="J34" s="637"/>
      <c r="K34" s="341"/>
    </row>
    <row r="35" spans="1:11">
      <c r="A35" s="572">
        <v>15</v>
      </c>
      <c r="B35" s="1105" t="s">
        <v>775</v>
      </c>
      <c r="C35" s="1106"/>
      <c r="D35" s="1106"/>
      <c r="E35" s="1106"/>
      <c r="F35" s="1107"/>
      <c r="G35" s="638">
        <v>0</v>
      </c>
      <c r="H35" s="346" t="s">
        <v>637</v>
      </c>
      <c r="I35" s="347">
        <v>23</v>
      </c>
      <c r="J35" s="591">
        <f t="shared" ref="J35" si="12">G35*I35</f>
        <v>0</v>
      </c>
      <c r="K35" s="341"/>
    </row>
    <row r="36" spans="1:11">
      <c r="A36" s="572"/>
      <c r="B36" s="1105"/>
      <c r="C36" s="1106"/>
      <c r="D36" s="1106"/>
      <c r="E36" s="1106"/>
      <c r="F36" s="1107"/>
      <c r="G36" s="638"/>
      <c r="H36" s="346"/>
      <c r="I36" s="347"/>
      <c r="J36" s="637"/>
      <c r="K36" s="341"/>
    </row>
    <row r="37" spans="1:11">
      <c r="A37" s="572">
        <v>16</v>
      </c>
      <c r="B37" s="1105" t="s">
        <v>776</v>
      </c>
      <c r="C37" s="1106"/>
      <c r="D37" s="1106"/>
      <c r="E37" s="1106"/>
      <c r="F37" s="1107"/>
      <c r="G37" s="638">
        <v>0</v>
      </c>
      <c r="H37" s="346" t="s">
        <v>637</v>
      </c>
      <c r="I37" s="347">
        <v>92</v>
      </c>
      <c r="J37" s="637">
        <f t="shared" ref="J37" si="13">G37*I37</f>
        <v>0</v>
      </c>
      <c r="K37" s="341"/>
    </row>
    <row r="38" spans="1:11">
      <c r="A38" s="572"/>
      <c r="B38" s="1102"/>
      <c r="C38" s="1103"/>
      <c r="D38" s="1103"/>
      <c r="E38" s="1103"/>
      <c r="F38" s="1104"/>
      <c r="G38" s="638"/>
      <c r="H38" s="346"/>
      <c r="I38" s="347"/>
      <c r="J38" s="637"/>
      <c r="K38" s="341"/>
    </row>
    <row r="39" spans="1:11">
      <c r="A39" s="572">
        <v>17</v>
      </c>
      <c r="B39" s="1105" t="s">
        <v>777</v>
      </c>
      <c r="C39" s="1106"/>
      <c r="D39" s="1106"/>
      <c r="E39" s="1106"/>
      <c r="F39" s="1107"/>
      <c r="G39" s="638">
        <v>0</v>
      </c>
      <c r="H39" s="346" t="s">
        <v>637</v>
      </c>
      <c r="I39" s="347">
        <v>32</v>
      </c>
      <c r="J39" s="591">
        <f t="shared" ref="J39" si="14">G39*I39</f>
        <v>0</v>
      </c>
      <c r="K39" s="341"/>
    </row>
    <row r="40" spans="1:11">
      <c r="A40" s="572"/>
      <c r="B40" s="1105"/>
      <c r="C40" s="1106"/>
      <c r="D40" s="1106"/>
      <c r="E40" s="1106"/>
      <c r="F40" s="1107"/>
      <c r="G40" s="638"/>
      <c r="H40" s="346"/>
      <c r="I40" s="347"/>
      <c r="J40" s="637"/>
      <c r="K40" s="341"/>
    </row>
    <row r="41" spans="1:11">
      <c r="A41" s="572">
        <v>18</v>
      </c>
      <c r="B41" s="1105" t="s">
        <v>778</v>
      </c>
      <c r="C41" s="1106"/>
      <c r="D41" s="1106"/>
      <c r="E41" s="1106"/>
      <c r="F41" s="1107"/>
      <c r="G41" s="638">
        <v>0</v>
      </c>
      <c r="H41" s="346" t="s">
        <v>637</v>
      </c>
      <c r="I41" s="347">
        <v>92</v>
      </c>
      <c r="J41" s="637">
        <f t="shared" ref="J41" si="15">G41*I41</f>
        <v>0</v>
      </c>
      <c r="K41" s="341"/>
    </row>
    <row r="42" spans="1:11">
      <c r="A42" s="572"/>
      <c r="B42" s="1108"/>
      <c r="C42" s="1109"/>
      <c r="D42" s="1109"/>
      <c r="E42" s="1109"/>
      <c r="F42" s="1110"/>
      <c r="G42" s="638"/>
      <c r="H42" s="346"/>
      <c r="I42" s="347"/>
      <c r="J42" s="637"/>
      <c r="K42" s="341"/>
    </row>
    <row r="43" spans="1:11">
      <c r="A43" s="572">
        <v>19</v>
      </c>
      <c r="B43" s="1105" t="s">
        <v>779</v>
      </c>
      <c r="C43" s="1106"/>
      <c r="D43" s="1106"/>
      <c r="E43" s="1106"/>
      <c r="F43" s="1107"/>
      <c r="G43" s="638">
        <v>0</v>
      </c>
      <c r="H43" s="346" t="s">
        <v>637</v>
      </c>
      <c r="I43" s="347">
        <v>37</v>
      </c>
      <c r="J43" s="591">
        <f t="shared" ref="J43" si="16">G43*I43</f>
        <v>0</v>
      </c>
      <c r="K43" s="341"/>
    </row>
    <row r="44" spans="1:11">
      <c r="A44" s="572"/>
      <c r="B44" s="1105"/>
      <c r="C44" s="1106"/>
      <c r="D44" s="1106"/>
      <c r="E44" s="1106"/>
      <c r="F44" s="1107"/>
      <c r="G44" s="638"/>
      <c r="H44" s="346"/>
      <c r="I44" s="347"/>
      <c r="J44" s="637"/>
      <c r="K44" s="341"/>
    </row>
    <row r="45" spans="1:11">
      <c r="A45" s="572">
        <v>20</v>
      </c>
      <c r="B45" s="1105" t="s">
        <v>780</v>
      </c>
      <c r="C45" s="1106"/>
      <c r="D45" s="1106"/>
      <c r="E45" s="1106"/>
      <c r="F45" s="1107"/>
      <c r="G45" s="638">
        <v>0</v>
      </c>
      <c r="H45" s="346" t="s">
        <v>637</v>
      </c>
      <c r="I45" s="347">
        <v>98</v>
      </c>
      <c r="J45" s="637">
        <f t="shared" ref="J45" si="17">G45*I45</f>
        <v>0</v>
      </c>
      <c r="K45" s="341"/>
    </row>
    <row r="46" spans="1:11" ht="15.75" thickBot="1">
      <c r="A46" s="639"/>
      <c r="B46" s="1112"/>
      <c r="C46" s="1113"/>
      <c r="D46" s="1113"/>
      <c r="E46" s="1113"/>
      <c r="F46" s="1114"/>
      <c r="G46" s="640"/>
      <c r="H46" s="641"/>
      <c r="I46" s="599"/>
      <c r="J46" s="600"/>
      <c r="K46" s="642"/>
    </row>
    <row r="47" spans="1:11" ht="15.75" thickBot="1">
      <c r="A47" s="643"/>
      <c r="B47" s="1115" t="s">
        <v>1043</v>
      </c>
      <c r="C47" s="1116"/>
      <c r="D47" s="1116"/>
      <c r="E47" s="1116"/>
      <c r="F47" s="1117"/>
      <c r="G47" s="644"/>
      <c r="H47" s="625"/>
      <c r="I47" s="604"/>
      <c r="J47" s="645">
        <f>SUM(J7:J45)</f>
        <v>0</v>
      </c>
      <c r="K47" s="414"/>
    </row>
    <row r="48" spans="1:11" ht="15.75" thickBot="1">
      <c r="A48" s="394"/>
      <c r="B48" s="407"/>
      <c r="C48" s="407"/>
      <c r="D48" s="407"/>
      <c r="E48" s="407"/>
      <c r="F48" s="407"/>
      <c r="G48" s="389"/>
      <c r="H48" s="390"/>
      <c r="I48" s="389"/>
      <c r="J48" s="351"/>
    </row>
    <row r="49" spans="1:11" ht="15.75" thickBot="1">
      <c r="A49" s="413" t="s">
        <v>630</v>
      </c>
      <c r="B49" s="1094" t="s">
        <v>781</v>
      </c>
      <c r="C49" s="1030"/>
      <c r="D49" s="1030"/>
      <c r="E49" s="1030"/>
      <c r="F49" s="1095"/>
      <c r="G49" s="557" t="s">
        <v>636</v>
      </c>
      <c r="H49" s="558" t="s">
        <v>19</v>
      </c>
      <c r="I49" s="340" t="s">
        <v>20</v>
      </c>
      <c r="J49" s="646" t="s">
        <v>31</v>
      </c>
      <c r="K49" s="414"/>
    </row>
    <row r="50" spans="1:11">
      <c r="A50" s="415">
        <v>1</v>
      </c>
      <c r="B50" s="1118" t="s">
        <v>782</v>
      </c>
      <c r="C50" s="1073"/>
      <c r="D50" s="1073"/>
      <c r="E50" s="1073"/>
      <c r="F50" s="1074"/>
      <c r="G50" s="636">
        <v>71</v>
      </c>
      <c r="H50" s="343" t="s">
        <v>637</v>
      </c>
      <c r="I50" s="344">
        <v>125</v>
      </c>
      <c r="J50" s="591">
        <f>G50*I50</f>
        <v>8875</v>
      </c>
      <c r="K50" s="417"/>
    </row>
    <row r="51" spans="1:11">
      <c r="A51" s="572"/>
      <c r="B51" s="1119"/>
      <c r="C51" s="1035"/>
      <c r="D51" s="1035"/>
      <c r="E51" s="1035"/>
      <c r="F51" s="1061"/>
      <c r="G51" s="638"/>
      <c r="H51" s="346"/>
      <c r="I51" s="347"/>
      <c r="J51" s="637"/>
      <c r="K51" s="341"/>
    </row>
    <row r="52" spans="1:11">
      <c r="A52" s="572">
        <v>2</v>
      </c>
      <c r="B52" s="1111" t="s">
        <v>783</v>
      </c>
      <c r="C52" s="1034"/>
      <c r="D52" s="1034"/>
      <c r="E52" s="1034"/>
      <c r="F52" s="1068"/>
      <c r="G52" s="638">
        <v>71</v>
      </c>
      <c r="H52" s="346" t="s">
        <v>637</v>
      </c>
      <c r="I52" s="347">
        <v>35</v>
      </c>
      <c r="J52" s="637">
        <f>G52*I52</f>
        <v>2485</v>
      </c>
      <c r="K52" s="341"/>
    </row>
    <row r="53" spans="1:11">
      <c r="A53" s="572"/>
      <c r="B53" s="1119"/>
      <c r="C53" s="1035"/>
      <c r="D53" s="1035"/>
      <c r="E53" s="1035"/>
      <c r="F53" s="1061"/>
      <c r="G53" s="638"/>
      <c r="H53" s="346"/>
      <c r="I53" s="347"/>
      <c r="J53" s="637"/>
      <c r="K53" s="341"/>
    </row>
    <row r="54" spans="1:11">
      <c r="A54" s="572">
        <v>3</v>
      </c>
      <c r="B54" s="1111" t="s">
        <v>784</v>
      </c>
      <c r="C54" s="1034"/>
      <c r="D54" s="1034"/>
      <c r="E54" s="1034"/>
      <c r="F54" s="1068"/>
      <c r="G54" s="638">
        <v>1</v>
      </c>
      <c r="H54" s="346" t="s">
        <v>637</v>
      </c>
      <c r="I54" s="347">
        <v>3850</v>
      </c>
      <c r="J54" s="637">
        <f>G54*I54</f>
        <v>3850</v>
      </c>
      <c r="K54" s="924" t="s">
        <v>785</v>
      </c>
    </row>
    <row r="55" spans="1:11">
      <c r="A55" s="572"/>
      <c r="B55" s="1119"/>
      <c r="C55" s="1035"/>
      <c r="D55" s="1035"/>
      <c r="E55" s="1035"/>
      <c r="F55" s="1061"/>
      <c r="G55" s="638"/>
      <c r="H55" s="346"/>
      <c r="I55" s="347"/>
      <c r="J55" s="637"/>
      <c r="K55" s="341"/>
    </row>
    <row r="56" spans="1:11" s="368" customFormat="1" ht="45">
      <c r="A56" s="418">
        <v>4</v>
      </c>
      <c r="B56" s="1111" t="s">
        <v>786</v>
      </c>
      <c r="C56" s="1034"/>
      <c r="D56" s="1034"/>
      <c r="E56" s="1034"/>
      <c r="F56" s="1068"/>
      <c r="G56" s="647">
        <v>1</v>
      </c>
      <c r="H56" s="419" t="s">
        <v>637</v>
      </c>
      <c r="I56" s="366">
        <v>1200</v>
      </c>
      <c r="J56" s="648">
        <f t="shared" ref="J56" si="18">G56*I56</f>
        <v>1200</v>
      </c>
      <c r="K56" s="420" t="s">
        <v>787</v>
      </c>
    </row>
    <row r="57" spans="1:11">
      <c r="A57" s="572"/>
      <c r="B57" s="1119"/>
      <c r="C57" s="1035"/>
      <c r="D57" s="1035"/>
      <c r="E57" s="1035"/>
      <c r="F57" s="1061"/>
      <c r="G57" s="638"/>
      <c r="H57" s="346"/>
      <c r="I57" s="347"/>
      <c r="J57" s="637"/>
      <c r="K57" s="341"/>
    </row>
    <row r="58" spans="1:11" s="368" customFormat="1" ht="45">
      <c r="A58" s="418">
        <v>5</v>
      </c>
      <c r="B58" s="1111" t="s">
        <v>788</v>
      </c>
      <c r="C58" s="1034"/>
      <c r="D58" s="1034"/>
      <c r="E58" s="1034"/>
      <c r="F58" s="1068"/>
      <c r="G58" s="647">
        <v>1</v>
      </c>
      <c r="H58" s="419" t="s">
        <v>637</v>
      </c>
      <c r="I58" s="366">
        <v>850</v>
      </c>
      <c r="J58" s="596">
        <f t="shared" ref="J58" si="19">G58*I58</f>
        <v>850</v>
      </c>
      <c r="K58" s="420" t="s">
        <v>789</v>
      </c>
    </row>
    <row r="59" spans="1:11">
      <c r="A59" s="572"/>
      <c r="B59" s="1119"/>
      <c r="C59" s="1035"/>
      <c r="D59" s="1035"/>
      <c r="E59" s="1035"/>
      <c r="F59" s="1061"/>
      <c r="G59" s="638"/>
      <c r="H59" s="346"/>
      <c r="I59" s="347"/>
      <c r="J59" s="637"/>
      <c r="K59" s="341"/>
    </row>
    <row r="60" spans="1:11">
      <c r="A60" s="572">
        <v>6</v>
      </c>
      <c r="B60" s="1111" t="s">
        <v>790</v>
      </c>
      <c r="C60" s="1034"/>
      <c r="D60" s="1034"/>
      <c r="E60" s="1034"/>
      <c r="F60" s="1068"/>
      <c r="G60" s="638">
        <v>8</v>
      </c>
      <c r="H60" s="346" t="s">
        <v>637</v>
      </c>
      <c r="I60" s="347">
        <v>45</v>
      </c>
      <c r="J60" s="637">
        <f t="shared" ref="J60" si="20">G60*I60</f>
        <v>360</v>
      </c>
      <c r="K60" s="923" t="s">
        <v>1546</v>
      </c>
    </row>
    <row r="61" spans="1:11">
      <c r="A61" s="572"/>
      <c r="B61" s="1119"/>
      <c r="C61" s="1035"/>
      <c r="D61" s="1035"/>
      <c r="E61" s="1035"/>
      <c r="F61" s="1061"/>
      <c r="G61" s="638"/>
      <c r="H61" s="346"/>
      <c r="I61" s="347"/>
      <c r="J61" s="637"/>
      <c r="K61" s="341"/>
    </row>
    <row r="62" spans="1:11">
      <c r="A62" s="572">
        <v>7</v>
      </c>
      <c r="B62" s="1119" t="s">
        <v>791</v>
      </c>
      <c r="C62" s="1035"/>
      <c r="D62" s="1035"/>
      <c r="E62" s="1035"/>
      <c r="F62" s="1061"/>
      <c r="G62" s="638">
        <v>0</v>
      </c>
      <c r="H62" s="346" t="s">
        <v>637</v>
      </c>
      <c r="I62" s="347">
        <v>125</v>
      </c>
      <c r="J62" s="591">
        <f t="shared" ref="J62" si="21">G62*I62</f>
        <v>0</v>
      </c>
      <c r="K62" s="341"/>
    </row>
    <row r="63" spans="1:11">
      <c r="A63" s="572"/>
      <c r="B63" s="1119"/>
      <c r="C63" s="1035"/>
      <c r="D63" s="1035"/>
      <c r="E63" s="1035"/>
      <c r="F63" s="1061"/>
      <c r="G63" s="638"/>
      <c r="H63" s="346"/>
      <c r="I63" s="347"/>
      <c r="J63" s="637"/>
      <c r="K63" s="341"/>
    </row>
    <row r="64" spans="1:11">
      <c r="A64" s="572">
        <v>8</v>
      </c>
      <c r="B64" s="1119" t="s">
        <v>792</v>
      </c>
      <c r="C64" s="1035"/>
      <c r="D64" s="1035"/>
      <c r="E64" s="1035"/>
      <c r="F64" s="1061"/>
      <c r="G64" s="638">
        <v>4</v>
      </c>
      <c r="H64" s="346" t="s">
        <v>637</v>
      </c>
      <c r="I64" s="347">
        <v>147</v>
      </c>
      <c r="J64" s="637">
        <f t="shared" ref="J64" si="22">G64*I64</f>
        <v>588</v>
      </c>
      <c r="K64" s="923" t="s">
        <v>1547</v>
      </c>
    </row>
    <row r="65" spans="1:11">
      <c r="A65" s="572"/>
      <c r="B65" s="1119"/>
      <c r="C65" s="1035"/>
      <c r="D65" s="1035"/>
      <c r="E65" s="1035"/>
      <c r="F65" s="1061"/>
      <c r="G65" s="638"/>
      <c r="H65" s="346"/>
      <c r="I65" s="347"/>
      <c r="J65" s="637"/>
      <c r="K65" s="341"/>
    </row>
    <row r="66" spans="1:11">
      <c r="A66" s="572">
        <v>9</v>
      </c>
      <c r="B66" s="1119" t="s">
        <v>793</v>
      </c>
      <c r="C66" s="1035"/>
      <c r="D66" s="1035"/>
      <c r="E66" s="1035"/>
      <c r="F66" s="1061"/>
      <c r="G66" s="638">
        <v>4</v>
      </c>
      <c r="H66" s="346" t="s">
        <v>637</v>
      </c>
      <c r="I66" s="347">
        <v>125</v>
      </c>
      <c r="J66" s="591">
        <f t="shared" ref="J66" si="23">G66*I66</f>
        <v>500</v>
      </c>
      <c r="K66" s="341"/>
    </row>
    <row r="67" spans="1:11">
      <c r="A67" s="572"/>
      <c r="B67" s="1123"/>
      <c r="C67" s="1033"/>
      <c r="D67" s="1033"/>
      <c r="E67" s="1033"/>
      <c r="F67" s="1124"/>
      <c r="G67" s="638"/>
      <c r="H67" s="346"/>
      <c r="I67" s="347"/>
      <c r="J67" s="591"/>
      <c r="K67" s="341"/>
    </row>
    <row r="68" spans="1:11">
      <c r="A68" s="572">
        <v>10</v>
      </c>
      <c r="B68" s="1120" t="s">
        <v>794</v>
      </c>
      <c r="C68" s="1121"/>
      <c r="D68" s="1121"/>
      <c r="E68" s="1121"/>
      <c r="F68" s="1122"/>
      <c r="G68" s="638">
        <v>8</v>
      </c>
      <c r="H68" s="346" t="s">
        <v>637</v>
      </c>
      <c r="I68" s="347">
        <v>170</v>
      </c>
      <c r="J68" s="591">
        <f t="shared" ref="J68" si="24">G68*I68</f>
        <v>1360</v>
      </c>
      <c r="K68" s="925" t="s">
        <v>1548</v>
      </c>
    </row>
    <row r="69" spans="1:11">
      <c r="A69" s="572"/>
      <c r="B69" s="1120"/>
      <c r="C69" s="1121"/>
      <c r="D69" s="1121"/>
      <c r="E69" s="1121"/>
      <c r="F69" s="1122"/>
      <c r="G69" s="638"/>
      <c r="H69" s="346"/>
      <c r="I69" s="347"/>
      <c r="J69" s="591"/>
      <c r="K69" s="341"/>
    </row>
    <row r="70" spans="1:11">
      <c r="A70" s="572">
        <v>11</v>
      </c>
      <c r="B70" s="1120" t="s">
        <v>795</v>
      </c>
      <c r="C70" s="1121"/>
      <c r="D70" s="1121"/>
      <c r="E70" s="1121"/>
      <c r="F70" s="1122"/>
      <c r="G70" s="638">
        <v>1</v>
      </c>
      <c r="H70" s="346" t="s">
        <v>637</v>
      </c>
      <c r="I70" s="347">
        <v>87</v>
      </c>
      <c r="J70" s="591">
        <f t="shared" ref="J70" si="25">G70*I70</f>
        <v>87</v>
      </c>
      <c r="K70" s="341"/>
    </row>
    <row r="71" spans="1:11">
      <c r="A71" s="572"/>
      <c r="B71" s="569"/>
      <c r="C71" s="570"/>
      <c r="D71" s="570"/>
      <c r="E71" s="570"/>
      <c r="F71" s="571"/>
      <c r="G71" s="638"/>
      <c r="H71" s="346"/>
      <c r="I71" s="347"/>
      <c r="J71" s="591"/>
      <c r="K71" s="341"/>
    </row>
    <row r="72" spans="1:11">
      <c r="A72" s="572">
        <v>11</v>
      </c>
      <c r="B72" s="1120" t="s">
        <v>796</v>
      </c>
      <c r="C72" s="1121"/>
      <c r="D72" s="1121"/>
      <c r="E72" s="1121"/>
      <c r="F72" s="1122"/>
      <c r="G72" s="638">
        <v>1</v>
      </c>
      <c r="H72" s="346" t="s">
        <v>637</v>
      </c>
      <c r="I72" s="347">
        <v>280</v>
      </c>
      <c r="J72" s="591">
        <f t="shared" ref="J72" si="26">G72*I72</f>
        <v>280</v>
      </c>
      <c r="K72" s="923" t="s">
        <v>1549</v>
      </c>
    </row>
    <row r="73" spans="1:11" ht="15.75" thickBot="1">
      <c r="A73" s="572"/>
      <c r="B73" s="1120"/>
      <c r="C73" s="1121"/>
      <c r="D73" s="1121"/>
      <c r="E73" s="1121"/>
      <c r="F73" s="1122"/>
      <c r="G73" s="638"/>
      <c r="H73" s="346"/>
      <c r="I73" s="347"/>
      <c r="J73" s="591"/>
      <c r="K73" s="341"/>
    </row>
    <row r="74" spans="1:11" ht="15.75" thickBot="1">
      <c r="A74" s="630"/>
      <c r="B74" s="1083" t="s">
        <v>1043</v>
      </c>
      <c r="C74" s="1025"/>
      <c r="D74" s="1025"/>
      <c r="E74" s="1025"/>
      <c r="F74" s="1125"/>
      <c r="G74" s="649"/>
      <c r="H74" s="625"/>
      <c r="I74" s="604"/>
      <c r="J74" s="645">
        <f>SUM(J50:J73)</f>
        <v>20435</v>
      </c>
      <c r="K74" s="414"/>
    </row>
    <row r="75" spans="1:11" ht="15.75" thickBot="1"/>
    <row r="76" spans="1:11" ht="15.75" thickBot="1">
      <c r="A76" s="630"/>
      <c r="B76" s="1083" t="s">
        <v>1052</v>
      </c>
      <c r="C76" s="1025"/>
      <c r="D76" s="1025"/>
      <c r="E76" s="1025"/>
      <c r="F76" s="1125"/>
      <c r="G76" s="1126"/>
      <c r="H76" s="1089"/>
      <c r="I76" s="1090"/>
      <c r="J76" s="626">
        <f>SUM(J47,J74)</f>
        <v>20435</v>
      </c>
      <c r="K76" s="414"/>
    </row>
  </sheetData>
  <mergeCells count="71">
    <mergeCell ref="B72:F72"/>
    <mergeCell ref="B73:F73"/>
    <mergeCell ref="B74:F74"/>
    <mergeCell ref="B76:F76"/>
    <mergeCell ref="G76:I76"/>
    <mergeCell ref="B70:F70"/>
    <mergeCell ref="B59:F59"/>
    <mergeCell ref="B60:F60"/>
    <mergeCell ref="B61:F61"/>
    <mergeCell ref="B62:F62"/>
    <mergeCell ref="B63:F63"/>
    <mergeCell ref="B64:F64"/>
    <mergeCell ref="B65:F65"/>
    <mergeCell ref="B66:F66"/>
    <mergeCell ref="B67:F67"/>
    <mergeCell ref="B68:F68"/>
    <mergeCell ref="B69:F69"/>
    <mergeCell ref="B58:F58"/>
    <mergeCell ref="B46:F46"/>
    <mergeCell ref="B47:F47"/>
    <mergeCell ref="B49:F49"/>
    <mergeCell ref="B50:F50"/>
    <mergeCell ref="B51:F51"/>
    <mergeCell ref="B52:F52"/>
    <mergeCell ref="B53:F53"/>
    <mergeCell ref="B54:F54"/>
    <mergeCell ref="B55:F55"/>
    <mergeCell ref="B56:F56"/>
    <mergeCell ref="B57:F57"/>
    <mergeCell ref="B45:F45"/>
    <mergeCell ref="B34:F34"/>
    <mergeCell ref="B35:F35"/>
    <mergeCell ref="B36:F36"/>
    <mergeCell ref="B37:F37"/>
    <mergeCell ref="B38:F38"/>
    <mergeCell ref="B39:F39"/>
    <mergeCell ref="B40:F40"/>
    <mergeCell ref="B41:F41"/>
    <mergeCell ref="B42:F42"/>
    <mergeCell ref="B43:F43"/>
    <mergeCell ref="B44:F44"/>
    <mergeCell ref="B33:F33"/>
    <mergeCell ref="B22:F22"/>
    <mergeCell ref="B23:F23"/>
    <mergeCell ref="B24:F24"/>
    <mergeCell ref="B25:F25"/>
    <mergeCell ref="B26:F26"/>
    <mergeCell ref="B27:F27"/>
    <mergeCell ref="B28:F28"/>
    <mergeCell ref="B29:F29"/>
    <mergeCell ref="B30:F30"/>
    <mergeCell ref="B31:F31"/>
    <mergeCell ref="B32:F32"/>
    <mergeCell ref="B21:F21"/>
    <mergeCell ref="B10:F10"/>
    <mergeCell ref="B11:F11"/>
    <mergeCell ref="B12:F12"/>
    <mergeCell ref="B13:F13"/>
    <mergeCell ref="B14:F14"/>
    <mergeCell ref="B15:F15"/>
    <mergeCell ref="B16:F16"/>
    <mergeCell ref="B17:F17"/>
    <mergeCell ref="B18:F18"/>
    <mergeCell ref="B19:F19"/>
    <mergeCell ref="B20:F20"/>
    <mergeCell ref="B9:F9"/>
    <mergeCell ref="A1:C1"/>
    <mergeCell ref="G5:J5"/>
    <mergeCell ref="B6:F6"/>
    <mergeCell ref="B7:F7"/>
    <mergeCell ref="B8:F8"/>
  </mergeCells>
  <pageMargins left="0.7" right="0.7" top="0.75" bottom="0.75" header="0.3" footer="0.3"/>
  <pageSetup paperSize="9" scale="59" orientation="portrait" r:id="rId1"/>
  <headerFooter>
    <oddFooter>&amp;R&amp;G</oddFooter>
  </headerFooter>
  <drawing r:id="rId2"/>
  <legacyDrawingHF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76">
    <tabColor indexed="13"/>
    <pageSetUpPr fitToPage="1"/>
  </sheetPr>
  <dimension ref="A1:J254"/>
  <sheetViews>
    <sheetView showZeros="0" view="pageBreakPreview" zoomScale="70" zoomScaleNormal="70" zoomScaleSheetLayoutView="70" workbookViewId="0">
      <pane xSplit="3" ySplit="4" topLeftCell="D5" activePane="bottomRight" state="frozen"/>
      <selection activeCell="M28" sqref="M28"/>
      <selection pane="topRight" activeCell="M28" sqref="M28"/>
      <selection pane="bottomLeft" activeCell="M28" sqref="M28"/>
      <selection pane="bottomRight" activeCell="E27" sqref="E27"/>
    </sheetView>
  </sheetViews>
  <sheetFormatPr defaultColWidth="11.7109375" defaultRowHeight="15.75"/>
  <cols>
    <col min="1" max="1" width="10" style="10" customWidth="1"/>
    <col min="2" max="2" width="52" style="11" customWidth="1"/>
    <col min="3" max="3" width="14.7109375" style="11" customWidth="1"/>
    <col min="4" max="4" width="14.7109375" style="10" customWidth="1"/>
    <col min="5" max="5" width="50.85546875" style="10" customWidth="1"/>
    <col min="6" max="16384" width="11.7109375" style="10"/>
  </cols>
  <sheetData>
    <row r="1" spans="1:10" ht="24" customHeight="1">
      <c r="A1" s="4" t="s">
        <v>1238</v>
      </c>
      <c r="B1" s="37"/>
      <c r="C1" s="18"/>
      <c r="D1" s="18"/>
      <c r="E1" s="18"/>
    </row>
    <row r="2" spans="1:10" ht="24" thickBot="1">
      <c r="A2" s="4"/>
      <c r="B2" s="123"/>
      <c r="C2" s="18"/>
      <c r="D2" s="18"/>
      <c r="E2" s="18"/>
    </row>
    <row r="3" spans="1:10" ht="24" customHeight="1" thickBot="1">
      <c r="A3" s="8"/>
      <c r="B3" s="122"/>
      <c r="C3" s="421"/>
      <c r="D3" s="1127"/>
      <c r="E3" s="1022"/>
    </row>
    <row r="4" spans="1:10" ht="27" customHeight="1" thickBot="1">
      <c r="A4" s="12" t="s">
        <v>16</v>
      </c>
      <c r="B4" s="13" t="s">
        <v>26</v>
      </c>
      <c r="C4" s="32" t="s">
        <v>19</v>
      </c>
      <c r="D4" s="120" t="s">
        <v>20</v>
      </c>
      <c r="E4" s="120" t="s">
        <v>22</v>
      </c>
    </row>
    <row r="5" spans="1:10" ht="24" customHeight="1">
      <c r="A5" s="15"/>
      <c r="B5" s="121"/>
      <c r="C5" s="33"/>
      <c r="D5" s="158"/>
      <c r="E5" s="68"/>
      <c r="F5" s="25"/>
      <c r="G5" s="25"/>
      <c r="H5" s="26"/>
      <c r="I5" s="26"/>
      <c r="J5" s="26"/>
    </row>
    <row r="6" spans="1:10" s="7" customFormat="1">
      <c r="A6" s="14"/>
      <c r="B6" s="157" t="s">
        <v>476</v>
      </c>
      <c r="C6" s="34"/>
      <c r="D6" s="158"/>
      <c r="E6" s="68"/>
      <c r="F6" s="27"/>
      <c r="G6" s="27"/>
      <c r="H6" s="17"/>
      <c r="I6" s="17"/>
      <c r="J6" s="17"/>
    </row>
    <row r="7" spans="1:10" s="7" customFormat="1">
      <c r="A7" s="14"/>
      <c r="B7" s="24"/>
      <c r="C7" s="34"/>
      <c r="D7" s="158"/>
      <c r="E7" s="68"/>
      <c r="F7" s="27"/>
      <c r="G7" s="27"/>
      <c r="H7" s="17"/>
      <c r="I7" s="17"/>
      <c r="J7" s="17"/>
    </row>
    <row r="8" spans="1:10" s="7" customFormat="1">
      <c r="A8" s="14" t="s">
        <v>497</v>
      </c>
      <c r="B8" s="22" t="s">
        <v>477</v>
      </c>
      <c r="C8" s="34" t="s">
        <v>18</v>
      </c>
      <c r="D8" s="269">
        <v>90</v>
      </c>
      <c r="E8" s="68"/>
      <c r="F8" s="27"/>
      <c r="G8" s="27"/>
      <c r="H8" s="17"/>
      <c r="I8" s="17"/>
      <c r="J8" s="17"/>
    </row>
    <row r="9" spans="1:10" s="7" customFormat="1">
      <c r="A9" s="14" t="s">
        <v>498</v>
      </c>
      <c r="B9" s="22" t="s">
        <v>478</v>
      </c>
      <c r="C9" s="34" t="s">
        <v>18</v>
      </c>
      <c r="D9" s="269">
        <v>110</v>
      </c>
      <c r="E9" s="68"/>
      <c r="F9" s="27"/>
      <c r="G9" s="27"/>
      <c r="H9" s="17"/>
      <c r="I9" s="17"/>
      <c r="J9" s="17"/>
    </row>
    <row r="10" spans="1:10" s="7" customFormat="1">
      <c r="A10" s="14" t="s">
        <v>499</v>
      </c>
      <c r="B10" s="22" t="s">
        <v>479</v>
      </c>
      <c r="C10" s="34" t="s">
        <v>18</v>
      </c>
      <c r="D10" s="269">
        <v>120</v>
      </c>
      <c r="E10" s="68"/>
      <c r="F10" s="27"/>
      <c r="G10" s="27"/>
      <c r="H10" s="17"/>
      <c r="I10" s="17"/>
      <c r="J10" s="17"/>
    </row>
    <row r="11" spans="1:10">
      <c r="A11" s="16"/>
      <c r="B11" s="21"/>
      <c r="C11" s="35"/>
      <c r="D11" s="158"/>
      <c r="E11" s="68"/>
      <c r="F11" s="25"/>
      <c r="G11" s="25"/>
      <c r="H11" s="26"/>
      <c r="I11" s="26"/>
      <c r="J11" s="26"/>
    </row>
    <row r="12" spans="1:10">
      <c r="B12" s="25"/>
      <c r="C12" s="25"/>
      <c r="D12" s="28"/>
      <c r="E12" s="28"/>
      <c r="F12" s="25"/>
      <c r="G12" s="25"/>
      <c r="H12" s="26"/>
      <c r="I12" s="26"/>
      <c r="J12" s="26"/>
    </row>
    <row r="13" spans="1:10">
      <c r="B13" s="25"/>
      <c r="C13" s="25"/>
      <c r="D13" s="28"/>
      <c r="E13" s="28"/>
      <c r="F13" s="25"/>
      <c r="G13" s="25"/>
      <c r="H13" s="26"/>
      <c r="I13" s="26"/>
      <c r="J13" s="26"/>
    </row>
    <row r="14" spans="1:10">
      <c r="B14" s="25"/>
      <c r="C14" s="25"/>
      <c r="D14" s="28"/>
      <c r="E14" s="28"/>
      <c r="F14" s="25"/>
      <c r="G14" s="25"/>
      <c r="H14" s="26"/>
      <c r="I14" s="26"/>
      <c r="J14" s="26"/>
    </row>
    <row r="15" spans="1:10">
      <c r="B15" s="25"/>
      <c r="C15" s="25"/>
      <c r="D15" s="28"/>
      <c r="E15" s="28"/>
      <c r="F15" s="25"/>
      <c r="G15" s="25"/>
      <c r="H15" s="26"/>
      <c r="I15" s="26"/>
      <c r="J15" s="26"/>
    </row>
    <row r="16" spans="1:10">
      <c r="B16" s="25"/>
      <c r="C16" s="25"/>
      <c r="D16" s="28"/>
      <c r="E16" s="28"/>
      <c r="F16" s="25"/>
      <c r="G16" s="25"/>
      <c r="H16" s="26"/>
      <c r="I16" s="26"/>
      <c r="J16" s="26"/>
    </row>
    <row r="17" spans="2:10">
      <c r="B17" s="25"/>
      <c r="C17" s="25"/>
      <c r="D17" s="28"/>
      <c r="E17" s="28"/>
      <c r="F17" s="25"/>
      <c r="G17" s="25"/>
      <c r="H17" s="26"/>
      <c r="I17" s="26"/>
      <c r="J17" s="26"/>
    </row>
    <row r="18" spans="2:10">
      <c r="B18" s="25"/>
      <c r="C18" s="25"/>
      <c r="D18" s="28"/>
      <c r="E18" s="28"/>
      <c r="F18" s="25"/>
      <c r="G18" s="25"/>
      <c r="H18" s="26"/>
      <c r="I18" s="26"/>
      <c r="J18" s="26"/>
    </row>
    <row r="19" spans="2:10">
      <c r="B19" s="25"/>
      <c r="C19" s="25"/>
      <c r="D19" s="28"/>
      <c r="E19" s="28"/>
      <c r="F19" s="25"/>
      <c r="G19" s="25"/>
      <c r="H19" s="26"/>
      <c r="I19" s="26"/>
      <c r="J19" s="26"/>
    </row>
    <row r="20" spans="2:10">
      <c r="B20" s="25"/>
      <c r="C20" s="25"/>
      <c r="D20" s="28"/>
      <c r="E20" s="28"/>
      <c r="F20" s="25"/>
      <c r="G20" s="25"/>
      <c r="H20" s="26"/>
      <c r="I20" s="26"/>
      <c r="J20" s="26"/>
    </row>
    <row r="21" spans="2:10">
      <c r="B21" s="25"/>
      <c r="C21" s="25"/>
      <c r="D21" s="28"/>
      <c r="E21" s="28"/>
      <c r="F21" s="25"/>
      <c r="G21" s="25"/>
      <c r="H21" s="26"/>
      <c r="I21" s="26"/>
      <c r="J21" s="26"/>
    </row>
    <row r="22" spans="2:10">
      <c r="B22" s="25"/>
      <c r="C22" s="25"/>
      <c r="D22" s="28"/>
      <c r="E22" s="28"/>
      <c r="F22" s="25"/>
      <c r="G22" s="25"/>
      <c r="H22" s="26"/>
      <c r="I22" s="26"/>
      <c r="J22" s="26"/>
    </row>
    <row r="23" spans="2:10">
      <c r="B23" s="25"/>
      <c r="C23" s="25"/>
      <c r="D23" s="28"/>
      <c r="E23" s="28"/>
      <c r="F23" s="25"/>
      <c r="G23" s="25"/>
      <c r="H23" s="26"/>
      <c r="I23" s="26"/>
      <c r="J23" s="26"/>
    </row>
    <row r="24" spans="2:10">
      <c r="B24" s="25"/>
      <c r="C24" s="25"/>
      <c r="D24" s="28"/>
      <c r="E24" s="28"/>
      <c r="F24" s="25"/>
      <c r="G24" s="25"/>
      <c r="H24" s="26"/>
      <c r="I24" s="26"/>
      <c r="J24" s="26"/>
    </row>
    <row r="25" spans="2:10">
      <c r="B25" s="25"/>
      <c r="C25" s="25"/>
      <c r="D25" s="28"/>
      <c r="E25" s="28"/>
      <c r="F25" s="25"/>
      <c r="G25" s="25"/>
      <c r="H25" s="26"/>
      <c r="I25" s="26"/>
      <c r="J25" s="26"/>
    </row>
    <row r="26" spans="2:10">
      <c r="B26" s="25"/>
      <c r="C26" s="25"/>
      <c r="D26" s="28"/>
      <c r="E26" s="28"/>
      <c r="F26" s="25"/>
      <c r="G26" s="25"/>
      <c r="H26" s="26"/>
      <c r="I26" s="26"/>
      <c r="J26" s="26"/>
    </row>
    <row r="27" spans="2:10">
      <c r="B27" s="25"/>
      <c r="C27" s="25"/>
      <c r="D27" s="28"/>
      <c r="E27" s="28"/>
      <c r="F27" s="25"/>
      <c r="G27" s="25"/>
      <c r="H27" s="26"/>
      <c r="I27" s="26"/>
      <c r="J27" s="26"/>
    </row>
    <row r="28" spans="2:10">
      <c r="B28" s="25"/>
      <c r="C28" s="25"/>
      <c r="D28" s="28"/>
      <c r="E28" s="28"/>
      <c r="F28" s="25"/>
      <c r="G28" s="25"/>
      <c r="H28" s="26"/>
      <c r="I28" s="26"/>
      <c r="J28" s="26"/>
    </row>
    <row r="29" spans="2:10">
      <c r="B29" s="25"/>
      <c r="C29" s="25"/>
      <c r="D29" s="28"/>
      <c r="E29" s="28"/>
      <c r="F29" s="25"/>
      <c r="G29" s="25"/>
      <c r="H29" s="26"/>
      <c r="I29" s="26"/>
      <c r="J29" s="26"/>
    </row>
    <row r="30" spans="2:10">
      <c r="B30" s="25"/>
      <c r="C30" s="25"/>
      <c r="D30" s="28"/>
      <c r="E30" s="28"/>
      <c r="F30" s="25"/>
      <c r="G30" s="25"/>
      <c r="H30" s="26"/>
      <c r="I30" s="26"/>
      <c r="J30" s="26"/>
    </row>
    <row r="31" spans="2:10">
      <c r="B31" s="25"/>
      <c r="C31" s="25"/>
      <c r="D31" s="28"/>
      <c r="E31" s="28"/>
      <c r="F31" s="25"/>
      <c r="G31" s="25"/>
      <c r="H31" s="26"/>
      <c r="I31" s="26"/>
      <c r="J31" s="26"/>
    </row>
    <row r="32" spans="2:10">
      <c r="B32" s="25"/>
      <c r="C32" s="25"/>
      <c r="D32" s="28"/>
      <c r="E32" s="28"/>
      <c r="F32" s="25"/>
      <c r="G32" s="26"/>
      <c r="H32" s="26"/>
      <c r="I32" s="26"/>
      <c r="J32" s="26"/>
    </row>
    <row r="33" spans="2:10">
      <c r="B33" s="25"/>
      <c r="C33" s="25"/>
      <c r="D33" s="28"/>
      <c r="E33" s="28"/>
      <c r="F33" s="25"/>
      <c r="G33" s="26"/>
      <c r="H33" s="26"/>
      <c r="I33" s="26"/>
      <c r="J33" s="26"/>
    </row>
    <row r="34" spans="2:10">
      <c r="B34" s="25"/>
      <c r="C34" s="25"/>
      <c r="D34" s="28"/>
      <c r="E34" s="28"/>
      <c r="F34" s="25"/>
      <c r="G34" s="26"/>
      <c r="H34" s="26"/>
      <c r="I34" s="26"/>
      <c r="J34" s="26"/>
    </row>
    <row r="35" spans="2:10">
      <c r="B35" s="25"/>
      <c r="C35" s="25"/>
      <c r="D35" s="25"/>
      <c r="E35" s="25"/>
      <c r="F35" s="25"/>
      <c r="G35" s="26"/>
      <c r="H35" s="26"/>
      <c r="I35" s="26"/>
      <c r="J35" s="26"/>
    </row>
    <row r="36" spans="2:10">
      <c r="B36" s="25"/>
      <c r="C36" s="25"/>
      <c r="D36" s="25"/>
      <c r="E36" s="25"/>
      <c r="F36" s="25"/>
      <c r="G36" s="26"/>
      <c r="H36" s="26"/>
      <c r="I36" s="26"/>
      <c r="J36" s="26"/>
    </row>
    <row r="37" spans="2:10">
      <c r="B37" s="25"/>
      <c r="C37" s="25"/>
      <c r="D37" s="25"/>
      <c r="E37" s="25"/>
      <c r="F37" s="25"/>
      <c r="G37" s="26"/>
      <c r="H37" s="26"/>
      <c r="I37" s="26"/>
      <c r="J37" s="26"/>
    </row>
    <row r="38" spans="2:10">
      <c r="B38" s="25"/>
      <c r="C38" s="25"/>
      <c r="D38" s="25"/>
      <c r="E38" s="25"/>
      <c r="F38" s="25"/>
      <c r="G38" s="26"/>
      <c r="H38" s="26"/>
      <c r="I38" s="26"/>
      <c r="J38" s="26"/>
    </row>
    <row r="39" spans="2:10">
      <c r="B39" s="25"/>
      <c r="C39" s="25"/>
      <c r="D39" s="25"/>
      <c r="E39" s="25"/>
      <c r="F39" s="25"/>
      <c r="G39" s="26"/>
      <c r="H39" s="26"/>
      <c r="I39" s="26"/>
      <c r="J39" s="26"/>
    </row>
    <row r="40" spans="2:10">
      <c r="B40" s="25"/>
      <c r="C40" s="25"/>
      <c r="D40" s="25"/>
      <c r="E40" s="25"/>
      <c r="F40" s="25"/>
      <c r="G40" s="26"/>
      <c r="H40" s="26"/>
      <c r="I40" s="26"/>
      <c r="J40" s="26"/>
    </row>
    <row r="41" spans="2:10">
      <c r="B41" s="25"/>
      <c r="C41" s="25"/>
      <c r="D41" s="25"/>
      <c r="E41" s="25"/>
      <c r="F41" s="25"/>
      <c r="G41" s="26"/>
      <c r="H41" s="26"/>
      <c r="I41" s="26"/>
      <c r="J41" s="26"/>
    </row>
    <row r="42" spans="2:10">
      <c r="B42" s="25"/>
      <c r="C42" s="25"/>
      <c r="D42" s="25"/>
      <c r="E42" s="25"/>
      <c r="F42" s="25"/>
      <c r="G42" s="26"/>
      <c r="H42" s="26"/>
      <c r="I42" s="26"/>
      <c r="J42" s="26"/>
    </row>
    <row r="43" spans="2:10">
      <c r="B43" s="25"/>
      <c r="C43" s="25"/>
      <c r="D43" s="25"/>
      <c r="E43" s="25"/>
      <c r="F43" s="25"/>
      <c r="G43" s="26"/>
      <c r="H43" s="26"/>
      <c r="I43" s="26"/>
      <c r="J43" s="26"/>
    </row>
    <row r="44" spans="2:10">
      <c r="B44" s="25"/>
      <c r="C44" s="25"/>
      <c r="D44" s="25"/>
      <c r="E44" s="25"/>
      <c r="F44" s="25"/>
      <c r="G44" s="26"/>
      <c r="H44" s="26"/>
      <c r="I44" s="26"/>
      <c r="J44" s="26"/>
    </row>
    <row r="45" spans="2:10">
      <c r="B45" s="25"/>
      <c r="C45" s="25"/>
      <c r="D45" s="25"/>
      <c r="E45" s="25"/>
      <c r="F45" s="25"/>
      <c r="G45" s="26"/>
      <c r="H45" s="26"/>
      <c r="I45" s="26"/>
      <c r="J45" s="26"/>
    </row>
    <row r="46" spans="2:10">
      <c r="B46" s="25"/>
      <c r="C46" s="25"/>
      <c r="D46" s="25"/>
      <c r="E46" s="25"/>
      <c r="F46" s="25"/>
      <c r="G46" s="26"/>
      <c r="H46" s="26"/>
      <c r="I46" s="26"/>
      <c r="J46" s="26"/>
    </row>
    <row r="47" spans="2:10">
      <c r="B47" s="25"/>
      <c r="C47" s="25"/>
      <c r="D47" s="25"/>
      <c r="E47" s="25"/>
      <c r="F47" s="25"/>
      <c r="G47" s="26"/>
      <c r="H47" s="26"/>
      <c r="I47" s="26"/>
      <c r="J47" s="26"/>
    </row>
    <row r="48" spans="2:10">
      <c r="B48" s="25"/>
      <c r="C48" s="25"/>
      <c r="D48" s="25"/>
      <c r="E48" s="25"/>
      <c r="F48" s="25"/>
      <c r="G48" s="26"/>
      <c r="H48" s="26"/>
      <c r="I48" s="26"/>
      <c r="J48" s="26"/>
    </row>
    <row r="49" spans="2:10">
      <c r="B49" s="25"/>
      <c r="C49" s="25"/>
      <c r="D49" s="25"/>
      <c r="E49" s="25"/>
      <c r="F49" s="25"/>
      <c r="G49" s="26"/>
      <c r="H49" s="26"/>
      <c r="I49" s="26"/>
      <c r="J49" s="26"/>
    </row>
    <row r="50" spans="2:10">
      <c r="B50" s="25"/>
      <c r="C50" s="25"/>
      <c r="D50" s="25"/>
      <c r="E50" s="25"/>
      <c r="F50" s="25"/>
      <c r="G50" s="26"/>
      <c r="H50" s="26"/>
      <c r="I50" s="26"/>
      <c r="J50" s="26"/>
    </row>
    <row r="51" spans="2:10">
      <c r="B51" s="25"/>
      <c r="C51" s="25"/>
      <c r="D51" s="25"/>
      <c r="E51" s="25"/>
      <c r="F51" s="25"/>
      <c r="G51" s="26"/>
      <c r="H51" s="26"/>
      <c r="I51" s="26"/>
      <c r="J51" s="26"/>
    </row>
    <row r="52" spans="2:10">
      <c r="B52" s="25"/>
      <c r="C52" s="25"/>
      <c r="D52" s="25"/>
      <c r="E52" s="25"/>
      <c r="F52" s="25"/>
      <c r="G52" s="26"/>
      <c r="H52" s="26"/>
      <c r="I52" s="26"/>
      <c r="J52" s="26"/>
    </row>
    <row r="53" spans="2:10">
      <c r="B53" s="25"/>
      <c r="C53" s="25"/>
      <c r="D53" s="25"/>
      <c r="E53" s="25"/>
      <c r="F53" s="25"/>
      <c r="G53" s="26"/>
      <c r="H53" s="26"/>
      <c r="I53" s="26"/>
      <c r="J53" s="26"/>
    </row>
    <row r="54" spans="2:10">
      <c r="B54" s="25"/>
      <c r="C54" s="25"/>
      <c r="D54" s="25"/>
      <c r="E54" s="25"/>
      <c r="F54" s="25"/>
      <c r="G54" s="26"/>
      <c r="H54" s="26"/>
      <c r="I54" s="26"/>
      <c r="J54" s="26"/>
    </row>
    <row r="55" spans="2:10">
      <c r="B55" s="25"/>
      <c r="C55" s="25"/>
      <c r="D55" s="25"/>
      <c r="E55" s="25"/>
      <c r="F55" s="25"/>
      <c r="G55" s="26"/>
      <c r="H55" s="26"/>
      <c r="I55" s="26"/>
      <c r="J55" s="26"/>
    </row>
    <row r="56" spans="2:10">
      <c r="B56" s="25"/>
      <c r="C56" s="25"/>
      <c r="D56" s="25"/>
      <c r="E56" s="25"/>
      <c r="F56" s="25"/>
      <c r="G56" s="26"/>
      <c r="H56" s="26"/>
      <c r="I56" s="26"/>
      <c r="J56" s="26"/>
    </row>
    <row r="57" spans="2:10">
      <c r="B57" s="25"/>
      <c r="C57" s="25"/>
      <c r="D57" s="25"/>
      <c r="E57" s="25"/>
      <c r="F57" s="25"/>
      <c r="G57" s="26"/>
      <c r="H57" s="26"/>
      <c r="I57" s="26"/>
      <c r="J57" s="26"/>
    </row>
    <row r="58" spans="2:10">
      <c r="B58" s="25"/>
      <c r="C58" s="25"/>
      <c r="D58" s="25"/>
      <c r="E58" s="25"/>
      <c r="F58" s="25"/>
      <c r="G58" s="26"/>
      <c r="H58" s="26"/>
      <c r="I58" s="26"/>
      <c r="J58" s="26"/>
    </row>
    <row r="59" spans="2:10">
      <c r="B59" s="25"/>
      <c r="C59" s="25"/>
      <c r="D59" s="25"/>
      <c r="E59" s="25"/>
      <c r="F59" s="25"/>
      <c r="G59" s="26"/>
      <c r="H59" s="26"/>
      <c r="I59" s="26"/>
      <c r="J59" s="26"/>
    </row>
    <row r="60" spans="2:10">
      <c r="B60" s="25"/>
      <c r="C60" s="25"/>
      <c r="D60" s="25"/>
      <c r="E60" s="25"/>
      <c r="F60" s="25"/>
      <c r="G60" s="26"/>
      <c r="H60" s="26"/>
      <c r="I60" s="26"/>
      <c r="J60" s="26"/>
    </row>
    <row r="61" spans="2:10">
      <c r="B61" s="25"/>
      <c r="C61" s="25"/>
      <c r="D61" s="25"/>
      <c r="E61" s="25"/>
      <c r="F61" s="25"/>
      <c r="G61" s="26"/>
      <c r="H61" s="26"/>
      <c r="I61" s="26"/>
      <c r="J61" s="26"/>
    </row>
    <row r="62" spans="2:10">
      <c r="B62" s="25"/>
      <c r="C62" s="25"/>
      <c r="D62" s="25"/>
      <c r="E62" s="25"/>
      <c r="F62" s="25"/>
      <c r="G62" s="26"/>
      <c r="H62" s="26"/>
      <c r="I62" s="26"/>
      <c r="J62" s="26"/>
    </row>
    <row r="63" spans="2:10">
      <c r="B63" s="25"/>
      <c r="C63" s="25"/>
      <c r="D63" s="25"/>
      <c r="E63" s="25"/>
      <c r="F63" s="25"/>
      <c r="G63" s="26"/>
      <c r="H63" s="26"/>
      <c r="I63" s="26"/>
      <c r="J63" s="26"/>
    </row>
    <row r="64" spans="2:10">
      <c r="B64" s="25"/>
      <c r="C64" s="25"/>
      <c r="D64" s="25"/>
      <c r="E64" s="25"/>
      <c r="F64" s="25"/>
      <c r="G64" s="26"/>
      <c r="H64" s="26"/>
      <c r="I64" s="26"/>
      <c r="J64" s="26"/>
    </row>
    <row r="65" spans="2:10">
      <c r="B65" s="25"/>
      <c r="C65" s="25"/>
      <c r="D65" s="25"/>
      <c r="E65" s="25"/>
      <c r="F65" s="25"/>
      <c r="G65" s="26"/>
      <c r="H65" s="26"/>
      <c r="I65" s="26"/>
      <c r="J65" s="26"/>
    </row>
    <row r="66" spans="2:10">
      <c r="B66" s="25"/>
      <c r="C66" s="25"/>
      <c r="D66" s="25"/>
      <c r="E66" s="25"/>
      <c r="F66" s="25"/>
      <c r="G66" s="26"/>
      <c r="H66" s="26"/>
      <c r="I66" s="26"/>
      <c r="J66" s="26"/>
    </row>
    <row r="67" spans="2:10">
      <c r="B67" s="25"/>
      <c r="C67" s="25"/>
      <c r="D67" s="25"/>
      <c r="E67" s="25"/>
      <c r="F67" s="25"/>
      <c r="G67" s="26"/>
      <c r="H67" s="26"/>
      <c r="I67" s="26"/>
      <c r="J67" s="26"/>
    </row>
    <row r="68" spans="2:10">
      <c r="B68" s="25"/>
      <c r="C68" s="25"/>
      <c r="D68" s="25"/>
      <c r="E68" s="25"/>
      <c r="F68" s="25"/>
      <c r="G68" s="26"/>
      <c r="H68" s="26"/>
      <c r="I68" s="26"/>
      <c r="J68" s="26"/>
    </row>
    <row r="69" spans="2:10">
      <c r="B69" s="25"/>
      <c r="C69" s="25"/>
      <c r="D69" s="25"/>
      <c r="E69" s="25"/>
      <c r="F69" s="25"/>
      <c r="G69" s="26"/>
      <c r="H69" s="26"/>
      <c r="I69" s="26"/>
      <c r="J69" s="26"/>
    </row>
    <row r="70" spans="2:10">
      <c r="B70" s="25"/>
      <c r="C70" s="25"/>
      <c r="D70" s="25"/>
      <c r="E70" s="25"/>
      <c r="F70" s="25"/>
      <c r="G70" s="26"/>
      <c r="H70" s="26"/>
      <c r="I70" s="26"/>
      <c r="J70" s="26"/>
    </row>
    <row r="71" spans="2:10">
      <c r="B71" s="25"/>
      <c r="C71" s="25"/>
      <c r="D71" s="25"/>
      <c r="E71" s="25"/>
      <c r="F71" s="25"/>
      <c r="G71" s="26"/>
      <c r="H71" s="26"/>
      <c r="I71" s="26"/>
      <c r="J71" s="26"/>
    </row>
    <row r="72" spans="2:10">
      <c r="B72" s="25"/>
      <c r="C72" s="25"/>
      <c r="D72" s="25"/>
      <c r="E72" s="25"/>
      <c r="F72" s="25"/>
      <c r="G72" s="26"/>
      <c r="H72" s="26"/>
      <c r="I72" s="26"/>
      <c r="J72" s="26"/>
    </row>
    <row r="73" spans="2:10">
      <c r="B73" s="25"/>
      <c r="C73" s="25"/>
      <c r="D73" s="25"/>
      <c r="E73" s="25"/>
      <c r="F73" s="25"/>
      <c r="G73" s="26"/>
      <c r="H73" s="26"/>
      <c r="I73" s="26"/>
      <c r="J73" s="26"/>
    </row>
    <row r="74" spans="2:10">
      <c r="B74" s="25"/>
      <c r="C74" s="26"/>
      <c r="D74" s="26"/>
      <c r="E74" s="26"/>
      <c r="F74" s="26"/>
      <c r="G74" s="26"/>
      <c r="H74" s="26"/>
      <c r="I74" s="26"/>
      <c r="J74" s="26"/>
    </row>
    <row r="75" spans="2:10">
      <c r="B75" s="25"/>
      <c r="C75" s="26"/>
      <c r="D75" s="26"/>
      <c r="E75" s="26"/>
      <c r="F75" s="26"/>
      <c r="G75" s="26"/>
      <c r="H75" s="26"/>
      <c r="I75" s="26"/>
      <c r="J75" s="26"/>
    </row>
    <row r="76" spans="2:10">
      <c r="B76" s="25"/>
      <c r="C76" s="26"/>
      <c r="D76" s="26"/>
      <c r="E76" s="26"/>
      <c r="F76" s="26"/>
      <c r="G76" s="26"/>
      <c r="H76" s="26"/>
      <c r="I76" s="26"/>
      <c r="J76" s="26"/>
    </row>
    <row r="77" spans="2:10">
      <c r="B77" s="25"/>
      <c r="C77" s="26"/>
      <c r="D77" s="26"/>
      <c r="E77" s="26"/>
      <c r="F77" s="26"/>
      <c r="G77" s="26"/>
      <c r="H77" s="26"/>
      <c r="I77" s="26"/>
      <c r="J77" s="26"/>
    </row>
    <row r="78" spans="2:10">
      <c r="B78" s="25"/>
      <c r="C78" s="26"/>
      <c r="D78" s="26"/>
      <c r="E78" s="26"/>
      <c r="F78" s="26"/>
      <c r="G78" s="26"/>
      <c r="H78" s="26"/>
      <c r="I78" s="26"/>
      <c r="J78" s="26"/>
    </row>
    <row r="79" spans="2:10">
      <c r="B79" s="25"/>
      <c r="C79" s="26"/>
      <c r="D79" s="26"/>
      <c r="E79" s="26"/>
      <c r="F79" s="26"/>
      <c r="G79" s="26"/>
      <c r="H79" s="26"/>
      <c r="I79" s="26"/>
      <c r="J79" s="26"/>
    </row>
    <row r="80" spans="2:10">
      <c r="B80" s="25"/>
      <c r="C80" s="25"/>
      <c r="D80" s="26"/>
      <c r="E80" s="26"/>
      <c r="F80" s="26"/>
      <c r="G80" s="26"/>
      <c r="H80" s="26"/>
      <c r="I80" s="26"/>
      <c r="J80" s="26"/>
    </row>
    <row r="81" spans="2:10">
      <c r="B81" s="25"/>
      <c r="C81" s="25"/>
      <c r="D81" s="26"/>
      <c r="E81" s="26"/>
      <c r="F81" s="26"/>
      <c r="G81" s="26"/>
      <c r="H81" s="26"/>
      <c r="I81" s="26"/>
      <c r="J81" s="26"/>
    </row>
    <row r="82" spans="2:10">
      <c r="B82" s="25"/>
      <c r="C82" s="25"/>
      <c r="D82" s="26"/>
      <c r="E82" s="26"/>
      <c r="F82" s="26"/>
      <c r="G82" s="26"/>
      <c r="H82" s="26"/>
      <c r="I82" s="26"/>
      <c r="J82" s="26"/>
    </row>
    <row r="83" spans="2:10">
      <c r="B83" s="25"/>
      <c r="C83" s="25"/>
      <c r="D83" s="26"/>
      <c r="E83" s="26"/>
      <c r="F83" s="26"/>
      <c r="G83" s="26"/>
      <c r="H83" s="26"/>
      <c r="I83" s="26"/>
      <c r="J83" s="26"/>
    </row>
    <row r="84" spans="2:10">
      <c r="B84" s="25"/>
      <c r="C84" s="25"/>
      <c r="D84" s="26"/>
      <c r="E84" s="26"/>
      <c r="F84" s="26"/>
      <c r="G84" s="26"/>
      <c r="H84" s="26"/>
      <c r="I84" s="26"/>
      <c r="J84" s="26"/>
    </row>
    <row r="85" spans="2:10">
      <c r="B85" s="25"/>
      <c r="C85" s="25"/>
      <c r="D85" s="26"/>
      <c r="E85" s="26"/>
      <c r="F85" s="26"/>
      <c r="G85" s="26"/>
      <c r="H85" s="26"/>
      <c r="I85" s="26"/>
      <c r="J85" s="26"/>
    </row>
    <row r="86" spans="2:10">
      <c r="B86" s="25"/>
      <c r="C86" s="25"/>
      <c r="D86" s="26"/>
      <c r="E86" s="26"/>
      <c r="F86" s="26"/>
      <c r="G86" s="26"/>
      <c r="H86" s="26"/>
      <c r="I86" s="26"/>
      <c r="J86" s="26"/>
    </row>
    <row r="87" spans="2:10">
      <c r="B87" s="25"/>
      <c r="C87" s="25"/>
      <c r="D87" s="26"/>
      <c r="E87" s="26"/>
      <c r="F87" s="26"/>
      <c r="G87" s="26"/>
      <c r="H87" s="26"/>
      <c r="I87" s="26"/>
      <c r="J87" s="26"/>
    </row>
    <row r="88" spans="2:10">
      <c r="B88" s="25"/>
      <c r="C88" s="25"/>
      <c r="D88" s="26"/>
      <c r="E88" s="26"/>
      <c r="F88" s="26"/>
      <c r="G88" s="26"/>
      <c r="H88" s="26"/>
      <c r="I88" s="26"/>
      <c r="J88" s="26"/>
    </row>
    <row r="89" spans="2:10">
      <c r="B89" s="25"/>
      <c r="C89" s="25"/>
      <c r="D89" s="26"/>
      <c r="E89" s="26"/>
      <c r="F89" s="26"/>
      <c r="G89" s="26"/>
      <c r="H89" s="26"/>
      <c r="I89" s="26"/>
      <c r="J89" s="26"/>
    </row>
    <row r="90" spans="2:10">
      <c r="B90" s="25"/>
      <c r="C90" s="25"/>
      <c r="D90" s="26"/>
      <c r="E90" s="26"/>
      <c r="F90" s="26"/>
      <c r="G90" s="26"/>
      <c r="H90" s="26"/>
      <c r="I90" s="26"/>
      <c r="J90" s="26"/>
    </row>
    <row r="91" spans="2:10">
      <c r="B91" s="25"/>
      <c r="C91" s="25"/>
      <c r="D91" s="26"/>
      <c r="E91" s="26"/>
      <c r="F91" s="26"/>
      <c r="G91" s="26"/>
      <c r="H91" s="26"/>
      <c r="I91" s="26"/>
      <c r="J91" s="26"/>
    </row>
    <row r="92" spans="2:10">
      <c r="B92" s="25"/>
      <c r="C92" s="25"/>
      <c r="D92" s="26"/>
      <c r="E92" s="26"/>
      <c r="F92" s="26"/>
      <c r="G92" s="26"/>
      <c r="H92" s="26"/>
      <c r="I92" s="26"/>
      <c r="J92" s="26"/>
    </row>
    <row r="93" spans="2:10">
      <c r="B93" s="25"/>
      <c r="C93" s="25"/>
      <c r="D93" s="26"/>
      <c r="E93" s="26"/>
      <c r="F93" s="26"/>
      <c r="G93" s="26"/>
      <c r="H93" s="26"/>
      <c r="I93" s="26"/>
      <c r="J93" s="26"/>
    </row>
    <row r="94" spans="2:10">
      <c r="B94" s="25"/>
      <c r="C94" s="25"/>
      <c r="D94" s="26"/>
      <c r="E94" s="26"/>
      <c r="F94" s="26"/>
      <c r="G94" s="26"/>
      <c r="H94" s="26"/>
      <c r="I94" s="26"/>
      <c r="J94" s="26"/>
    </row>
    <row r="95" spans="2:10">
      <c r="B95" s="25"/>
      <c r="C95" s="25"/>
      <c r="D95" s="26"/>
      <c r="E95" s="26"/>
      <c r="F95" s="26"/>
      <c r="G95" s="26"/>
      <c r="H95" s="26"/>
      <c r="I95" s="26"/>
      <c r="J95" s="26"/>
    </row>
    <row r="96" spans="2:10">
      <c r="B96" s="25"/>
      <c r="C96" s="25"/>
      <c r="D96" s="26"/>
      <c r="E96" s="26"/>
      <c r="F96" s="26"/>
      <c r="G96" s="26"/>
      <c r="H96" s="26"/>
      <c r="I96" s="26"/>
      <c r="J96" s="26"/>
    </row>
    <row r="97" spans="2:10">
      <c r="B97" s="25"/>
      <c r="C97" s="25"/>
      <c r="D97" s="26"/>
      <c r="E97" s="26"/>
      <c r="F97" s="26"/>
      <c r="G97" s="26"/>
      <c r="H97" s="26"/>
      <c r="I97" s="26"/>
      <c r="J97" s="26"/>
    </row>
    <row r="98" spans="2:10">
      <c r="B98" s="25"/>
      <c r="C98" s="25"/>
      <c r="D98" s="26"/>
      <c r="E98" s="26"/>
      <c r="F98" s="26"/>
      <c r="G98" s="26"/>
      <c r="H98" s="26"/>
      <c r="I98" s="26"/>
      <c r="J98" s="26"/>
    </row>
    <row r="99" spans="2:10">
      <c r="B99" s="25"/>
      <c r="C99" s="25"/>
      <c r="D99" s="26"/>
      <c r="E99" s="26"/>
      <c r="F99" s="26"/>
      <c r="G99" s="26"/>
      <c r="H99" s="26"/>
      <c r="I99" s="26"/>
      <c r="J99" s="26"/>
    </row>
    <row r="100" spans="2:10">
      <c r="B100" s="25"/>
      <c r="C100" s="25"/>
      <c r="D100" s="26"/>
      <c r="E100" s="26"/>
      <c r="F100" s="26"/>
      <c r="G100" s="26"/>
      <c r="H100" s="26"/>
      <c r="I100" s="26"/>
      <c r="J100" s="26"/>
    </row>
    <row r="101" spans="2:10">
      <c r="B101" s="25"/>
      <c r="C101" s="25"/>
      <c r="D101" s="26"/>
      <c r="E101" s="26"/>
      <c r="F101" s="26"/>
      <c r="G101" s="26"/>
      <c r="H101" s="26"/>
      <c r="I101" s="26"/>
      <c r="J101" s="26"/>
    </row>
    <row r="102" spans="2:10">
      <c r="B102" s="25"/>
      <c r="C102" s="25"/>
      <c r="D102" s="26"/>
      <c r="E102" s="26"/>
      <c r="F102" s="26"/>
      <c r="G102" s="26"/>
      <c r="H102" s="26"/>
      <c r="I102" s="26"/>
      <c r="J102" s="26"/>
    </row>
    <row r="103" spans="2:10">
      <c r="B103" s="25"/>
      <c r="C103" s="25"/>
      <c r="D103" s="26"/>
      <c r="E103" s="26"/>
      <c r="F103" s="26"/>
      <c r="G103" s="26"/>
      <c r="H103" s="26"/>
      <c r="I103" s="26"/>
      <c r="J103" s="26"/>
    </row>
    <row r="104" spans="2:10">
      <c r="B104" s="25"/>
      <c r="C104" s="25"/>
      <c r="D104" s="26"/>
      <c r="E104" s="26"/>
      <c r="F104" s="26"/>
      <c r="G104" s="26"/>
      <c r="H104" s="26"/>
      <c r="I104" s="26"/>
      <c r="J104" s="26"/>
    </row>
    <row r="105" spans="2:10">
      <c r="B105" s="25"/>
      <c r="C105" s="25"/>
      <c r="D105" s="26"/>
      <c r="E105" s="26"/>
      <c r="F105" s="26"/>
      <c r="G105" s="26"/>
      <c r="H105" s="26"/>
      <c r="I105" s="26"/>
      <c r="J105" s="26"/>
    </row>
    <row r="106" spans="2:10">
      <c r="B106" s="25"/>
      <c r="C106" s="25"/>
      <c r="D106" s="26"/>
      <c r="E106" s="26"/>
      <c r="F106" s="26"/>
      <c r="G106" s="26"/>
      <c r="H106" s="26"/>
      <c r="I106" s="26"/>
      <c r="J106" s="26"/>
    </row>
    <row r="107" spans="2:10">
      <c r="B107" s="25"/>
      <c r="C107" s="25"/>
      <c r="D107" s="26"/>
      <c r="E107" s="26"/>
      <c r="F107" s="26"/>
      <c r="G107" s="26"/>
      <c r="H107" s="26"/>
      <c r="I107" s="26"/>
      <c r="J107" s="26"/>
    </row>
    <row r="108" spans="2:10">
      <c r="B108" s="25"/>
      <c r="C108" s="25"/>
      <c r="D108" s="26"/>
      <c r="E108" s="26"/>
      <c r="F108" s="26"/>
      <c r="G108" s="26"/>
      <c r="H108" s="26"/>
      <c r="I108" s="26"/>
      <c r="J108" s="26"/>
    </row>
    <row r="109" spans="2:10">
      <c r="B109" s="25"/>
      <c r="C109" s="25"/>
      <c r="D109" s="26"/>
      <c r="E109" s="26"/>
      <c r="F109" s="26"/>
      <c r="G109" s="26"/>
      <c r="H109" s="26"/>
      <c r="I109" s="26"/>
      <c r="J109" s="26"/>
    </row>
    <row r="110" spans="2:10">
      <c r="B110" s="25"/>
      <c r="C110" s="25"/>
      <c r="D110" s="26"/>
      <c r="E110" s="26"/>
      <c r="F110" s="26"/>
      <c r="G110" s="26"/>
      <c r="H110" s="26"/>
      <c r="I110" s="26"/>
      <c r="J110" s="26"/>
    </row>
    <row r="111" spans="2:10">
      <c r="B111" s="25"/>
      <c r="C111" s="25"/>
      <c r="D111" s="26"/>
      <c r="E111" s="26"/>
      <c r="F111" s="26"/>
      <c r="G111" s="26"/>
      <c r="H111" s="26"/>
      <c r="I111" s="26"/>
      <c r="J111" s="26"/>
    </row>
    <row r="112" spans="2:10">
      <c r="B112" s="25"/>
      <c r="C112" s="25"/>
      <c r="D112" s="26"/>
      <c r="E112" s="26"/>
      <c r="F112" s="26"/>
      <c r="G112" s="26"/>
      <c r="H112" s="26"/>
      <c r="I112" s="26"/>
      <c r="J112" s="26"/>
    </row>
    <row r="113" spans="2:10">
      <c r="B113" s="25"/>
      <c r="C113" s="25"/>
      <c r="D113" s="26"/>
      <c r="E113" s="26"/>
      <c r="F113" s="26"/>
      <c r="G113" s="26"/>
      <c r="H113" s="26"/>
      <c r="I113" s="26"/>
      <c r="J113" s="26"/>
    </row>
    <row r="114" spans="2:10">
      <c r="B114" s="25"/>
      <c r="C114" s="25"/>
      <c r="D114" s="26"/>
      <c r="E114" s="26"/>
      <c r="F114" s="26"/>
      <c r="G114" s="26"/>
      <c r="H114" s="26"/>
      <c r="I114" s="26"/>
      <c r="J114" s="26"/>
    </row>
    <row r="115" spans="2:10">
      <c r="B115" s="25"/>
      <c r="C115" s="25"/>
      <c r="D115" s="26"/>
      <c r="E115" s="26"/>
      <c r="F115" s="26"/>
      <c r="G115" s="26"/>
      <c r="H115" s="26"/>
      <c r="I115" s="26"/>
      <c r="J115" s="26"/>
    </row>
    <row r="116" spans="2:10">
      <c r="B116" s="25"/>
      <c r="C116" s="25"/>
      <c r="D116" s="26"/>
      <c r="E116" s="26"/>
      <c r="F116" s="26"/>
      <c r="G116" s="26"/>
      <c r="H116" s="26"/>
      <c r="I116" s="26"/>
      <c r="J116" s="26"/>
    </row>
    <row r="117" spans="2:10">
      <c r="B117" s="25"/>
      <c r="C117" s="25"/>
      <c r="D117" s="26"/>
      <c r="E117" s="26"/>
      <c r="F117" s="26"/>
      <c r="G117" s="26"/>
      <c r="H117" s="26"/>
      <c r="I117" s="26"/>
      <c r="J117" s="26"/>
    </row>
    <row r="118" spans="2:10">
      <c r="B118" s="25"/>
      <c r="C118" s="25"/>
      <c r="D118" s="26"/>
      <c r="E118" s="26"/>
      <c r="F118" s="26"/>
      <c r="G118" s="26"/>
      <c r="H118" s="26"/>
      <c r="I118" s="26"/>
      <c r="J118" s="26"/>
    </row>
    <row r="119" spans="2:10">
      <c r="B119" s="25"/>
      <c r="C119" s="25"/>
      <c r="D119" s="26"/>
      <c r="E119" s="26"/>
      <c r="F119" s="26"/>
      <c r="G119" s="26"/>
      <c r="H119" s="26"/>
      <c r="I119" s="26"/>
      <c r="J119" s="26"/>
    </row>
    <row r="120" spans="2:10">
      <c r="B120" s="25"/>
      <c r="C120" s="25"/>
      <c r="D120" s="26"/>
      <c r="E120" s="26"/>
      <c r="F120" s="26"/>
      <c r="G120" s="26"/>
      <c r="H120" s="26"/>
      <c r="I120" s="26"/>
      <c r="J120" s="26"/>
    </row>
    <row r="121" spans="2:10">
      <c r="B121" s="25"/>
      <c r="C121" s="25"/>
      <c r="D121" s="26"/>
      <c r="E121" s="26"/>
      <c r="F121" s="26"/>
      <c r="G121" s="26"/>
      <c r="H121" s="26"/>
      <c r="I121" s="26"/>
      <c r="J121" s="26"/>
    </row>
    <row r="122" spans="2:10">
      <c r="B122" s="25"/>
      <c r="C122" s="25"/>
      <c r="D122" s="26"/>
      <c r="E122" s="26"/>
      <c r="F122" s="26"/>
      <c r="G122" s="26"/>
      <c r="H122" s="26"/>
      <c r="I122" s="26"/>
      <c r="J122" s="26"/>
    </row>
    <row r="123" spans="2:10">
      <c r="B123" s="25"/>
      <c r="C123" s="25"/>
      <c r="D123" s="26"/>
      <c r="E123" s="26"/>
      <c r="F123" s="26"/>
      <c r="G123" s="26"/>
      <c r="H123" s="26"/>
      <c r="I123" s="26"/>
      <c r="J123" s="26"/>
    </row>
    <row r="124" spans="2:10">
      <c r="B124" s="25"/>
      <c r="C124" s="25"/>
      <c r="D124" s="26"/>
      <c r="E124" s="26"/>
      <c r="F124" s="26"/>
      <c r="G124" s="26"/>
      <c r="H124" s="26"/>
      <c r="I124" s="26"/>
      <c r="J124" s="26"/>
    </row>
    <row r="125" spans="2:10">
      <c r="B125" s="25"/>
      <c r="C125" s="25"/>
      <c r="D125" s="26"/>
      <c r="E125" s="26"/>
      <c r="F125" s="26"/>
      <c r="G125" s="26"/>
      <c r="H125" s="26"/>
      <c r="I125" s="26"/>
      <c r="J125" s="26"/>
    </row>
    <row r="126" spans="2:10">
      <c r="B126" s="25"/>
      <c r="C126" s="25"/>
      <c r="D126" s="26"/>
      <c r="E126" s="26"/>
      <c r="F126" s="26"/>
      <c r="G126" s="26"/>
      <c r="H126" s="26"/>
      <c r="I126" s="26"/>
      <c r="J126" s="26"/>
    </row>
    <row r="127" spans="2:10">
      <c r="B127" s="25"/>
      <c r="C127" s="25"/>
      <c r="D127" s="26"/>
      <c r="E127" s="26"/>
      <c r="F127" s="26"/>
      <c r="G127" s="26"/>
      <c r="H127" s="26"/>
      <c r="I127" s="26"/>
      <c r="J127" s="26"/>
    </row>
    <row r="128" spans="2:10">
      <c r="B128" s="25"/>
      <c r="C128" s="25"/>
      <c r="D128" s="26"/>
      <c r="E128" s="26"/>
      <c r="F128" s="26"/>
      <c r="G128" s="26"/>
      <c r="H128" s="26"/>
      <c r="I128" s="26"/>
      <c r="J128" s="26"/>
    </row>
    <row r="129" spans="2:10">
      <c r="B129" s="25"/>
      <c r="C129" s="25"/>
      <c r="D129" s="26"/>
      <c r="E129" s="26"/>
      <c r="F129" s="26"/>
      <c r="G129" s="26"/>
      <c r="H129" s="26"/>
      <c r="I129" s="26"/>
      <c r="J129" s="26"/>
    </row>
    <row r="130" spans="2:10">
      <c r="B130" s="25"/>
      <c r="C130" s="25"/>
      <c r="D130" s="26"/>
      <c r="E130" s="26"/>
      <c r="F130" s="26"/>
      <c r="G130" s="26"/>
      <c r="H130" s="26"/>
      <c r="I130" s="26"/>
      <c r="J130" s="26"/>
    </row>
    <row r="131" spans="2:10">
      <c r="B131" s="25"/>
      <c r="C131" s="25"/>
      <c r="D131" s="26"/>
      <c r="E131" s="26"/>
      <c r="F131" s="26"/>
      <c r="G131" s="26"/>
      <c r="H131" s="26"/>
      <c r="I131" s="26"/>
      <c r="J131" s="26"/>
    </row>
    <row r="132" spans="2:10">
      <c r="B132" s="25"/>
      <c r="C132" s="25"/>
      <c r="D132" s="26"/>
      <c r="E132" s="26"/>
      <c r="F132" s="26"/>
      <c r="G132" s="26"/>
      <c r="H132" s="26"/>
      <c r="I132" s="26"/>
      <c r="J132" s="26"/>
    </row>
    <row r="133" spans="2:10">
      <c r="B133" s="25"/>
      <c r="C133" s="25"/>
      <c r="D133" s="26"/>
      <c r="E133" s="26"/>
      <c r="F133" s="26"/>
      <c r="G133" s="26"/>
      <c r="H133" s="26"/>
      <c r="I133" s="26"/>
      <c r="J133" s="26"/>
    </row>
    <row r="134" spans="2:10">
      <c r="B134" s="25"/>
      <c r="C134" s="25"/>
      <c r="D134" s="26"/>
      <c r="E134" s="26"/>
      <c r="F134" s="26"/>
      <c r="G134" s="26"/>
      <c r="H134" s="26"/>
      <c r="I134" s="26"/>
      <c r="J134" s="26"/>
    </row>
    <row r="135" spans="2:10">
      <c r="B135" s="25"/>
      <c r="C135" s="25"/>
      <c r="D135" s="26"/>
      <c r="E135" s="26"/>
      <c r="F135" s="26"/>
      <c r="G135" s="26"/>
      <c r="H135" s="26"/>
      <c r="I135" s="26"/>
      <c r="J135" s="26"/>
    </row>
    <row r="136" spans="2:10">
      <c r="B136" s="25"/>
      <c r="C136" s="25"/>
      <c r="D136" s="26"/>
      <c r="E136" s="26"/>
      <c r="F136" s="26"/>
      <c r="G136" s="26"/>
      <c r="H136" s="26"/>
      <c r="I136" s="26"/>
      <c r="J136" s="26"/>
    </row>
    <row r="137" spans="2:10">
      <c r="B137" s="25"/>
      <c r="C137" s="25"/>
      <c r="D137" s="26"/>
      <c r="E137" s="26"/>
      <c r="F137" s="26"/>
      <c r="G137" s="26"/>
      <c r="H137" s="26"/>
      <c r="I137" s="26"/>
      <c r="J137" s="26"/>
    </row>
    <row r="138" spans="2:10">
      <c r="B138" s="25"/>
      <c r="C138" s="25"/>
      <c r="D138" s="26"/>
      <c r="E138" s="26"/>
      <c r="F138" s="26"/>
      <c r="G138" s="26"/>
      <c r="H138" s="26"/>
      <c r="I138" s="26"/>
      <c r="J138" s="26"/>
    </row>
    <row r="139" spans="2:10">
      <c r="B139" s="25"/>
      <c r="C139" s="25"/>
      <c r="D139" s="26"/>
      <c r="E139" s="26"/>
      <c r="F139" s="26"/>
      <c r="G139" s="26"/>
      <c r="H139" s="26"/>
      <c r="I139" s="26"/>
      <c r="J139" s="26"/>
    </row>
    <row r="140" spans="2:10">
      <c r="B140" s="25"/>
      <c r="C140" s="25"/>
      <c r="D140" s="26"/>
      <c r="E140" s="26"/>
      <c r="F140" s="26"/>
      <c r="G140" s="26"/>
      <c r="H140" s="26"/>
      <c r="I140" s="26"/>
      <c r="J140" s="26"/>
    </row>
    <row r="141" spans="2:10">
      <c r="B141" s="25"/>
      <c r="C141" s="25"/>
      <c r="D141" s="26"/>
      <c r="E141" s="26"/>
      <c r="F141" s="26"/>
      <c r="G141" s="26"/>
      <c r="H141" s="26"/>
      <c r="I141" s="26"/>
      <c r="J141" s="26"/>
    </row>
    <row r="142" spans="2:10">
      <c r="B142" s="25"/>
      <c r="C142" s="25"/>
      <c r="D142" s="26"/>
      <c r="E142" s="26"/>
      <c r="F142" s="26"/>
      <c r="G142" s="26"/>
      <c r="H142" s="26"/>
      <c r="I142" s="26"/>
      <c r="J142" s="26"/>
    </row>
    <row r="143" spans="2:10">
      <c r="B143" s="25"/>
      <c r="C143" s="25"/>
      <c r="D143" s="26"/>
      <c r="E143" s="26"/>
      <c r="F143" s="26"/>
      <c r="G143" s="26"/>
      <c r="H143" s="26"/>
      <c r="I143" s="26"/>
      <c r="J143" s="26"/>
    </row>
    <row r="144" spans="2:10">
      <c r="B144" s="25"/>
      <c r="C144" s="25"/>
      <c r="D144" s="26"/>
      <c r="E144" s="26"/>
      <c r="F144" s="26"/>
      <c r="G144" s="26"/>
      <c r="H144" s="26"/>
      <c r="I144" s="26"/>
      <c r="J144" s="26"/>
    </row>
    <row r="145" spans="2:10">
      <c r="B145" s="25"/>
      <c r="C145" s="25"/>
      <c r="D145" s="26"/>
      <c r="E145" s="26"/>
      <c r="F145" s="26"/>
      <c r="G145" s="26"/>
      <c r="H145" s="26"/>
      <c r="I145" s="26"/>
      <c r="J145" s="26"/>
    </row>
    <row r="146" spans="2:10">
      <c r="B146" s="25"/>
      <c r="C146" s="25"/>
      <c r="D146" s="26"/>
      <c r="E146" s="26"/>
      <c r="F146" s="26"/>
      <c r="G146" s="26"/>
      <c r="H146" s="26"/>
      <c r="I146" s="26"/>
      <c r="J146" s="26"/>
    </row>
    <row r="147" spans="2:10">
      <c r="B147" s="25"/>
      <c r="C147" s="25"/>
      <c r="D147" s="26"/>
      <c r="E147" s="26"/>
      <c r="F147" s="26"/>
      <c r="G147" s="26"/>
      <c r="H147" s="26"/>
      <c r="I147" s="26"/>
      <c r="J147" s="26"/>
    </row>
    <row r="148" spans="2:10">
      <c r="B148" s="25"/>
      <c r="C148" s="25"/>
      <c r="D148" s="26"/>
      <c r="E148" s="26"/>
      <c r="F148" s="26"/>
      <c r="G148" s="26"/>
      <c r="H148" s="26"/>
      <c r="I148" s="26"/>
      <c r="J148" s="26"/>
    </row>
    <row r="149" spans="2:10">
      <c r="B149" s="25"/>
      <c r="C149" s="25"/>
      <c r="D149" s="26"/>
      <c r="E149" s="26"/>
      <c r="F149" s="26"/>
      <c r="G149" s="26"/>
      <c r="H149" s="26"/>
      <c r="I149" s="26"/>
      <c r="J149" s="26"/>
    </row>
    <row r="150" spans="2:10">
      <c r="B150" s="25"/>
      <c r="C150" s="25"/>
      <c r="D150" s="26"/>
      <c r="E150" s="26"/>
      <c r="F150" s="26"/>
      <c r="G150" s="26"/>
      <c r="H150" s="26"/>
      <c r="I150" s="26"/>
      <c r="J150" s="26"/>
    </row>
    <row r="151" spans="2:10">
      <c r="B151" s="25"/>
      <c r="C151" s="25"/>
      <c r="D151" s="26"/>
      <c r="E151" s="26"/>
      <c r="F151" s="26"/>
      <c r="G151" s="26"/>
      <c r="H151" s="26"/>
      <c r="I151" s="26"/>
      <c r="J151" s="26"/>
    </row>
    <row r="152" spans="2:10">
      <c r="B152" s="25"/>
      <c r="C152" s="25"/>
      <c r="D152" s="26"/>
      <c r="E152" s="26"/>
      <c r="F152" s="26"/>
      <c r="G152" s="26"/>
      <c r="H152" s="26"/>
      <c r="I152" s="26"/>
      <c r="J152" s="26"/>
    </row>
    <row r="153" spans="2:10">
      <c r="B153" s="25"/>
      <c r="C153" s="25"/>
      <c r="D153" s="26"/>
      <c r="E153" s="26"/>
      <c r="F153" s="26"/>
      <c r="G153" s="26"/>
      <c r="H153" s="26"/>
      <c r="I153" s="26"/>
      <c r="J153" s="26"/>
    </row>
    <row r="154" spans="2:10">
      <c r="B154" s="25"/>
      <c r="C154" s="25"/>
      <c r="D154" s="26"/>
      <c r="E154" s="26"/>
      <c r="F154" s="26"/>
      <c r="G154" s="26"/>
      <c r="H154" s="26"/>
      <c r="I154" s="26"/>
      <c r="J154" s="26"/>
    </row>
    <row r="155" spans="2:10">
      <c r="B155" s="25"/>
      <c r="C155" s="25"/>
      <c r="D155" s="26"/>
      <c r="E155" s="26"/>
      <c r="F155" s="26"/>
      <c r="G155" s="26"/>
      <c r="H155" s="26"/>
      <c r="I155" s="26"/>
      <c r="J155" s="26"/>
    </row>
    <row r="156" spans="2:10">
      <c r="B156" s="25"/>
      <c r="C156" s="25"/>
      <c r="D156" s="26"/>
      <c r="E156" s="26"/>
      <c r="F156" s="26"/>
      <c r="G156" s="26"/>
      <c r="H156" s="26"/>
      <c r="I156" s="26"/>
      <c r="J156" s="26"/>
    </row>
    <row r="157" spans="2:10">
      <c r="B157" s="25"/>
      <c r="C157" s="25"/>
      <c r="D157" s="26"/>
      <c r="E157" s="26"/>
      <c r="F157" s="26"/>
      <c r="G157" s="26"/>
      <c r="H157" s="26"/>
      <c r="I157" s="26"/>
      <c r="J157" s="26"/>
    </row>
    <row r="158" spans="2:10">
      <c r="B158" s="25"/>
      <c r="C158" s="25"/>
      <c r="D158" s="26"/>
      <c r="E158" s="26"/>
      <c r="F158" s="26"/>
      <c r="G158" s="26"/>
      <c r="H158" s="26"/>
      <c r="I158" s="26"/>
      <c r="J158" s="26"/>
    </row>
    <row r="159" spans="2:10">
      <c r="B159" s="25"/>
      <c r="C159" s="25"/>
      <c r="D159" s="26"/>
      <c r="E159" s="26"/>
      <c r="F159" s="26"/>
      <c r="G159" s="26"/>
      <c r="H159" s="26"/>
      <c r="I159" s="26"/>
      <c r="J159" s="26"/>
    </row>
    <row r="160" spans="2:10">
      <c r="B160" s="25"/>
      <c r="C160" s="25"/>
      <c r="D160" s="26"/>
      <c r="E160" s="26"/>
      <c r="F160" s="26"/>
      <c r="G160" s="26"/>
      <c r="H160" s="26"/>
      <c r="I160" s="26"/>
      <c r="J160" s="26"/>
    </row>
    <row r="161" spans="2:10">
      <c r="B161" s="25"/>
      <c r="C161" s="25"/>
      <c r="D161" s="26"/>
      <c r="E161" s="26"/>
      <c r="F161" s="26"/>
      <c r="G161" s="26"/>
      <c r="H161" s="26"/>
      <c r="I161" s="26"/>
      <c r="J161" s="26"/>
    </row>
    <row r="162" spans="2:10">
      <c r="B162" s="25"/>
      <c r="C162" s="25"/>
      <c r="D162" s="26"/>
      <c r="E162" s="26"/>
      <c r="F162" s="26"/>
      <c r="G162" s="26"/>
      <c r="H162" s="26"/>
      <c r="I162" s="26"/>
      <c r="J162" s="26"/>
    </row>
    <row r="163" spans="2:10">
      <c r="B163" s="25"/>
      <c r="C163" s="25"/>
      <c r="D163" s="26"/>
      <c r="E163" s="26"/>
      <c r="F163" s="26"/>
      <c r="G163" s="26"/>
      <c r="H163" s="26"/>
      <c r="I163" s="26"/>
      <c r="J163" s="26"/>
    </row>
    <row r="164" spans="2:10">
      <c r="B164" s="25"/>
      <c r="C164" s="25"/>
      <c r="D164" s="26"/>
      <c r="E164" s="26"/>
      <c r="F164" s="26"/>
      <c r="G164" s="26"/>
      <c r="H164" s="26"/>
      <c r="I164" s="26"/>
      <c r="J164" s="26"/>
    </row>
    <row r="165" spans="2:10">
      <c r="B165" s="25"/>
      <c r="C165" s="25"/>
      <c r="D165" s="26"/>
      <c r="E165" s="26"/>
      <c r="F165" s="26"/>
      <c r="G165" s="26"/>
      <c r="H165" s="26"/>
      <c r="I165" s="26"/>
      <c r="J165" s="26"/>
    </row>
    <row r="166" spans="2:10">
      <c r="B166" s="25"/>
      <c r="C166" s="25"/>
      <c r="D166" s="26"/>
      <c r="E166" s="26"/>
      <c r="F166" s="26"/>
      <c r="G166" s="26"/>
      <c r="H166" s="26"/>
      <c r="I166" s="26"/>
      <c r="J166" s="26"/>
    </row>
    <row r="167" spans="2:10">
      <c r="B167" s="25"/>
      <c r="C167" s="25"/>
      <c r="D167" s="26"/>
      <c r="E167" s="26"/>
      <c r="F167" s="26"/>
      <c r="G167" s="26"/>
      <c r="H167" s="26"/>
      <c r="I167" s="26"/>
      <c r="J167" s="26"/>
    </row>
    <row r="168" spans="2:10">
      <c r="B168" s="25"/>
      <c r="C168" s="25"/>
      <c r="D168" s="26"/>
      <c r="E168" s="26"/>
      <c r="F168" s="26"/>
      <c r="G168" s="26"/>
      <c r="H168" s="26"/>
      <c r="I168" s="26"/>
      <c r="J168" s="26"/>
    </row>
    <row r="169" spans="2:10">
      <c r="B169" s="25"/>
      <c r="C169" s="25"/>
      <c r="D169" s="26"/>
      <c r="E169" s="26"/>
      <c r="F169" s="26"/>
      <c r="G169" s="26"/>
      <c r="H169" s="26"/>
      <c r="I169" s="26"/>
      <c r="J169" s="26"/>
    </row>
    <row r="170" spans="2:10">
      <c r="B170" s="25"/>
      <c r="C170" s="25"/>
      <c r="D170" s="26"/>
      <c r="E170" s="26"/>
      <c r="F170" s="26"/>
      <c r="G170" s="26"/>
      <c r="H170" s="26"/>
      <c r="I170" s="26"/>
      <c r="J170" s="26"/>
    </row>
    <row r="171" spans="2:10">
      <c r="B171" s="25"/>
      <c r="C171" s="25"/>
      <c r="D171" s="26"/>
      <c r="E171" s="26"/>
      <c r="F171" s="26"/>
      <c r="G171" s="26"/>
      <c r="H171" s="26"/>
      <c r="I171" s="26"/>
      <c r="J171" s="26"/>
    </row>
    <row r="172" spans="2:10">
      <c r="B172" s="25"/>
      <c r="C172" s="25"/>
      <c r="D172" s="26"/>
      <c r="E172" s="26"/>
      <c r="F172" s="26"/>
      <c r="G172" s="26"/>
      <c r="H172" s="26"/>
      <c r="I172" s="26"/>
      <c r="J172" s="26"/>
    </row>
    <row r="173" spans="2:10">
      <c r="B173" s="25"/>
      <c r="C173" s="25"/>
      <c r="D173" s="26"/>
      <c r="E173" s="26"/>
      <c r="F173" s="26"/>
      <c r="G173" s="26"/>
      <c r="H173" s="26"/>
      <c r="I173" s="26"/>
      <c r="J173" s="26"/>
    </row>
    <row r="174" spans="2:10">
      <c r="B174" s="25"/>
      <c r="C174" s="25"/>
      <c r="D174" s="26"/>
      <c r="E174" s="26"/>
      <c r="F174" s="26"/>
      <c r="G174" s="26"/>
      <c r="H174" s="26"/>
      <c r="I174" s="26"/>
      <c r="J174" s="26"/>
    </row>
    <row r="175" spans="2:10">
      <c r="B175" s="25"/>
      <c r="C175" s="25"/>
      <c r="D175" s="26"/>
      <c r="E175" s="26"/>
      <c r="F175" s="26"/>
      <c r="G175" s="26"/>
      <c r="H175" s="26"/>
      <c r="I175" s="26"/>
      <c r="J175" s="26"/>
    </row>
    <row r="176" spans="2:10">
      <c r="B176" s="25"/>
      <c r="C176" s="25"/>
      <c r="D176" s="26"/>
      <c r="E176" s="26"/>
      <c r="F176" s="26"/>
      <c r="G176" s="26"/>
      <c r="H176" s="26"/>
      <c r="I176" s="26"/>
      <c r="J176" s="26"/>
    </row>
    <row r="177" spans="2:10">
      <c r="B177" s="25"/>
      <c r="C177" s="25"/>
      <c r="D177" s="26"/>
      <c r="E177" s="26"/>
      <c r="F177" s="26"/>
      <c r="G177" s="26"/>
      <c r="H177" s="26"/>
      <c r="I177" s="26"/>
      <c r="J177" s="26"/>
    </row>
    <row r="178" spans="2:10">
      <c r="B178" s="25"/>
      <c r="C178" s="25"/>
      <c r="D178" s="26"/>
      <c r="E178" s="26"/>
      <c r="F178" s="26"/>
      <c r="G178" s="26"/>
      <c r="H178" s="26"/>
      <c r="I178" s="26"/>
      <c r="J178" s="26"/>
    </row>
    <row r="179" spans="2:10">
      <c r="B179" s="25"/>
      <c r="C179" s="25"/>
      <c r="D179" s="26"/>
      <c r="E179" s="26"/>
      <c r="F179" s="26"/>
      <c r="G179" s="26"/>
      <c r="H179" s="26"/>
      <c r="I179" s="26"/>
      <c r="J179" s="26"/>
    </row>
    <row r="180" spans="2:10">
      <c r="B180" s="25"/>
      <c r="C180" s="25"/>
      <c r="D180" s="26"/>
      <c r="E180" s="26"/>
      <c r="F180" s="26"/>
      <c r="G180" s="26"/>
      <c r="H180" s="26"/>
      <c r="I180" s="26"/>
      <c r="J180" s="26"/>
    </row>
    <row r="181" spans="2:10">
      <c r="B181" s="25"/>
      <c r="C181" s="25"/>
      <c r="D181" s="26"/>
      <c r="E181" s="26"/>
      <c r="F181" s="26"/>
      <c r="G181" s="26"/>
      <c r="H181" s="26"/>
      <c r="I181" s="26"/>
      <c r="J181" s="26"/>
    </row>
    <row r="182" spans="2:10">
      <c r="B182" s="25"/>
      <c r="C182" s="25"/>
      <c r="D182" s="26"/>
      <c r="E182" s="26"/>
      <c r="F182" s="26"/>
      <c r="G182" s="26"/>
      <c r="H182" s="26"/>
      <c r="I182" s="26"/>
      <c r="J182" s="26"/>
    </row>
    <row r="183" spans="2:10">
      <c r="B183" s="25"/>
      <c r="C183" s="25"/>
      <c r="D183" s="26"/>
      <c r="E183" s="26"/>
      <c r="F183" s="26"/>
      <c r="G183" s="26"/>
      <c r="H183" s="26"/>
      <c r="I183" s="26"/>
      <c r="J183" s="26"/>
    </row>
    <row r="184" spans="2:10">
      <c r="B184" s="25"/>
      <c r="C184" s="25"/>
      <c r="D184" s="26"/>
      <c r="E184" s="26"/>
      <c r="F184" s="26"/>
      <c r="G184" s="26"/>
      <c r="H184" s="26"/>
      <c r="I184" s="26"/>
      <c r="J184" s="26"/>
    </row>
    <row r="185" spans="2:10">
      <c r="B185" s="25"/>
      <c r="C185" s="25"/>
      <c r="D185" s="26"/>
      <c r="E185" s="26"/>
      <c r="F185" s="26"/>
      <c r="G185" s="26"/>
      <c r="H185" s="26"/>
      <c r="I185" s="26"/>
      <c r="J185" s="26"/>
    </row>
    <row r="186" spans="2:10">
      <c r="B186" s="25"/>
      <c r="C186" s="25"/>
      <c r="D186" s="26"/>
      <c r="E186" s="26"/>
      <c r="F186" s="26"/>
      <c r="G186" s="26"/>
      <c r="H186" s="26"/>
      <c r="I186" s="26"/>
      <c r="J186" s="26"/>
    </row>
    <row r="187" spans="2:10">
      <c r="B187" s="25"/>
      <c r="C187" s="25"/>
      <c r="D187" s="26"/>
      <c r="E187" s="26"/>
      <c r="F187" s="26"/>
      <c r="G187" s="26"/>
      <c r="H187" s="26"/>
      <c r="I187" s="26"/>
      <c r="J187" s="26"/>
    </row>
    <row r="188" spans="2:10">
      <c r="B188" s="25"/>
      <c r="C188" s="25"/>
      <c r="D188" s="26"/>
      <c r="E188" s="26"/>
      <c r="F188" s="26"/>
      <c r="G188" s="26"/>
      <c r="H188" s="26"/>
      <c r="I188" s="26"/>
      <c r="J188" s="26"/>
    </row>
    <row r="189" spans="2:10">
      <c r="B189" s="25"/>
      <c r="C189" s="25"/>
      <c r="D189" s="26"/>
      <c r="E189" s="26"/>
      <c r="F189" s="26"/>
      <c r="G189" s="26"/>
      <c r="H189" s="26"/>
      <c r="I189" s="26"/>
      <c r="J189" s="26"/>
    </row>
    <row r="190" spans="2:10">
      <c r="B190" s="25"/>
      <c r="C190" s="25"/>
      <c r="D190" s="26"/>
      <c r="E190" s="26"/>
      <c r="F190" s="26"/>
      <c r="G190" s="26"/>
      <c r="H190" s="26"/>
      <c r="I190" s="26"/>
      <c r="J190" s="26"/>
    </row>
    <row r="191" spans="2:10">
      <c r="B191" s="25"/>
      <c r="C191" s="25"/>
      <c r="D191" s="26"/>
      <c r="E191" s="26"/>
      <c r="F191" s="26"/>
      <c r="G191" s="26"/>
      <c r="H191" s="26"/>
      <c r="I191" s="26"/>
      <c r="J191" s="26"/>
    </row>
    <row r="192" spans="2:10">
      <c r="B192" s="25"/>
      <c r="C192" s="25"/>
      <c r="D192" s="26"/>
      <c r="E192" s="26"/>
      <c r="F192" s="26"/>
      <c r="G192" s="26"/>
      <c r="H192" s="26"/>
      <c r="I192" s="26"/>
      <c r="J192" s="26"/>
    </row>
    <row r="193" spans="2:10">
      <c r="B193" s="25"/>
      <c r="C193" s="25"/>
      <c r="D193" s="26"/>
      <c r="E193" s="26"/>
      <c r="F193" s="26"/>
      <c r="G193" s="26"/>
      <c r="H193" s="26"/>
      <c r="I193" s="26"/>
      <c r="J193" s="26"/>
    </row>
    <row r="194" spans="2:10">
      <c r="B194" s="25"/>
      <c r="C194" s="25"/>
      <c r="D194" s="26"/>
      <c r="E194" s="26"/>
      <c r="F194" s="26"/>
      <c r="G194" s="26"/>
      <c r="H194" s="26"/>
      <c r="I194" s="26"/>
      <c r="J194" s="26"/>
    </row>
    <row r="195" spans="2:10">
      <c r="B195" s="25"/>
      <c r="C195" s="25"/>
      <c r="D195" s="26"/>
      <c r="E195" s="26"/>
      <c r="F195" s="26"/>
      <c r="G195" s="26"/>
      <c r="H195" s="26"/>
      <c r="I195" s="26"/>
      <c r="J195" s="26"/>
    </row>
    <row r="196" spans="2:10">
      <c r="B196" s="25"/>
      <c r="C196" s="25"/>
      <c r="D196" s="26"/>
      <c r="E196" s="26"/>
      <c r="F196" s="26"/>
      <c r="G196" s="26"/>
      <c r="H196" s="26"/>
      <c r="I196" s="26"/>
      <c r="J196" s="26"/>
    </row>
    <row r="197" spans="2:10">
      <c r="B197" s="25"/>
      <c r="C197" s="25"/>
      <c r="D197" s="26"/>
      <c r="E197" s="26"/>
      <c r="F197" s="26"/>
      <c r="G197" s="26"/>
      <c r="H197" s="26"/>
      <c r="I197" s="26"/>
      <c r="J197" s="26"/>
    </row>
    <row r="198" spans="2:10">
      <c r="B198" s="25"/>
      <c r="C198" s="25"/>
      <c r="D198" s="26"/>
      <c r="E198" s="26"/>
      <c r="F198" s="26"/>
      <c r="G198" s="26"/>
      <c r="H198" s="26"/>
      <c r="I198" s="26"/>
      <c r="J198" s="26"/>
    </row>
    <row r="199" spans="2:10">
      <c r="B199" s="25"/>
      <c r="C199" s="25"/>
      <c r="D199" s="26"/>
      <c r="E199" s="26"/>
      <c r="F199" s="26"/>
      <c r="G199" s="26"/>
      <c r="H199" s="26"/>
      <c r="I199" s="26"/>
      <c r="J199" s="26"/>
    </row>
    <row r="200" spans="2:10">
      <c r="B200" s="25"/>
      <c r="C200" s="25"/>
      <c r="D200" s="26"/>
      <c r="E200" s="26"/>
      <c r="F200" s="26"/>
      <c r="G200" s="26"/>
      <c r="H200" s="26"/>
      <c r="I200" s="26"/>
      <c r="J200" s="26"/>
    </row>
    <row r="201" spans="2:10">
      <c r="B201" s="25"/>
      <c r="C201" s="25"/>
      <c r="D201" s="26"/>
      <c r="E201" s="26"/>
      <c r="F201" s="26"/>
      <c r="G201" s="26"/>
      <c r="H201" s="26"/>
      <c r="I201" s="26"/>
      <c r="J201" s="26"/>
    </row>
    <row r="202" spans="2:10">
      <c r="B202" s="25"/>
      <c r="C202" s="25"/>
      <c r="D202" s="26"/>
      <c r="E202" s="26"/>
      <c r="F202" s="26"/>
      <c r="G202" s="26"/>
      <c r="H202" s="26"/>
      <c r="I202" s="26"/>
      <c r="J202" s="26"/>
    </row>
    <row r="203" spans="2:10">
      <c r="B203" s="25"/>
      <c r="C203" s="25"/>
      <c r="D203" s="26"/>
      <c r="E203" s="26"/>
      <c r="F203" s="26"/>
      <c r="G203" s="26"/>
      <c r="H203" s="26"/>
      <c r="I203" s="26"/>
      <c r="J203" s="26"/>
    </row>
    <row r="204" spans="2:10">
      <c r="B204" s="25"/>
      <c r="C204" s="25"/>
      <c r="D204" s="26"/>
      <c r="E204" s="26"/>
      <c r="F204" s="26"/>
      <c r="G204" s="26"/>
      <c r="H204" s="26"/>
      <c r="I204" s="26"/>
      <c r="J204" s="26"/>
    </row>
    <row r="205" spans="2:10">
      <c r="B205" s="25"/>
      <c r="C205" s="25"/>
      <c r="D205" s="26"/>
      <c r="E205" s="26"/>
      <c r="F205" s="26"/>
      <c r="G205" s="26"/>
      <c r="H205" s="26"/>
      <c r="I205" s="26"/>
      <c r="J205" s="26"/>
    </row>
    <row r="206" spans="2:10">
      <c r="B206" s="25"/>
      <c r="C206" s="25"/>
      <c r="D206" s="26"/>
      <c r="E206" s="26"/>
      <c r="F206" s="26"/>
      <c r="G206" s="26"/>
      <c r="H206" s="26"/>
      <c r="I206" s="26"/>
      <c r="J206" s="26"/>
    </row>
    <row r="207" spans="2:10">
      <c r="B207" s="25"/>
      <c r="C207" s="25"/>
      <c r="D207" s="26"/>
      <c r="E207" s="26"/>
      <c r="F207" s="26"/>
      <c r="G207" s="26"/>
      <c r="H207" s="26"/>
      <c r="I207" s="26"/>
      <c r="J207" s="26"/>
    </row>
    <row r="208" spans="2:10">
      <c r="B208" s="25"/>
      <c r="C208" s="25"/>
      <c r="D208" s="26"/>
      <c r="E208" s="26"/>
      <c r="F208" s="26"/>
      <c r="G208" s="26"/>
      <c r="H208" s="26"/>
      <c r="I208" s="26"/>
      <c r="J208" s="26"/>
    </row>
    <row r="209" spans="2:10">
      <c r="B209" s="25"/>
      <c r="C209" s="25"/>
      <c r="D209" s="26"/>
      <c r="E209" s="26"/>
      <c r="F209" s="26"/>
      <c r="G209" s="26"/>
      <c r="H209" s="26"/>
      <c r="I209" s="26"/>
      <c r="J209" s="26"/>
    </row>
    <row r="210" spans="2:10">
      <c r="B210" s="25"/>
      <c r="C210" s="25"/>
      <c r="D210" s="26"/>
      <c r="E210" s="26"/>
      <c r="F210" s="26"/>
      <c r="G210" s="26"/>
      <c r="H210" s="26"/>
      <c r="I210" s="26"/>
      <c r="J210" s="26"/>
    </row>
    <row r="211" spans="2:10">
      <c r="B211" s="25"/>
      <c r="C211" s="25"/>
      <c r="D211" s="26"/>
      <c r="E211" s="26"/>
      <c r="F211" s="26"/>
      <c r="G211" s="26"/>
      <c r="H211" s="26"/>
      <c r="I211" s="26"/>
      <c r="J211" s="26"/>
    </row>
    <row r="212" spans="2:10">
      <c r="B212" s="25"/>
      <c r="C212" s="25"/>
      <c r="D212" s="26"/>
      <c r="E212" s="26"/>
      <c r="F212" s="26"/>
      <c r="G212" s="26"/>
      <c r="H212" s="26"/>
      <c r="I212" s="26"/>
      <c r="J212" s="26"/>
    </row>
    <row r="213" spans="2:10">
      <c r="B213" s="25"/>
      <c r="C213" s="25"/>
      <c r="D213" s="26"/>
      <c r="E213" s="26"/>
      <c r="F213" s="26"/>
      <c r="G213" s="26"/>
      <c r="H213" s="26"/>
      <c r="I213" s="26"/>
      <c r="J213" s="26"/>
    </row>
    <row r="214" spans="2:10">
      <c r="B214" s="25"/>
      <c r="C214" s="25"/>
      <c r="D214" s="26"/>
      <c r="E214" s="26"/>
      <c r="F214" s="26"/>
      <c r="G214" s="26"/>
      <c r="H214" s="26"/>
      <c r="I214" s="26"/>
      <c r="J214" s="26"/>
    </row>
    <row r="215" spans="2:10">
      <c r="B215" s="25"/>
      <c r="C215" s="25"/>
      <c r="D215" s="26"/>
      <c r="E215" s="26"/>
      <c r="F215" s="26"/>
      <c r="G215" s="26"/>
      <c r="H215" s="26"/>
      <c r="I215" s="26"/>
      <c r="J215" s="26"/>
    </row>
    <row r="216" spans="2:10">
      <c r="B216" s="25"/>
      <c r="C216" s="25"/>
      <c r="D216" s="26"/>
      <c r="E216" s="26"/>
      <c r="F216" s="26"/>
      <c r="G216" s="26"/>
      <c r="H216" s="26"/>
      <c r="I216" s="26"/>
      <c r="J216" s="26"/>
    </row>
    <row r="217" spans="2:10">
      <c r="B217" s="25"/>
      <c r="C217" s="25"/>
      <c r="D217" s="26"/>
      <c r="E217" s="26"/>
      <c r="F217" s="26"/>
      <c r="G217" s="26"/>
      <c r="H217" s="26"/>
      <c r="I217" s="26"/>
      <c r="J217" s="26"/>
    </row>
    <row r="218" spans="2:10">
      <c r="B218" s="25"/>
      <c r="C218" s="25"/>
      <c r="D218" s="26"/>
      <c r="E218" s="26"/>
      <c r="F218" s="26"/>
      <c r="G218" s="26"/>
      <c r="H218" s="26"/>
      <c r="I218" s="26"/>
      <c r="J218" s="26"/>
    </row>
    <row r="219" spans="2:10">
      <c r="B219" s="25"/>
      <c r="C219" s="25"/>
      <c r="D219" s="26"/>
      <c r="E219" s="26"/>
      <c r="F219" s="26"/>
      <c r="G219" s="26"/>
      <c r="H219" s="26"/>
      <c r="I219" s="26"/>
      <c r="J219" s="26"/>
    </row>
    <row r="220" spans="2:10">
      <c r="B220" s="25"/>
      <c r="C220" s="25"/>
      <c r="D220" s="26"/>
      <c r="E220" s="26"/>
      <c r="F220" s="26"/>
      <c r="G220" s="26"/>
      <c r="H220" s="26"/>
      <c r="I220" s="26"/>
      <c r="J220" s="26"/>
    </row>
    <row r="221" spans="2:10">
      <c r="B221" s="25"/>
      <c r="C221" s="25"/>
      <c r="D221" s="26"/>
      <c r="E221" s="26"/>
      <c r="F221" s="26"/>
      <c r="G221" s="26"/>
      <c r="H221" s="26"/>
      <c r="I221" s="26"/>
      <c r="J221" s="26"/>
    </row>
    <row r="222" spans="2:10">
      <c r="B222" s="25"/>
      <c r="C222" s="25"/>
      <c r="D222" s="26"/>
      <c r="E222" s="26"/>
      <c r="F222" s="26"/>
      <c r="G222" s="26"/>
      <c r="H222" s="26"/>
      <c r="I222" s="26"/>
      <c r="J222" s="26"/>
    </row>
    <row r="223" spans="2:10">
      <c r="B223" s="25"/>
      <c r="C223" s="25"/>
      <c r="D223" s="26"/>
      <c r="E223" s="26"/>
      <c r="F223" s="26"/>
      <c r="G223" s="26"/>
      <c r="H223" s="26"/>
      <c r="I223" s="26"/>
      <c r="J223" s="26"/>
    </row>
    <row r="224" spans="2:10">
      <c r="B224" s="25"/>
      <c r="C224" s="25"/>
      <c r="D224" s="26"/>
      <c r="E224" s="26"/>
      <c r="F224" s="26"/>
      <c r="G224" s="26"/>
      <c r="H224" s="26"/>
      <c r="I224" s="26"/>
      <c r="J224" s="26"/>
    </row>
    <row r="225" spans="2:10">
      <c r="B225" s="25"/>
      <c r="C225" s="25"/>
      <c r="D225" s="26"/>
      <c r="E225" s="26"/>
      <c r="F225" s="26"/>
      <c r="G225" s="26"/>
      <c r="H225" s="26"/>
      <c r="I225" s="26"/>
      <c r="J225" s="26"/>
    </row>
    <row r="226" spans="2:10">
      <c r="B226" s="25"/>
      <c r="C226" s="25"/>
      <c r="D226" s="26"/>
      <c r="E226" s="26"/>
      <c r="F226" s="26"/>
      <c r="G226" s="26"/>
      <c r="H226" s="26"/>
      <c r="I226" s="26"/>
      <c r="J226" s="26"/>
    </row>
    <row r="227" spans="2:10">
      <c r="B227" s="25"/>
      <c r="C227" s="25"/>
      <c r="D227" s="26"/>
      <c r="E227" s="26"/>
      <c r="F227" s="26"/>
      <c r="G227" s="26"/>
      <c r="H227" s="26"/>
      <c r="I227" s="26"/>
      <c r="J227" s="26"/>
    </row>
    <row r="228" spans="2:10">
      <c r="B228" s="25"/>
      <c r="C228" s="25"/>
      <c r="D228" s="26"/>
      <c r="E228" s="26"/>
      <c r="F228" s="26"/>
      <c r="G228" s="26"/>
      <c r="H228" s="26"/>
      <c r="I228" s="26"/>
      <c r="J228" s="26"/>
    </row>
    <row r="229" spans="2:10">
      <c r="B229" s="25"/>
      <c r="C229" s="25"/>
      <c r="D229" s="26"/>
      <c r="E229" s="26"/>
      <c r="F229" s="26"/>
      <c r="G229" s="26"/>
      <c r="H229" s="26"/>
      <c r="I229" s="26"/>
      <c r="J229" s="26"/>
    </row>
    <row r="230" spans="2:10">
      <c r="B230" s="25"/>
      <c r="C230" s="25"/>
      <c r="D230" s="26"/>
      <c r="E230" s="26"/>
      <c r="F230" s="26"/>
      <c r="G230" s="26"/>
      <c r="H230" s="26"/>
      <c r="I230" s="26"/>
      <c r="J230" s="26"/>
    </row>
    <row r="231" spans="2:10">
      <c r="B231" s="25"/>
      <c r="C231" s="25"/>
      <c r="D231" s="26"/>
      <c r="E231" s="26"/>
      <c r="F231" s="26"/>
      <c r="G231" s="26"/>
      <c r="H231" s="26"/>
      <c r="I231" s="26"/>
      <c r="J231" s="26"/>
    </row>
    <row r="232" spans="2:10">
      <c r="B232" s="25"/>
      <c r="C232" s="25"/>
      <c r="D232" s="26"/>
      <c r="E232" s="26"/>
      <c r="F232" s="26"/>
      <c r="G232" s="26"/>
      <c r="H232" s="26"/>
      <c r="I232" s="26"/>
      <c r="J232" s="26"/>
    </row>
    <row r="233" spans="2:10">
      <c r="B233" s="25"/>
      <c r="C233" s="25"/>
      <c r="D233" s="26"/>
      <c r="E233" s="26"/>
      <c r="F233" s="26"/>
      <c r="G233" s="26"/>
      <c r="H233" s="26"/>
      <c r="I233" s="26"/>
      <c r="J233" s="26"/>
    </row>
    <row r="234" spans="2:10">
      <c r="B234" s="25"/>
      <c r="C234" s="25"/>
      <c r="D234" s="26"/>
      <c r="E234" s="26"/>
      <c r="F234" s="26"/>
      <c r="G234" s="26"/>
      <c r="H234" s="26"/>
      <c r="I234" s="26"/>
      <c r="J234" s="26"/>
    </row>
    <row r="235" spans="2:10">
      <c r="B235" s="25"/>
      <c r="C235" s="25"/>
      <c r="D235" s="26"/>
      <c r="E235" s="26"/>
      <c r="F235" s="26"/>
      <c r="G235" s="26"/>
      <c r="H235" s="26"/>
      <c r="I235" s="26"/>
      <c r="J235" s="26"/>
    </row>
    <row r="236" spans="2:10">
      <c r="B236" s="25"/>
      <c r="C236" s="25"/>
      <c r="D236" s="26"/>
      <c r="E236" s="26"/>
      <c r="F236" s="26"/>
      <c r="G236" s="26"/>
      <c r="H236" s="26"/>
      <c r="I236" s="26"/>
      <c r="J236" s="26"/>
    </row>
    <row r="237" spans="2:10">
      <c r="B237" s="25"/>
      <c r="C237" s="25"/>
      <c r="D237" s="26"/>
      <c r="E237" s="26"/>
      <c r="F237" s="26"/>
      <c r="G237" s="26"/>
      <c r="H237" s="26"/>
      <c r="I237" s="26"/>
      <c r="J237" s="26"/>
    </row>
    <row r="238" spans="2:10">
      <c r="B238" s="25"/>
      <c r="C238" s="25"/>
      <c r="D238" s="26"/>
      <c r="E238" s="26"/>
      <c r="F238" s="26"/>
      <c r="G238" s="26"/>
      <c r="H238" s="26"/>
      <c r="I238" s="26"/>
      <c r="J238" s="26"/>
    </row>
    <row r="239" spans="2:10">
      <c r="B239" s="25"/>
      <c r="C239" s="25"/>
      <c r="D239" s="26"/>
      <c r="E239" s="26"/>
      <c r="F239" s="26"/>
      <c r="G239" s="26"/>
      <c r="H239" s="26"/>
      <c r="I239" s="26"/>
      <c r="J239" s="26"/>
    </row>
    <row r="240" spans="2:10">
      <c r="B240" s="25"/>
      <c r="C240" s="25"/>
      <c r="D240" s="26"/>
      <c r="E240" s="26"/>
      <c r="F240" s="26"/>
      <c r="G240" s="26"/>
      <c r="H240" s="26"/>
      <c r="I240" s="26"/>
      <c r="J240" s="26"/>
    </row>
    <row r="241" spans="2:10">
      <c r="B241" s="25"/>
      <c r="C241" s="25"/>
      <c r="D241" s="26"/>
      <c r="E241" s="26"/>
      <c r="F241" s="26"/>
      <c r="G241" s="26"/>
      <c r="H241" s="26"/>
      <c r="I241" s="26"/>
      <c r="J241" s="26"/>
    </row>
    <row r="242" spans="2:10">
      <c r="B242" s="25"/>
      <c r="C242" s="25"/>
      <c r="D242" s="26"/>
      <c r="E242" s="26"/>
      <c r="F242" s="26"/>
      <c r="G242" s="26"/>
      <c r="H242" s="26"/>
      <c r="I242" s="26"/>
      <c r="J242" s="26"/>
    </row>
    <row r="243" spans="2:10">
      <c r="B243" s="25"/>
      <c r="C243" s="25"/>
      <c r="D243" s="26"/>
      <c r="E243" s="26"/>
      <c r="F243" s="26"/>
      <c r="G243" s="26"/>
      <c r="H243" s="26"/>
      <c r="I243" s="26"/>
      <c r="J243" s="26"/>
    </row>
    <row r="244" spans="2:10">
      <c r="B244" s="25"/>
      <c r="C244" s="25"/>
      <c r="D244" s="26"/>
      <c r="E244" s="26"/>
      <c r="F244" s="26"/>
      <c r="G244" s="26"/>
      <c r="H244" s="26"/>
      <c r="I244" s="26"/>
      <c r="J244" s="26"/>
    </row>
    <row r="245" spans="2:10">
      <c r="B245" s="25"/>
      <c r="C245" s="25"/>
      <c r="D245" s="26"/>
      <c r="E245" s="26"/>
      <c r="F245" s="26"/>
      <c r="G245" s="26"/>
      <c r="H245" s="26"/>
      <c r="I245" s="26"/>
      <c r="J245" s="26"/>
    </row>
    <row r="246" spans="2:10">
      <c r="B246" s="25"/>
      <c r="C246" s="25"/>
      <c r="D246" s="26"/>
      <c r="E246" s="26"/>
      <c r="F246" s="26"/>
      <c r="G246" s="26"/>
      <c r="H246" s="26"/>
      <c r="I246" s="26"/>
      <c r="J246" s="26"/>
    </row>
    <row r="247" spans="2:10">
      <c r="B247" s="25"/>
      <c r="C247" s="25"/>
      <c r="D247" s="26"/>
      <c r="E247" s="26"/>
      <c r="F247" s="26"/>
      <c r="G247" s="26"/>
      <c r="H247" s="26"/>
      <c r="I247" s="26"/>
      <c r="J247" s="26"/>
    </row>
    <row r="248" spans="2:10">
      <c r="B248" s="25"/>
      <c r="C248" s="25"/>
      <c r="D248" s="26"/>
      <c r="E248" s="26"/>
      <c r="F248" s="26"/>
      <c r="G248" s="26"/>
      <c r="H248" s="26"/>
      <c r="I248" s="26"/>
      <c r="J248" s="26"/>
    </row>
    <row r="249" spans="2:10">
      <c r="B249" s="25"/>
      <c r="C249" s="25"/>
      <c r="D249" s="26"/>
      <c r="E249" s="26"/>
      <c r="F249" s="26"/>
      <c r="G249" s="26"/>
      <c r="H249" s="26"/>
      <c r="I249" s="26"/>
      <c r="J249" s="26"/>
    </row>
    <row r="250" spans="2:10">
      <c r="B250" s="25"/>
      <c r="C250" s="25"/>
      <c r="D250" s="26"/>
      <c r="E250" s="26"/>
      <c r="F250" s="26"/>
      <c r="G250" s="26"/>
      <c r="H250" s="26"/>
      <c r="I250" s="26"/>
      <c r="J250" s="26"/>
    </row>
    <row r="251" spans="2:10">
      <c r="B251" s="25"/>
      <c r="C251" s="25"/>
      <c r="D251" s="26"/>
      <c r="E251" s="26"/>
      <c r="F251" s="26"/>
      <c r="G251" s="26"/>
      <c r="H251" s="26"/>
      <c r="I251" s="26"/>
      <c r="J251" s="26"/>
    </row>
    <row r="252" spans="2:10">
      <c r="B252" s="25"/>
      <c r="C252" s="25"/>
      <c r="D252" s="26"/>
      <c r="E252" s="26"/>
      <c r="F252" s="26"/>
      <c r="G252" s="26"/>
      <c r="H252" s="26"/>
      <c r="I252" s="26"/>
      <c r="J252" s="26"/>
    </row>
    <row r="253" spans="2:10">
      <c r="B253" s="25"/>
      <c r="C253" s="25"/>
      <c r="D253" s="26"/>
      <c r="E253" s="26"/>
      <c r="F253" s="26"/>
      <c r="G253" s="26"/>
      <c r="H253" s="26"/>
      <c r="I253" s="26"/>
      <c r="J253" s="26"/>
    </row>
    <row r="254" spans="2:10">
      <c r="B254" s="25"/>
      <c r="C254" s="25"/>
      <c r="D254" s="26"/>
      <c r="E254" s="26"/>
      <c r="F254" s="26"/>
      <c r="G254" s="26"/>
      <c r="H254" s="26"/>
      <c r="I254" s="26"/>
      <c r="J254" s="26"/>
    </row>
  </sheetData>
  <mergeCells count="1">
    <mergeCell ref="D3:E3"/>
  </mergeCells>
  <phoneticPr fontId="0" type="noConversion"/>
  <pageMargins left="0.35433070866141736" right="0.35433070866141736" top="0.39370078740157483" bottom="0.59055118110236227" header="0.11811023622047245" footer="0.31496062992125984"/>
  <pageSetup paperSize="9" scale="69" fitToHeight="0" orientation="portrait" verticalDpi="360" r:id="rId1"/>
  <headerFooter alignWithMargins="0">
    <oddFooter>&amp;L&amp;"Arial Narrow,Regular"&amp;8&amp;F&amp;C&amp;"Arial Narrow,Regular"&amp;8&amp;P&amp;R&amp;"Arial Narrow,Regular"&amp;8&amp;D - &amp;T</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77">
    <tabColor indexed="13"/>
    <pageSetUpPr fitToPage="1"/>
  </sheetPr>
  <dimension ref="A1:E255"/>
  <sheetViews>
    <sheetView showZeros="0" view="pageBreakPreview" zoomScale="70" zoomScaleSheetLayoutView="70" workbookViewId="0">
      <selection activeCell="E21" sqref="E21"/>
    </sheetView>
  </sheetViews>
  <sheetFormatPr defaultColWidth="11.7109375" defaultRowHeight="15.75"/>
  <cols>
    <col min="1" max="1" width="10.5703125" style="7" customWidth="1"/>
    <col min="2" max="2" width="52" style="6" customWidth="1"/>
    <col min="3" max="3" width="14.7109375" style="11" customWidth="1"/>
    <col min="4" max="4" width="14.7109375" style="10" customWidth="1"/>
    <col min="5" max="5" width="50.7109375" style="10" customWidth="1"/>
    <col min="6" max="16384" width="11.7109375" style="7"/>
  </cols>
  <sheetData>
    <row r="1" spans="1:5" ht="23.25">
      <c r="A1" s="4" t="s">
        <v>1239</v>
      </c>
      <c r="B1" s="5"/>
      <c r="C1" s="18"/>
      <c r="D1" s="18"/>
      <c r="E1" s="18"/>
    </row>
    <row r="2" spans="1:5" ht="24" thickBot="1">
      <c r="A2" s="4"/>
      <c r="B2" s="5"/>
      <c r="C2" s="18"/>
      <c r="D2" s="18"/>
      <c r="E2" s="18"/>
    </row>
    <row r="3" spans="1:5" ht="24" customHeight="1" thickBot="1">
      <c r="A3" s="8"/>
      <c r="B3" s="9"/>
      <c r="C3" s="421"/>
      <c r="D3" s="1127"/>
      <c r="E3" s="1022"/>
    </row>
    <row r="4" spans="1:5" ht="26.25" customHeight="1" thickBot="1">
      <c r="A4" s="12" t="s">
        <v>16</v>
      </c>
      <c r="B4" s="13" t="s">
        <v>34</v>
      </c>
      <c r="C4" s="32" t="s">
        <v>1026</v>
      </c>
      <c r="D4" s="147" t="s">
        <v>20</v>
      </c>
      <c r="E4" s="20" t="s">
        <v>22</v>
      </c>
    </row>
    <row r="5" spans="1:5" ht="24" customHeight="1">
      <c r="A5" s="15"/>
      <c r="B5" s="31"/>
      <c r="C5" s="33"/>
      <c r="D5" s="158"/>
      <c r="E5" s="68"/>
    </row>
    <row r="6" spans="1:5">
      <c r="A6" s="14"/>
      <c r="B6" s="157" t="s">
        <v>476</v>
      </c>
      <c r="C6" s="34"/>
      <c r="D6" s="158"/>
      <c r="E6" s="68"/>
    </row>
    <row r="7" spans="1:5">
      <c r="A7" s="14"/>
      <c r="B7" s="24"/>
      <c r="C7" s="34"/>
      <c r="D7" s="158"/>
      <c r="E7" s="68"/>
    </row>
    <row r="8" spans="1:5">
      <c r="A8" s="14" t="s">
        <v>494</v>
      </c>
      <c r="B8" s="22" t="s">
        <v>491</v>
      </c>
      <c r="C8" s="34" t="s">
        <v>18</v>
      </c>
      <c r="D8" s="158">
        <v>90</v>
      </c>
      <c r="E8" s="68"/>
    </row>
    <row r="9" spans="1:5">
      <c r="A9" s="14" t="s">
        <v>495</v>
      </c>
      <c r="B9" s="22" t="s">
        <v>492</v>
      </c>
      <c r="C9" s="34" t="s">
        <v>18</v>
      </c>
      <c r="D9" s="158">
        <v>110</v>
      </c>
      <c r="E9" s="68"/>
    </row>
    <row r="10" spans="1:5">
      <c r="A10" s="14" t="s">
        <v>496</v>
      </c>
      <c r="B10" s="22" t="s">
        <v>493</v>
      </c>
      <c r="C10" s="34" t="s">
        <v>18</v>
      </c>
      <c r="D10" s="158">
        <v>120</v>
      </c>
      <c r="E10" s="68"/>
    </row>
    <row r="11" spans="1:5" s="10" customFormat="1">
      <c r="A11" s="16"/>
      <c r="B11" s="23"/>
      <c r="C11" s="35"/>
      <c r="D11" s="189"/>
      <c r="E11" s="70"/>
    </row>
    <row r="12" spans="1:5" s="10" customFormat="1">
      <c r="A12" s="16"/>
      <c r="B12" s="22"/>
      <c r="C12" s="35"/>
      <c r="D12" s="189"/>
      <c r="E12" s="70"/>
    </row>
    <row r="13" spans="1:5" s="10" customFormat="1">
      <c r="B13" s="25"/>
      <c r="C13" s="25"/>
      <c r="D13" s="60"/>
      <c r="E13" s="60"/>
    </row>
    <row r="14" spans="1:5" s="10" customFormat="1">
      <c r="B14" s="25"/>
      <c r="C14" s="25"/>
      <c r="D14" s="28"/>
      <c r="E14" s="28"/>
    </row>
    <row r="15" spans="1:5" s="10" customFormat="1">
      <c r="B15" s="25"/>
      <c r="C15" s="25"/>
      <c r="D15" s="28"/>
      <c r="E15" s="28"/>
    </row>
    <row r="16" spans="1:5" s="10" customFormat="1">
      <c r="B16" s="25"/>
      <c r="C16" s="25"/>
      <c r="D16" s="28"/>
      <c r="E16" s="28"/>
    </row>
    <row r="17" spans="2:5" s="10" customFormat="1">
      <c r="B17" s="25"/>
      <c r="C17" s="25"/>
      <c r="D17" s="28"/>
      <c r="E17" s="28"/>
    </row>
    <row r="18" spans="2:5" s="10" customFormat="1">
      <c r="B18" s="25"/>
      <c r="C18" s="25"/>
      <c r="D18" s="28"/>
      <c r="E18" s="28"/>
    </row>
    <row r="19" spans="2:5" s="10" customFormat="1">
      <c r="B19" s="25"/>
      <c r="C19" s="25"/>
      <c r="D19" s="28"/>
      <c r="E19" s="28"/>
    </row>
    <row r="20" spans="2:5" s="10" customFormat="1">
      <c r="B20" s="25"/>
      <c r="C20" s="25"/>
      <c r="D20" s="28"/>
      <c r="E20" s="28"/>
    </row>
    <row r="21" spans="2:5" s="10" customFormat="1">
      <c r="B21" s="25"/>
      <c r="C21" s="25"/>
      <c r="D21" s="28"/>
      <c r="E21" s="28"/>
    </row>
    <row r="22" spans="2:5" s="10" customFormat="1">
      <c r="B22" s="25"/>
      <c r="C22" s="25"/>
      <c r="D22" s="28"/>
      <c r="E22" s="28"/>
    </row>
    <row r="23" spans="2:5" s="10" customFormat="1">
      <c r="B23" s="25"/>
      <c r="C23" s="25"/>
      <c r="D23" s="28"/>
      <c r="E23" s="28"/>
    </row>
    <row r="24" spans="2:5" s="10" customFormat="1">
      <c r="B24" s="25"/>
      <c r="C24" s="25"/>
      <c r="D24" s="28"/>
      <c r="E24" s="28"/>
    </row>
    <row r="25" spans="2:5" s="10" customFormat="1">
      <c r="B25" s="25"/>
      <c r="C25" s="25"/>
      <c r="D25" s="28"/>
      <c r="E25" s="28"/>
    </row>
    <row r="26" spans="2:5">
      <c r="B26" s="27"/>
      <c r="C26" s="25"/>
      <c r="D26" s="28"/>
      <c r="E26" s="28"/>
    </row>
    <row r="27" spans="2:5">
      <c r="B27" s="27"/>
      <c r="C27" s="25"/>
      <c r="D27" s="28"/>
      <c r="E27" s="28"/>
    </row>
    <row r="28" spans="2:5">
      <c r="B28" s="27"/>
      <c r="C28" s="25"/>
      <c r="D28" s="28"/>
      <c r="E28" s="28"/>
    </row>
    <row r="29" spans="2:5">
      <c r="B29" s="27"/>
      <c r="C29" s="25"/>
      <c r="D29" s="28"/>
      <c r="E29" s="28"/>
    </row>
    <row r="30" spans="2:5">
      <c r="B30" s="27"/>
      <c r="C30" s="25"/>
      <c r="D30" s="28"/>
      <c r="E30" s="28"/>
    </row>
    <row r="31" spans="2:5">
      <c r="B31" s="27"/>
      <c r="C31" s="25"/>
      <c r="D31" s="28"/>
      <c r="E31" s="28"/>
    </row>
    <row r="32" spans="2:5">
      <c r="B32" s="27"/>
      <c r="C32" s="25"/>
      <c r="D32" s="28"/>
      <c r="E32" s="28"/>
    </row>
    <row r="33" spans="2:5">
      <c r="B33" s="27"/>
      <c r="C33" s="25"/>
      <c r="D33" s="28"/>
      <c r="E33" s="28"/>
    </row>
    <row r="34" spans="2:5">
      <c r="B34" s="27"/>
      <c r="C34" s="25"/>
      <c r="D34" s="28"/>
      <c r="E34" s="28"/>
    </row>
    <row r="35" spans="2:5">
      <c r="B35" s="27"/>
      <c r="C35" s="25"/>
      <c r="D35" s="28"/>
      <c r="E35" s="28"/>
    </row>
    <row r="36" spans="2:5">
      <c r="B36" s="27"/>
      <c r="C36" s="25"/>
      <c r="D36" s="25"/>
      <c r="E36" s="25"/>
    </row>
    <row r="37" spans="2:5">
      <c r="B37" s="27"/>
      <c r="C37" s="25"/>
      <c r="D37" s="25"/>
      <c r="E37" s="25"/>
    </row>
    <row r="38" spans="2:5">
      <c r="B38" s="27"/>
      <c r="C38" s="25"/>
      <c r="D38" s="25"/>
      <c r="E38" s="25"/>
    </row>
    <row r="39" spans="2:5">
      <c r="B39" s="27"/>
      <c r="C39" s="25"/>
      <c r="D39" s="25"/>
      <c r="E39" s="25"/>
    </row>
    <row r="40" spans="2:5">
      <c r="B40" s="27"/>
      <c r="C40" s="25"/>
      <c r="D40" s="25"/>
      <c r="E40" s="25"/>
    </row>
    <row r="41" spans="2:5">
      <c r="B41" s="27"/>
      <c r="C41" s="25"/>
      <c r="D41" s="25"/>
      <c r="E41" s="25"/>
    </row>
    <row r="42" spans="2:5">
      <c r="B42" s="27"/>
      <c r="C42" s="25"/>
      <c r="D42" s="25"/>
      <c r="E42" s="25"/>
    </row>
    <row r="43" spans="2:5">
      <c r="B43" s="27"/>
      <c r="C43" s="25"/>
      <c r="D43" s="25"/>
      <c r="E43" s="25"/>
    </row>
    <row r="44" spans="2:5">
      <c r="B44" s="27"/>
      <c r="C44" s="25"/>
      <c r="D44" s="25"/>
      <c r="E44" s="25"/>
    </row>
    <row r="45" spans="2:5">
      <c r="B45" s="27"/>
      <c r="C45" s="25"/>
      <c r="D45" s="25"/>
      <c r="E45" s="25"/>
    </row>
    <row r="46" spans="2:5">
      <c r="B46" s="27"/>
      <c r="C46" s="25"/>
      <c r="D46" s="25"/>
      <c r="E46" s="25"/>
    </row>
    <row r="47" spans="2:5">
      <c r="B47" s="27"/>
      <c r="C47" s="25"/>
      <c r="D47" s="25"/>
      <c r="E47" s="25"/>
    </row>
    <row r="48" spans="2:5">
      <c r="B48" s="27"/>
      <c r="C48" s="25"/>
      <c r="D48" s="25"/>
      <c r="E48" s="25"/>
    </row>
    <row r="49" spans="2:5">
      <c r="B49" s="27"/>
      <c r="C49" s="25"/>
      <c r="D49" s="25"/>
      <c r="E49" s="25"/>
    </row>
    <row r="50" spans="2:5">
      <c r="B50" s="27"/>
      <c r="C50" s="25"/>
      <c r="D50" s="25"/>
      <c r="E50" s="25"/>
    </row>
    <row r="51" spans="2:5">
      <c r="B51" s="27"/>
      <c r="C51" s="25"/>
      <c r="D51" s="25"/>
      <c r="E51" s="25"/>
    </row>
    <row r="52" spans="2:5">
      <c r="B52" s="27"/>
      <c r="C52" s="25"/>
      <c r="D52" s="25"/>
      <c r="E52" s="25"/>
    </row>
    <row r="53" spans="2:5">
      <c r="B53" s="27"/>
      <c r="C53" s="25"/>
      <c r="D53" s="25"/>
      <c r="E53" s="25"/>
    </row>
    <row r="54" spans="2:5">
      <c r="B54" s="27"/>
      <c r="C54" s="25"/>
      <c r="D54" s="25"/>
      <c r="E54" s="25"/>
    </row>
    <row r="55" spans="2:5">
      <c r="B55" s="27"/>
      <c r="C55" s="25"/>
      <c r="D55" s="25"/>
      <c r="E55" s="25"/>
    </row>
    <row r="56" spans="2:5">
      <c r="B56" s="27"/>
      <c r="C56" s="25"/>
      <c r="D56" s="25"/>
      <c r="E56" s="25"/>
    </row>
    <row r="57" spans="2:5">
      <c r="B57" s="27"/>
      <c r="C57" s="25"/>
      <c r="D57" s="25"/>
      <c r="E57" s="25"/>
    </row>
    <row r="58" spans="2:5">
      <c r="B58" s="27"/>
      <c r="C58" s="25"/>
      <c r="D58" s="25"/>
      <c r="E58" s="25"/>
    </row>
    <row r="59" spans="2:5">
      <c r="B59" s="27"/>
      <c r="C59" s="25"/>
      <c r="D59" s="25"/>
      <c r="E59" s="25"/>
    </row>
    <row r="60" spans="2:5">
      <c r="B60" s="27"/>
      <c r="C60" s="25"/>
      <c r="D60" s="25"/>
      <c r="E60" s="25"/>
    </row>
    <row r="61" spans="2:5">
      <c r="B61" s="27"/>
      <c r="C61" s="25"/>
      <c r="D61" s="25"/>
      <c r="E61" s="25"/>
    </row>
    <row r="62" spans="2:5">
      <c r="B62" s="27"/>
      <c r="C62" s="25"/>
      <c r="D62" s="25"/>
      <c r="E62" s="25"/>
    </row>
    <row r="63" spans="2:5">
      <c r="B63" s="27"/>
      <c r="C63" s="25"/>
      <c r="D63" s="25"/>
      <c r="E63" s="25"/>
    </row>
    <row r="64" spans="2:5">
      <c r="B64" s="27"/>
      <c r="C64" s="25"/>
      <c r="D64" s="25"/>
      <c r="E64" s="25"/>
    </row>
    <row r="65" spans="2:5">
      <c r="B65" s="27"/>
      <c r="C65" s="25"/>
      <c r="D65" s="25"/>
      <c r="E65" s="25"/>
    </row>
    <row r="66" spans="2:5">
      <c r="B66" s="27"/>
      <c r="C66" s="25"/>
      <c r="D66" s="25"/>
      <c r="E66" s="25"/>
    </row>
    <row r="67" spans="2:5">
      <c r="B67" s="27"/>
      <c r="C67" s="25"/>
      <c r="D67" s="25"/>
      <c r="E67" s="25"/>
    </row>
    <row r="68" spans="2:5">
      <c r="B68" s="27"/>
      <c r="C68" s="25"/>
      <c r="D68" s="25"/>
      <c r="E68" s="25"/>
    </row>
    <row r="69" spans="2:5">
      <c r="B69" s="27"/>
      <c r="C69" s="25"/>
      <c r="D69" s="25"/>
      <c r="E69" s="25"/>
    </row>
    <row r="70" spans="2:5">
      <c r="B70" s="27"/>
      <c r="C70" s="25"/>
      <c r="D70" s="25"/>
      <c r="E70" s="25"/>
    </row>
    <row r="71" spans="2:5">
      <c r="B71" s="27"/>
      <c r="C71" s="25"/>
      <c r="D71" s="25"/>
      <c r="E71" s="25"/>
    </row>
    <row r="72" spans="2:5">
      <c r="B72" s="27"/>
      <c r="C72" s="25"/>
      <c r="D72" s="25"/>
      <c r="E72" s="25"/>
    </row>
    <row r="73" spans="2:5">
      <c r="B73" s="27"/>
      <c r="C73" s="25"/>
      <c r="D73" s="25"/>
      <c r="E73" s="25"/>
    </row>
    <row r="74" spans="2:5">
      <c r="B74" s="27"/>
      <c r="C74" s="25"/>
      <c r="D74" s="25"/>
      <c r="E74" s="25"/>
    </row>
    <row r="75" spans="2:5">
      <c r="B75" s="27"/>
      <c r="C75" s="26"/>
      <c r="D75" s="26"/>
      <c r="E75" s="26"/>
    </row>
    <row r="76" spans="2:5">
      <c r="B76" s="27"/>
      <c r="C76" s="26"/>
      <c r="D76" s="26"/>
      <c r="E76" s="26"/>
    </row>
    <row r="77" spans="2:5">
      <c r="B77" s="27"/>
      <c r="C77" s="26"/>
      <c r="D77" s="26"/>
      <c r="E77" s="26"/>
    </row>
    <row r="78" spans="2:5">
      <c r="B78" s="27"/>
      <c r="C78" s="26"/>
      <c r="D78" s="26"/>
      <c r="E78" s="26"/>
    </row>
    <row r="79" spans="2:5">
      <c r="B79" s="27"/>
      <c r="C79" s="26"/>
      <c r="D79" s="26"/>
      <c r="E79" s="26"/>
    </row>
    <row r="80" spans="2:5">
      <c r="B80" s="27"/>
      <c r="C80" s="26"/>
      <c r="D80" s="26"/>
      <c r="E80" s="26"/>
    </row>
    <row r="81" spans="2:5">
      <c r="B81" s="27"/>
      <c r="C81" s="25"/>
      <c r="D81" s="26"/>
      <c r="E81" s="26"/>
    </row>
    <row r="82" spans="2:5">
      <c r="B82" s="27"/>
      <c r="C82" s="25"/>
      <c r="D82" s="26"/>
      <c r="E82" s="26"/>
    </row>
    <row r="83" spans="2:5">
      <c r="B83" s="27"/>
      <c r="C83" s="25"/>
      <c r="D83" s="26"/>
      <c r="E83" s="26"/>
    </row>
    <row r="84" spans="2:5">
      <c r="B84" s="27"/>
      <c r="C84" s="25"/>
      <c r="D84" s="26"/>
      <c r="E84" s="26"/>
    </row>
    <row r="85" spans="2:5">
      <c r="B85" s="27"/>
      <c r="C85" s="25"/>
      <c r="D85" s="26"/>
      <c r="E85" s="26"/>
    </row>
    <row r="86" spans="2:5">
      <c r="B86" s="27"/>
      <c r="C86" s="25"/>
      <c r="D86" s="26"/>
      <c r="E86" s="26"/>
    </row>
    <row r="87" spans="2:5">
      <c r="B87" s="27"/>
      <c r="C87" s="25"/>
      <c r="D87" s="26"/>
      <c r="E87" s="26"/>
    </row>
    <row r="88" spans="2:5">
      <c r="B88" s="27"/>
      <c r="C88" s="25"/>
      <c r="D88" s="26"/>
      <c r="E88" s="26"/>
    </row>
    <row r="89" spans="2:5">
      <c r="B89" s="27"/>
      <c r="C89" s="25"/>
      <c r="D89" s="26"/>
      <c r="E89" s="26"/>
    </row>
    <row r="90" spans="2:5">
      <c r="B90" s="27"/>
      <c r="C90" s="25"/>
      <c r="D90" s="26"/>
      <c r="E90" s="26"/>
    </row>
    <row r="91" spans="2:5">
      <c r="B91" s="27"/>
      <c r="C91" s="25"/>
      <c r="D91" s="26"/>
      <c r="E91" s="26"/>
    </row>
    <row r="92" spans="2:5">
      <c r="B92" s="27"/>
      <c r="C92" s="25"/>
      <c r="D92" s="26"/>
      <c r="E92" s="26"/>
    </row>
    <row r="93" spans="2:5">
      <c r="B93" s="27"/>
      <c r="C93" s="25"/>
      <c r="D93" s="26"/>
      <c r="E93" s="26"/>
    </row>
    <row r="94" spans="2:5">
      <c r="B94" s="27"/>
      <c r="C94" s="25"/>
      <c r="D94" s="26"/>
      <c r="E94" s="26"/>
    </row>
    <row r="95" spans="2:5">
      <c r="B95" s="27"/>
      <c r="C95" s="25"/>
      <c r="D95" s="26"/>
      <c r="E95" s="26"/>
    </row>
    <row r="96" spans="2:5">
      <c r="B96" s="27"/>
      <c r="C96" s="25"/>
      <c r="D96" s="26"/>
      <c r="E96" s="26"/>
    </row>
    <row r="97" spans="2:5">
      <c r="B97" s="27"/>
      <c r="C97" s="25"/>
      <c r="D97" s="26"/>
      <c r="E97" s="26"/>
    </row>
    <row r="98" spans="2:5">
      <c r="B98" s="27"/>
      <c r="C98" s="25"/>
      <c r="D98" s="26"/>
      <c r="E98" s="26"/>
    </row>
    <row r="99" spans="2:5">
      <c r="B99" s="27"/>
      <c r="C99" s="25"/>
      <c r="D99" s="26"/>
      <c r="E99" s="26"/>
    </row>
    <row r="100" spans="2:5">
      <c r="B100" s="27"/>
      <c r="C100" s="25"/>
      <c r="D100" s="26"/>
      <c r="E100" s="26"/>
    </row>
    <row r="101" spans="2:5">
      <c r="B101" s="27"/>
      <c r="C101" s="25"/>
      <c r="D101" s="26"/>
      <c r="E101" s="26"/>
    </row>
    <row r="102" spans="2:5">
      <c r="B102" s="27"/>
      <c r="C102" s="25"/>
      <c r="D102" s="26"/>
      <c r="E102" s="26"/>
    </row>
    <row r="103" spans="2:5">
      <c r="B103" s="27"/>
      <c r="C103" s="25"/>
      <c r="D103" s="26"/>
      <c r="E103" s="26"/>
    </row>
    <row r="104" spans="2:5">
      <c r="B104" s="27"/>
      <c r="C104" s="25"/>
      <c r="D104" s="26"/>
      <c r="E104" s="26"/>
    </row>
    <row r="105" spans="2:5">
      <c r="B105" s="27"/>
      <c r="C105" s="25"/>
      <c r="D105" s="26"/>
      <c r="E105" s="26"/>
    </row>
    <row r="106" spans="2:5">
      <c r="B106" s="27"/>
      <c r="C106" s="25"/>
      <c r="D106" s="26"/>
      <c r="E106" s="26"/>
    </row>
    <row r="107" spans="2:5">
      <c r="B107" s="27"/>
      <c r="C107" s="25"/>
      <c r="D107" s="26"/>
      <c r="E107" s="26"/>
    </row>
    <row r="108" spans="2:5">
      <c r="B108" s="27"/>
      <c r="C108" s="25"/>
      <c r="D108" s="26"/>
      <c r="E108" s="26"/>
    </row>
    <row r="109" spans="2:5">
      <c r="B109" s="27"/>
      <c r="C109" s="25"/>
      <c r="D109" s="26"/>
      <c r="E109" s="26"/>
    </row>
    <row r="110" spans="2:5">
      <c r="B110" s="27"/>
      <c r="C110" s="25"/>
      <c r="D110" s="26"/>
      <c r="E110" s="26"/>
    </row>
    <row r="111" spans="2:5">
      <c r="B111" s="27"/>
      <c r="C111" s="25"/>
      <c r="D111" s="26"/>
      <c r="E111" s="26"/>
    </row>
    <row r="112" spans="2:5">
      <c r="B112" s="27"/>
      <c r="C112" s="25"/>
      <c r="D112" s="26"/>
      <c r="E112" s="26"/>
    </row>
    <row r="113" spans="2:5">
      <c r="B113" s="27"/>
      <c r="C113" s="25"/>
      <c r="D113" s="26"/>
      <c r="E113" s="26"/>
    </row>
    <row r="114" spans="2:5">
      <c r="B114" s="27"/>
      <c r="C114" s="25"/>
      <c r="D114" s="26"/>
      <c r="E114" s="26"/>
    </row>
    <row r="115" spans="2:5">
      <c r="B115" s="27"/>
      <c r="C115" s="25"/>
      <c r="D115" s="26"/>
      <c r="E115" s="26"/>
    </row>
    <row r="116" spans="2:5">
      <c r="B116" s="27"/>
      <c r="C116" s="25"/>
      <c r="D116" s="26"/>
      <c r="E116" s="26"/>
    </row>
    <row r="117" spans="2:5">
      <c r="B117" s="27"/>
      <c r="C117" s="25"/>
      <c r="D117" s="26"/>
      <c r="E117" s="26"/>
    </row>
    <row r="118" spans="2:5">
      <c r="B118" s="27"/>
      <c r="C118" s="25"/>
      <c r="D118" s="26"/>
      <c r="E118" s="26"/>
    </row>
    <row r="119" spans="2:5">
      <c r="B119" s="27"/>
      <c r="C119" s="25"/>
      <c r="D119" s="26"/>
      <c r="E119" s="26"/>
    </row>
    <row r="120" spans="2:5">
      <c r="B120" s="27"/>
      <c r="C120" s="25"/>
      <c r="D120" s="26"/>
      <c r="E120" s="26"/>
    </row>
    <row r="121" spans="2:5">
      <c r="B121" s="27"/>
      <c r="C121" s="25"/>
      <c r="D121" s="26"/>
      <c r="E121" s="26"/>
    </row>
    <row r="122" spans="2:5">
      <c r="B122" s="27"/>
      <c r="C122" s="25"/>
      <c r="D122" s="26"/>
      <c r="E122" s="26"/>
    </row>
    <row r="123" spans="2:5">
      <c r="B123" s="27"/>
      <c r="C123" s="25"/>
      <c r="D123" s="26"/>
      <c r="E123" s="26"/>
    </row>
    <row r="124" spans="2:5">
      <c r="B124" s="27"/>
      <c r="C124" s="25"/>
      <c r="D124" s="26"/>
      <c r="E124" s="26"/>
    </row>
    <row r="125" spans="2:5">
      <c r="B125" s="27"/>
      <c r="C125" s="25"/>
      <c r="D125" s="26"/>
      <c r="E125" s="26"/>
    </row>
    <row r="126" spans="2:5">
      <c r="B126" s="27"/>
      <c r="C126" s="25"/>
      <c r="D126" s="26"/>
      <c r="E126" s="26"/>
    </row>
    <row r="127" spans="2:5">
      <c r="B127" s="27"/>
      <c r="C127" s="25"/>
      <c r="D127" s="26"/>
      <c r="E127" s="26"/>
    </row>
    <row r="128" spans="2:5">
      <c r="B128" s="27"/>
      <c r="C128" s="25"/>
      <c r="D128" s="26"/>
      <c r="E128" s="26"/>
    </row>
    <row r="129" spans="2:5">
      <c r="B129" s="27"/>
      <c r="C129" s="25"/>
      <c r="D129" s="26"/>
      <c r="E129" s="26"/>
    </row>
    <row r="130" spans="2:5">
      <c r="B130" s="27"/>
      <c r="C130" s="25"/>
      <c r="D130" s="26"/>
      <c r="E130" s="26"/>
    </row>
    <row r="131" spans="2:5">
      <c r="B131" s="27"/>
      <c r="C131" s="25"/>
      <c r="D131" s="26"/>
      <c r="E131" s="26"/>
    </row>
    <row r="132" spans="2:5">
      <c r="B132" s="27"/>
      <c r="C132" s="25"/>
      <c r="D132" s="26"/>
      <c r="E132" s="26"/>
    </row>
    <row r="133" spans="2:5">
      <c r="B133" s="27"/>
      <c r="C133" s="25"/>
      <c r="D133" s="26"/>
      <c r="E133" s="26"/>
    </row>
    <row r="134" spans="2:5">
      <c r="B134" s="27"/>
      <c r="C134" s="25"/>
      <c r="D134" s="26"/>
      <c r="E134" s="26"/>
    </row>
    <row r="135" spans="2:5">
      <c r="B135" s="27"/>
      <c r="C135" s="25"/>
      <c r="D135" s="26"/>
      <c r="E135" s="26"/>
    </row>
    <row r="136" spans="2:5">
      <c r="B136" s="27"/>
      <c r="C136" s="25"/>
      <c r="D136" s="26"/>
      <c r="E136" s="26"/>
    </row>
    <row r="137" spans="2:5">
      <c r="B137" s="27"/>
      <c r="C137" s="25"/>
      <c r="D137" s="26"/>
      <c r="E137" s="26"/>
    </row>
    <row r="138" spans="2:5">
      <c r="B138" s="27"/>
      <c r="C138" s="25"/>
      <c r="D138" s="26"/>
      <c r="E138" s="26"/>
    </row>
    <row r="139" spans="2:5">
      <c r="B139" s="27"/>
      <c r="C139" s="25"/>
      <c r="D139" s="26"/>
      <c r="E139" s="26"/>
    </row>
    <row r="140" spans="2:5">
      <c r="B140" s="27"/>
      <c r="C140" s="25"/>
      <c r="D140" s="26"/>
      <c r="E140" s="26"/>
    </row>
    <row r="141" spans="2:5">
      <c r="B141" s="27"/>
      <c r="C141" s="25"/>
      <c r="D141" s="26"/>
      <c r="E141" s="26"/>
    </row>
    <row r="142" spans="2:5">
      <c r="B142" s="27"/>
      <c r="C142" s="25"/>
      <c r="D142" s="26"/>
      <c r="E142" s="26"/>
    </row>
    <row r="143" spans="2:5">
      <c r="B143" s="27"/>
      <c r="C143" s="25"/>
      <c r="D143" s="26"/>
      <c r="E143" s="26"/>
    </row>
    <row r="144" spans="2:5">
      <c r="B144" s="27"/>
      <c r="C144" s="25"/>
      <c r="D144" s="26"/>
      <c r="E144" s="26"/>
    </row>
    <row r="145" spans="2:5">
      <c r="B145" s="27"/>
      <c r="C145" s="25"/>
      <c r="D145" s="26"/>
      <c r="E145" s="26"/>
    </row>
    <row r="146" spans="2:5">
      <c r="B146" s="27"/>
      <c r="C146" s="25"/>
      <c r="D146" s="26"/>
      <c r="E146" s="26"/>
    </row>
    <row r="147" spans="2:5">
      <c r="B147" s="27"/>
      <c r="C147" s="25"/>
      <c r="D147" s="26"/>
      <c r="E147" s="26"/>
    </row>
    <row r="148" spans="2:5">
      <c r="B148" s="27"/>
      <c r="C148" s="25"/>
      <c r="D148" s="26"/>
      <c r="E148" s="26"/>
    </row>
    <row r="149" spans="2:5">
      <c r="B149" s="27"/>
      <c r="C149" s="25"/>
      <c r="D149" s="26"/>
      <c r="E149" s="26"/>
    </row>
    <row r="150" spans="2:5">
      <c r="B150" s="27"/>
      <c r="C150" s="25"/>
      <c r="D150" s="26"/>
      <c r="E150" s="26"/>
    </row>
    <row r="151" spans="2:5">
      <c r="B151" s="27"/>
      <c r="C151" s="25"/>
      <c r="D151" s="26"/>
      <c r="E151" s="26"/>
    </row>
    <row r="152" spans="2:5">
      <c r="B152" s="27"/>
      <c r="C152" s="25"/>
      <c r="D152" s="26"/>
      <c r="E152" s="26"/>
    </row>
    <row r="153" spans="2:5">
      <c r="B153" s="27"/>
      <c r="C153" s="25"/>
      <c r="D153" s="26"/>
      <c r="E153" s="26"/>
    </row>
    <row r="154" spans="2:5">
      <c r="B154" s="27"/>
      <c r="C154" s="25"/>
      <c r="D154" s="26"/>
      <c r="E154" s="26"/>
    </row>
    <row r="155" spans="2:5">
      <c r="B155" s="27"/>
      <c r="C155" s="25"/>
      <c r="D155" s="26"/>
      <c r="E155" s="26"/>
    </row>
    <row r="156" spans="2:5">
      <c r="B156" s="27"/>
      <c r="C156" s="25"/>
      <c r="D156" s="26"/>
      <c r="E156" s="26"/>
    </row>
    <row r="157" spans="2:5">
      <c r="B157" s="27"/>
      <c r="C157" s="25"/>
      <c r="D157" s="26"/>
      <c r="E157" s="26"/>
    </row>
    <row r="158" spans="2:5">
      <c r="B158" s="27"/>
      <c r="C158" s="25"/>
      <c r="D158" s="26"/>
      <c r="E158" s="26"/>
    </row>
    <row r="159" spans="2:5">
      <c r="B159" s="27"/>
      <c r="C159" s="25"/>
      <c r="D159" s="26"/>
      <c r="E159" s="26"/>
    </row>
    <row r="160" spans="2:5">
      <c r="B160" s="27"/>
      <c r="C160" s="25"/>
      <c r="D160" s="26"/>
      <c r="E160" s="26"/>
    </row>
    <row r="161" spans="2:5">
      <c r="B161" s="27"/>
      <c r="C161" s="25"/>
      <c r="D161" s="26"/>
      <c r="E161" s="26"/>
    </row>
    <row r="162" spans="2:5">
      <c r="B162" s="27"/>
      <c r="C162" s="25"/>
      <c r="D162" s="26"/>
      <c r="E162" s="26"/>
    </row>
    <row r="163" spans="2:5">
      <c r="B163" s="27"/>
      <c r="C163" s="25"/>
      <c r="D163" s="26"/>
      <c r="E163" s="26"/>
    </row>
    <row r="164" spans="2:5">
      <c r="B164" s="27"/>
      <c r="C164" s="25"/>
      <c r="D164" s="26"/>
      <c r="E164" s="26"/>
    </row>
    <row r="165" spans="2:5">
      <c r="B165" s="27"/>
      <c r="C165" s="25"/>
      <c r="D165" s="26"/>
      <c r="E165" s="26"/>
    </row>
    <row r="166" spans="2:5">
      <c r="B166" s="27"/>
      <c r="C166" s="25"/>
      <c r="D166" s="26"/>
      <c r="E166" s="26"/>
    </row>
    <row r="167" spans="2:5">
      <c r="B167" s="27"/>
      <c r="C167" s="25"/>
      <c r="D167" s="26"/>
      <c r="E167" s="26"/>
    </row>
    <row r="168" spans="2:5">
      <c r="B168" s="27"/>
      <c r="C168" s="25"/>
      <c r="D168" s="26"/>
      <c r="E168" s="26"/>
    </row>
    <row r="169" spans="2:5">
      <c r="B169" s="27"/>
      <c r="C169" s="25"/>
      <c r="D169" s="26"/>
      <c r="E169" s="26"/>
    </row>
    <row r="170" spans="2:5">
      <c r="B170" s="27"/>
      <c r="C170" s="25"/>
      <c r="D170" s="26"/>
      <c r="E170" s="26"/>
    </row>
    <row r="171" spans="2:5">
      <c r="B171" s="27"/>
      <c r="C171" s="25"/>
      <c r="D171" s="26"/>
      <c r="E171" s="26"/>
    </row>
    <row r="172" spans="2:5">
      <c r="B172" s="27"/>
      <c r="C172" s="25"/>
      <c r="D172" s="26"/>
      <c r="E172" s="26"/>
    </row>
    <row r="173" spans="2:5">
      <c r="B173" s="27"/>
      <c r="C173" s="25"/>
      <c r="D173" s="26"/>
      <c r="E173" s="26"/>
    </row>
    <row r="174" spans="2:5">
      <c r="B174" s="27"/>
      <c r="C174" s="25"/>
      <c r="D174" s="26"/>
      <c r="E174" s="26"/>
    </row>
    <row r="175" spans="2:5">
      <c r="B175" s="27"/>
      <c r="C175" s="25"/>
      <c r="D175" s="26"/>
      <c r="E175" s="26"/>
    </row>
    <row r="176" spans="2:5">
      <c r="B176" s="27"/>
      <c r="C176" s="25"/>
      <c r="D176" s="26"/>
      <c r="E176" s="26"/>
    </row>
    <row r="177" spans="2:5">
      <c r="B177" s="27"/>
      <c r="C177" s="25"/>
      <c r="D177" s="26"/>
      <c r="E177" s="26"/>
    </row>
    <row r="178" spans="2:5">
      <c r="B178" s="27"/>
      <c r="C178" s="25"/>
      <c r="D178" s="26"/>
      <c r="E178" s="26"/>
    </row>
    <row r="179" spans="2:5">
      <c r="B179" s="27"/>
      <c r="C179" s="25"/>
      <c r="D179" s="26"/>
      <c r="E179" s="26"/>
    </row>
    <row r="180" spans="2:5">
      <c r="B180" s="27"/>
      <c r="C180" s="25"/>
      <c r="D180" s="26"/>
      <c r="E180" s="26"/>
    </row>
    <row r="181" spans="2:5">
      <c r="B181" s="27"/>
      <c r="C181" s="25"/>
      <c r="D181" s="26"/>
      <c r="E181" s="26"/>
    </row>
    <row r="182" spans="2:5">
      <c r="B182" s="27"/>
      <c r="C182" s="25"/>
      <c r="D182" s="26"/>
      <c r="E182" s="26"/>
    </row>
    <row r="183" spans="2:5">
      <c r="B183" s="27"/>
      <c r="C183" s="25"/>
      <c r="D183" s="26"/>
      <c r="E183" s="26"/>
    </row>
    <row r="184" spans="2:5">
      <c r="B184" s="27"/>
      <c r="C184" s="25"/>
      <c r="D184" s="26"/>
      <c r="E184" s="26"/>
    </row>
    <row r="185" spans="2:5">
      <c r="B185" s="27"/>
      <c r="C185" s="25"/>
      <c r="D185" s="26"/>
      <c r="E185" s="26"/>
    </row>
    <row r="186" spans="2:5">
      <c r="B186" s="27"/>
      <c r="C186" s="25"/>
      <c r="D186" s="26"/>
      <c r="E186" s="26"/>
    </row>
    <row r="187" spans="2:5">
      <c r="B187" s="27"/>
      <c r="C187" s="25"/>
      <c r="D187" s="26"/>
      <c r="E187" s="26"/>
    </row>
    <row r="188" spans="2:5">
      <c r="B188" s="27"/>
      <c r="C188" s="25"/>
      <c r="D188" s="26"/>
      <c r="E188" s="26"/>
    </row>
    <row r="189" spans="2:5">
      <c r="B189" s="27"/>
      <c r="C189" s="25"/>
      <c r="D189" s="26"/>
      <c r="E189" s="26"/>
    </row>
    <row r="190" spans="2:5">
      <c r="B190" s="27"/>
      <c r="C190" s="25"/>
      <c r="D190" s="26"/>
      <c r="E190" s="26"/>
    </row>
    <row r="191" spans="2:5">
      <c r="B191" s="27"/>
      <c r="C191" s="25"/>
      <c r="D191" s="26"/>
      <c r="E191" s="26"/>
    </row>
    <row r="192" spans="2:5">
      <c r="B192" s="27"/>
      <c r="C192" s="25"/>
      <c r="D192" s="26"/>
      <c r="E192" s="26"/>
    </row>
    <row r="193" spans="2:5">
      <c r="B193" s="27"/>
      <c r="C193" s="25"/>
      <c r="D193" s="26"/>
      <c r="E193" s="26"/>
    </row>
    <row r="194" spans="2:5">
      <c r="B194" s="27"/>
      <c r="C194" s="25"/>
      <c r="D194" s="26"/>
      <c r="E194" s="26"/>
    </row>
    <row r="195" spans="2:5">
      <c r="B195" s="27"/>
      <c r="C195" s="25"/>
      <c r="D195" s="26"/>
      <c r="E195" s="26"/>
    </row>
    <row r="196" spans="2:5">
      <c r="B196" s="27"/>
      <c r="C196" s="25"/>
      <c r="D196" s="26"/>
      <c r="E196" s="26"/>
    </row>
    <row r="197" spans="2:5">
      <c r="B197" s="27"/>
      <c r="C197" s="25"/>
      <c r="D197" s="26"/>
      <c r="E197" s="26"/>
    </row>
    <row r="198" spans="2:5">
      <c r="B198" s="27"/>
      <c r="C198" s="25"/>
      <c r="D198" s="26"/>
      <c r="E198" s="26"/>
    </row>
    <row r="199" spans="2:5">
      <c r="B199" s="27"/>
      <c r="C199" s="25"/>
      <c r="D199" s="26"/>
      <c r="E199" s="26"/>
    </row>
    <row r="200" spans="2:5">
      <c r="B200" s="27"/>
      <c r="C200" s="25"/>
      <c r="D200" s="26"/>
      <c r="E200" s="26"/>
    </row>
    <row r="201" spans="2:5">
      <c r="B201" s="27"/>
      <c r="C201" s="25"/>
      <c r="D201" s="26"/>
      <c r="E201" s="26"/>
    </row>
    <row r="202" spans="2:5">
      <c r="B202" s="27"/>
      <c r="C202" s="25"/>
      <c r="D202" s="26"/>
      <c r="E202" s="26"/>
    </row>
    <row r="203" spans="2:5">
      <c r="B203" s="27"/>
      <c r="C203" s="25"/>
      <c r="D203" s="26"/>
      <c r="E203" s="26"/>
    </row>
    <row r="204" spans="2:5">
      <c r="B204" s="27"/>
      <c r="C204" s="25"/>
      <c r="D204" s="26"/>
      <c r="E204" s="26"/>
    </row>
    <row r="205" spans="2:5">
      <c r="B205" s="27"/>
      <c r="C205" s="25"/>
      <c r="D205" s="26"/>
      <c r="E205" s="26"/>
    </row>
    <row r="206" spans="2:5">
      <c r="B206" s="27"/>
      <c r="C206" s="25"/>
      <c r="D206" s="26"/>
      <c r="E206" s="26"/>
    </row>
    <row r="207" spans="2:5">
      <c r="B207" s="27"/>
      <c r="C207" s="25"/>
      <c r="D207" s="26"/>
      <c r="E207" s="26"/>
    </row>
    <row r="208" spans="2:5">
      <c r="B208" s="27"/>
      <c r="C208" s="25"/>
      <c r="D208" s="26"/>
      <c r="E208" s="26"/>
    </row>
    <row r="209" spans="2:5">
      <c r="B209" s="27"/>
      <c r="C209" s="25"/>
      <c r="D209" s="26"/>
      <c r="E209" s="26"/>
    </row>
    <row r="210" spans="2:5">
      <c r="B210" s="27"/>
      <c r="C210" s="25"/>
      <c r="D210" s="26"/>
      <c r="E210" s="26"/>
    </row>
    <row r="211" spans="2:5">
      <c r="B211" s="27"/>
      <c r="C211" s="25"/>
      <c r="D211" s="26"/>
      <c r="E211" s="26"/>
    </row>
    <row r="212" spans="2:5">
      <c r="B212" s="27"/>
      <c r="C212" s="25"/>
      <c r="D212" s="26"/>
      <c r="E212" s="26"/>
    </row>
    <row r="213" spans="2:5">
      <c r="B213" s="27"/>
      <c r="C213" s="25"/>
      <c r="D213" s="26"/>
      <c r="E213" s="26"/>
    </row>
    <row r="214" spans="2:5">
      <c r="B214" s="27"/>
      <c r="C214" s="25"/>
      <c r="D214" s="26"/>
      <c r="E214" s="26"/>
    </row>
    <row r="215" spans="2:5">
      <c r="B215" s="27"/>
      <c r="C215" s="25"/>
      <c r="D215" s="26"/>
      <c r="E215" s="26"/>
    </row>
    <row r="216" spans="2:5">
      <c r="B216" s="27"/>
      <c r="C216" s="25"/>
      <c r="D216" s="26"/>
      <c r="E216" s="26"/>
    </row>
    <row r="217" spans="2:5">
      <c r="B217" s="27"/>
      <c r="C217" s="25"/>
      <c r="D217" s="26"/>
      <c r="E217" s="26"/>
    </row>
    <row r="218" spans="2:5">
      <c r="B218" s="27"/>
      <c r="C218" s="25"/>
      <c r="D218" s="26"/>
      <c r="E218" s="26"/>
    </row>
    <row r="219" spans="2:5">
      <c r="B219" s="27"/>
      <c r="C219" s="25"/>
      <c r="D219" s="26"/>
      <c r="E219" s="26"/>
    </row>
    <row r="220" spans="2:5">
      <c r="B220" s="27"/>
      <c r="C220" s="25"/>
      <c r="D220" s="26"/>
      <c r="E220" s="26"/>
    </row>
    <row r="221" spans="2:5">
      <c r="B221" s="27"/>
      <c r="C221" s="25"/>
      <c r="D221" s="26"/>
      <c r="E221" s="26"/>
    </row>
    <row r="222" spans="2:5">
      <c r="B222" s="27"/>
      <c r="C222" s="25"/>
      <c r="D222" s="26"/>
      <c r="E222" s="26"/>
    </row>
    <row r="223" spans="2:5">
      <c r="B223" s="27"/>
      <c r="C223" s="25"/>
      <c r="D223" s="26"/>
      <c r="E223" s="26"/>
    </row>
    <row r="224" spans="2:5">
      <c r="B224" s="27"/>
      <c r="C224" s="25"/>
      <c r="D224" s="26"/>
      <c r="E224" s="26"/>
    </row>
    <row r="225" spans="2:5">
      <c r="B225" s="27"/>
      <c r="C225" s="25"/>
      <c r="D225" s="26"/>
      <c r="E225" s="26"/>
    </row>
    <row r="226" spans="2:5">
      <c r="B226" s="27"/>
      <c r="C226" s="25"/>
      <c r="D226" s="26"/>
      <c r="E226" s="26"/>
    </row>
    <row r="227" spans="2:5">
      <c r="B227" s="27"/>
      <c r="C227" s="25"/>
      <c r="D227" s="26"/>
      <c r="E227" s="26"/>
    </row>
    <row r="228" spans="2:5">
      <c r="B228" s="27"/>
      <c r="C228" s="25"/>
      <c r="D228" s="26"/>
      <c r="E228" s="26"/>
    </row>
    <row r="229" spans="2:5">
      <c r="B229" s="27"/>
      <c r="C229" s="25"/>
      <c r="D229" s="26"/>
      <c r="E229" s="26"/>
    </row>
    <row r="230" spans="2:5">
      <c r="B230" s="27"/>
      <c r="C230" s="25"/>
      <c r="D230" s="26"/>
      <c r="E230" s="26"/>
    </row>
    <row r="231" spans="2:5">
      <c r="B231" s="27"/>
      <c r="C231" s="25"/>
      <c r="D231" s="26"/>
      <c r="E231" s="26"/>
    </row>
    <row r="232" spans="2:5">
      <c r="B232" s="27"/>
      <c r="C232" s="25"/>
      <c r="D232" s="26"/>
      <c r="E232" s="26"/>
    </row>
    <row r="233" spans="2:5">
      <c r="B233" s="27"/>
      <c r="C233" s="25"/>
      <c r="D233" s="26"/>
      <c r="E233" s="26"/>
    </row>
    <row r="234" spans="2:5">
      <c r="B234" s="27"/>
      <c r="C234" s="25"/>
      <c r="D234" s="26"/>
      <c r="E234" s="26"/>
    </row>
    <row r="235" spans="2:5">
      <c r="B235" s="27"/>
      <c r="C235" s="25"/>
      <c r="D235" s="26"/>
      <c r="E235" s="26"/>
    </row>
    <row r="236" spans="2:5">
      <c r="B236" s="27"/>
      <c r="C236" s="25"/>
      <c r="D236" s="26"/>
      <c r="E236" s="26"/>
    </row>
    <row r="237" spans="2:5">
      <c r="B237" s="27"/>
      <c r="C237" s="25"/>
      <c r="D237" s="26"/>
      <c r="E237" s="26"/>
    </row>
    <row r="238" spans="2:5">
      <c r="B238" s="27"/>
      <c r="C238" s="25"/>
      <c r="D238" s="26"/>
      <c r="E238" s="26"/>
    </row>
    <row r="239" spans="2:5">
      <c r="B239" s="27"/>
      <c r="C239" s="25"/>
      <c r="D239" s="26"/>
      <c r="E239" s="26"/>
    </row>
    <row r="240" spans="2:5">
      <c r="B240" s="27"/>
      <c r="C240" s="25"/>
      <c r="D240" s="26"/>
      <c r="E240" s="26"/>
    </row>
    <row r="241" spans="2:5">
      <c r="B241" s="27"/>
      <c r="C241" s="25"/>
      <c r="D241" s="26"/>
      <c r="E241" s="26"/>
    </row>
    <row r="242" spans="2:5">
      <c r="B242" s="27"/>
      <c r="C242" s="25"/>
      <c r="D242" s="26"/>
      <c r="E242" s="26"/>
    </row>
    <row r="243" spans="2:5">
      <c r="B243" s="27"/>
      <c r="C243" s="25"/>
      <c r="D243" s="26"/>
      <c r="E243" s="26"/>
    </row>
    <row r="244" spans="2:5">
      <c r="B244" s="27"/>
      <c r="C244" s="25"/>
      <c r="D244" s="26"/>
      <c r="E244" s="26"/>
    </row>
    <row r="245" spans="2:5">
      <c r="B245" s="27"/>
      <c r="C245" s="25"/>
      <c r="D245" s="26"/>
      <c r="E245" s="26"/>
    </row>
    <row r="246" spans="2:5">
      <c r="B246" s="27"/>
      <c r="C246" s="25"/>
      <c r="D246" s="26"/>
      <c r="E246" s="26"/>
    </row>
    <row r="247" spans="2:5">
      <c r="B247" s="27"/>
      <c r="C247" s="25"/>
      <c r="D247" s="26"/>
      <c r="E247" s="26"/>
    </row>
    <row r="248" spans="2:5">
      <c r="B248" s="27"/>
      <c r="C248" s="25"/>
      <c r="D248" s="26"/>
      <c r="E248" s="26"/>
    </row>
    <row r="249" spans="2:5">
      <c r="B249" s="27"/>
      <c r="C249" s="25"/>
      <c r="D249" s="26"/>
      <c r="E249" s="26"/>
    </row>
    <row r="250" spans="2:5">
      <c r="B250" s="27"/>
      <c r="C250" s="25"/>
      <c r="D250" s="26"/>
      <c r="E250" s="26"/>
    </row>
    <row r="251" spans="2:5">
      <c r="B251" s="27"/>
      <c r="C251" s="25"/>
      <c r="D251" s="26"/>
      <c r="E251" s="26"/>
    </row>
    <row r="252" spans="2:5">
      <c r="B252" s="27"/>
      <c r="C252" s="25"/>
      <c r="D252" s="26"/>
      <c r="E252" s="26"/>
    </row>
    <row r="253" spans="2:5">
      <c r="B253" s="27"/>
      <c r="C253" s="25"/>
      <c r="D253" s="26"/>
      <c r="E253" s="26"/>
    </row>
    <row r="254" spans="2:5">
      <c r="B254" s="27"/>
      <c r="C254" s="25"/>
      <c r="D254" s="26"/>
      <c r="E254" s="26"/>
    </row>
    <row r="255" spans="2:5">
      <c r="B255" s="27"/>
      <c r="C255" s="25"/>
      <c r="D255" s="26"/>
      <c r="E255" s="26"/>
    </row>
  </sheetData>
  <mergeCells count="1">
    <mergeCell ref="D3:E3"/>
  </mergeCells>
  <phoneticPr fontId="0" type="noConversion"/>
  <pageMargins left="0.35433070866141736" right="0.35433070866141736" top="0.39370078740157483" bottom="0.59055118110236227" header="0.11811023622047245" footer="0.31496062992125984"/>
  <pageSetup paperSize="9" scale="68" fitToHeight="0" orientation="portrait" verticalDpi="360" r:id="rId1"/>
  <headerFooter alignWithMargins="0">
    <oddFooter>&amp;L&amp;"Arial Narrow,Regular"&amp;8&amp;F&amp;C&amp;"Arial Narrow,Regular"&amp;8&amp;P&amp;R&amp;"Arial Narrow,Regular"&amp;8&amp;D - &amp;T</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3">
    <tabColor indexed="13"/>
    <pageSetUpPr fitToPage="1"/>
  </sheetPr>
  <dimension ref="A1:E266"/>
  <sheetViews>
    <sheetView showZeros="0" view="pageBreakPreview" zoomScale="60" zoomScaleNormal="100" workbookViewId="0">
      <pane xSplit="3" ySplit="22" topLeftCell="D23" activePane="bottomRight" state="frozen"/>
      <selection activeCell="M28" sqref="M28"/>
      <selection pane="topRight" activeCell="M28" sqref="M28"/>
      <selection pane="bottomLeft" activeCell="M28" sqref="M28"/>
      <selection pane="bottomRight" activeCell="H42" sqref="H42"/>
    </sheetView>
  </sheetViews>
  <sheetFormatPr defaultColWidth="11.7109375" defaultRowHeight="15.75"/>
  <cols>
    <col min="1" max="1" width="8.7109375" style="159" customWidth="1"/>
    <col min="2" max="2" width="52" style="182" customWidth="1"/>
    <col min="3" max="3" width="14.7109375" style="182" customWidth="1"/>
    <col min="4" max="4" width="14.7109375" style="159" customWidth="1"/>
    <col min="5" max="5" width="51.140625" style="159" customWidth="1"/>
    <col min="6" max="16384" width="11.7109375" style="159"/>
  </cols>
  <sheetData>
    <row r="1" spans="1:5" ht="24.75" customHeight="1">
      <c r="A1" s="191" t="s">
        <v>35</v>
      </c>
      <c r="B1" s="192"/>
      <c r="C1" s="61"/>
      <c r="D1" s="61"/>
      <c r="E1" s="61"/>
    </row>
    <row r="2" spans="1:5" ht="24" thickBot="1">
      <c r="A2" s="191"/>
      <c r="B2" s="193"/>
      <c r="C2" s="61"/>
      <c r="D2" s="61"/>
      <c r="E2" s="61"/>
    </row>
    <row r="3" spans="1:5" ht="24" customHeight="1" thickBot="1">
      <c r="A3" s="194"/>
      <c r="B3" s="195"/>
      <c r="C3" s="423"/>
      <c r="D3" s="1128" t="s">
        <v>518</v>
      </c>
      <c r="E3" s="1129"/>
    </row>
    <row r="4" spans="1:5" ht="23.25" customHeight="1" thickBot="1">
      <c r="A4" s="196" t="s">
        <v>16</v>
      </c>
      <c r="B4" s="197" t="s">
        <v>35</v>
      </c>
      <c r="C4" s="172" t="s">
        <v>1026</v>
      </c>
      <c r="D4" s="309" t="s">
        <v>20</v>
      </c>
      <c r="E4" s="308" t="s">
        <v>22</v>
      </c>
    </row>
    <row r="5" spans="1:5">
      <c r="A5" s="198"/>
      <c r="B5" s="199"/>
      <c r="C5" s="172"/>
      <c r="D5" s="310"/>
      <c r="E5" s="68"/>
    </row>
    <row r="6" spans="1:5">
      <c r="A6" s="170"/>
      <c r="B6" s="171" t="s">
        <v>476</v>
      </c>
      <c r="C6" s="172"/>
      <c r="D6" s="200"/>
      <c r="E6" s="68"/>
    </row>
    <row r="7" spans="1:5">
      <c r="A7" s="170"/>
      <c r="B7" s="175"/>
      <c r="C7" s="172"/>
      <c r="D7" s="200"/>
      <c r="E7" s="68"/>
    </row>
    <row r="8" spans="1:5">
      <c r="A8" s="170" t="s">
        <v>500</v>
      </c>
      <c r="B8" s="180" t="s">
        <v>501</v>
      </c>
      <c r="C8" s="172" t="s">
        <v>18</v>
      </c>
      <c r="D8" s="926">
        <v>150</v>
      </c>
      <c r="E8" s="68"/>
    </row>
    <row r="9" spans="1:5" ht="33" customHeight="1">
      <c r="A9" s="170" t="s">
        <v>502</v>
      </c>
      <c r="B9" s="180" t="s">
        <v>503</v>
      </c>
      <c r="C9" s="172" t="s">
        <v>18</v>
      </c>
      <c r="D9" s="926">
        <v>224</v>
      </c>
      <c r="E9" s="68"/>
    </row>
    <row r="10" spans="1:5">
      <c r="A10" s="170" t="s">
        <v>504</v>
      </c>
      <c r="B10" s="180" t="s">
        <v>505</v>
      </c>
      <c r="C10" s="172" t="s">
        <v>18</v>
      </c>
      <c r="D10" s="926">
        <v>224</v>
      </c>
      <c r="E10" s="68"/>
    </row>
    <row r="11" spans="1:5">
      <c r="A11" s="170"/>
      <c r="B11" s="180"/>
      <c r="C11" s="172"/>
      <c r="D11" s="926"/>
      <c r="E11" s="68"/>
    </row>
    <row r="12" spans="1:5">
      <c r="A12" s="170" t="s">
        <v>506</v>
      </c>
      <c r="B12" s="180" t="s">
        <v>507</v>
      </c>
      <c r="C12" s="172" t="s">
        <v>18</v>
      </c>
      <c r="D12" s="926">
        <v>100</v>
      </c>
      <c r="E12" s="68"/>
    </row>
    <row r="13" spans="1:5" ht="33" customHeight="1">
      <c r="A13" s="170" t="s">
        <v>508</v>
      </c>
      <c r="B13" s="180" t="s">
        <v>509</v>
      </c>
      <c r="C13" s="172" t="s">
        <v>18</v>
      </c>
      <c r="D13" s="926">
        <v>120</v>
      </c>
      <c r="E13" s="68"/>
    </row>
    <row r="14" spans="1:5" ht="36.75" customHeight="1">
      <c r="A14" s="170" t="s">
        <v>510</v>
      </c>
      <c r="B14" s="180" t="s">
        <v>511</v>
      </c>
      <c r="C14" s="172" t="s">
        <v>18</v>
      </c>
      <c r="D14" s="926">
        <v>130</v>
      </c>
      <c r="E14" s="68"/>
    </row>
    <row r="15" spans="1:5">
      <c r="A15" s="170"/>
      <c r="B15" s="180"/>
      <c r="C15" s="172"/>
      <c r="D15" s="926"/>
      <c r="E15" s="68"/>
    </row>
    <row r="16" spans="1:5" ht="31.5">
      <c r="A16" s="170" t="s">
        <v>512</v>
      </c>
      <c r="B16" s="180" t="s">
        <v>513</v>
      </c>
      <c r="C16" s="172" t="s">
        <v>18</v>
      </c>
      <c r="D16" s="926">
        <v>100</v>
      </c>
      <c r="E16" s="68"/>
    </row>
    <row r="17" spans="1:5" ht="31.5">
      <c r="A17" s="170" t="s">
        <v>514</v>
      </c>
      <c r="B17" s="180" t="s">
        <v>515</v>
      </c>
      <c r="C17" s="172" t="s">
        <v>18</v>
      </c>
      <c r="D17" s="926">
        <v>120</v>
      </c>
      <c r="E17" s="68"/>
    </row>
    <row r="18" spans="1:5" ht="31.5">
      <c r="A18" s="170" t="s">
        <v>516</v>
      </c>
      <c r="B18" s="180" t="s">
        <v>517</v>
      </c>
      <c r="C18" s="172" t="s">
        <v>18</v>
      </c>
      <c r="D18" s="926">
        <v>130</v>
      </c>
      <c r="E18" s="68"/>
    </row>
    <row r="19" spans="1:5">
      <c r="A19" s="170"/>
      <c r="B19" s="180"/>
      <c r="C19" s="172"/>
      <c r="D19" s="926"/>
      <c r="E19" s="68"/>
    </row>
    <row r="20" spans="1:5" ht="31.5">
      <c r="A20" s="170" t="s">
        <v>512</v>
      </c>
      <c r="B20" s="180" t="s">
        <v>513</v>
      </c>
      <c r="C20" s="172" t="s">
        <v>18</v>
      </c>
      <c r="D20" s="926">
        <v>100</v>
      </c>
      <c r="E20" s="68"/>
    </row>
    <row r="21" spans="1:5" ht="31.5">
      <c r="A21" s="170" t="s">
        <v>514</v>
      </c>
      <c r="B21" s="180" t="s">
        <v>515</v>
      </c>
      <c r="C21" s="172" t="s">
        <v>18</v>
      </c>
      <c r="D21" s="926">
        <v>120</v>
      </c>
      <c r="E21" s="68"/>
    </row>
    <row r="22" spans="1:5" ht="31.5">
      <c r="A22" s="170" t="s">
        <v>516</v>
      </c>
      <c r="B22" s="180" t="s">
        <v>517</v>
      </c>
      <c r="C22" s="172" t="s">
        <v>18</v>
      </c>
      <c r="D22" s="926">
        <v>130</v>
      </c>
      <c r="E22" s="68"/>
    </row>
    <row r="23" spans="1:5">
      <c r="A23" s="202"/>
      <c r="B23" s="201"/>
      <c r="C23" s="172"/>
      <c r="D23" s="268"/>
      <c r="E23" s="68"/>
    </row>
    <row r="24" spans="1:5">
      <c r="B24" s="169"/>
      <c r="C24" s="169"/>
      <c r="D24" s="181"/>
      <c r="E24" s="181"/>
    </row>
    <row r="25" spans="1:5">
      <c r="B25" s="169"/>
      <c r="C25" s="169"/>
      <c r="D25" s="181"/>
      <c r="E25" s="181"/>
    </row>
    <row r="26" spans="1:5">
      <c r="B26" s="169"/>
      <c r="C26" s="169"/>
      <c r="D26" s="181"/>
      <c r="E26" s="181"/>
    </row>
    <row r="27" spans="1:5">
      <c r="B27" s="169"/>
      <c r="C27" s="169"/>
      <c r="D27" s="181"/>
      <c r="E27" s="181"/>
    </row>
    <row r="28" spans="1:5">
      <c r="B28" s="169"/>
      <c r="C28" s="169"/>
      <c r="D28" s="181"/>
      <c r="E28" s="181"/>
    </row>
    <row r="29" spans="1:5">
      <c r="B29" s="169"/>
      <c r="C29" s="169"/>
      <c r="D29" s="181"/>
      <c r="E29" s="181"/>
    </row>
    <row r="30" spans="1:5">
      <c r="B30" s="169"/>
      <c r="C30" s="169"/>
      <c r="D30" s="181"/>
      <c r="E30" s="181"/>
    </row>
    <row r="31" spans="1:5" ht="15.75" customHeight="1">
      <c r="B31" s="169"/>
      <c r="C31" s="169"/>
      <c r="D31" s="181"/>
      <c r="E31" s="181"/>
    </row>
    <row r="32" spans="1:5">
      <c r="B32" s="169"/>
      <c r="C32" s="169"/>
      <c r="D32" s="181"/>
      <c r="E32" s="181"/>
    </row>
    <row r="33" spans="2:5">
      <c r="B33" s="169"/>
      <c r="C33" s="169"/>
      <c r="D33" s="181"/>
      <c r="E33" s="181"/>
    </row>
    <row r="34" spans="2:5">
      <c r="B34" s="169"/>
      <c r="C34" s="169"/>
      <c r="D34" s="181"/>
      <c r="E34" s="181"/>
    </row>
    <row r="35" spans="2:5">
      <c r="B35" s="169"/>
      <c r="C35" s="169"/>
      <c r="D35" s="181"/>
      <c r="E35" s="181"/>
    </row>
    <row r="36" spans="2:5">
      <c r="B36" s="169"/>
      <c r="C36" s="169"/>
      <c r="D36" s="181"/>
      <c r="E36" s="181"/>
    </row>
    <row r="37" spans="2:5">
      <c r="B37" s="169"/>
      <c r="C37" s="169"/>
      <c r="D37" s="181"/>
      <c r="E37" s="181"/>
    </row>
    <row r="38" spans="2:5">
      <c r="B38" s="169"/>
      <c r="C38" s="169"/>
      <c r="D38" s="181"/>
      <c r="E38" s="181"/>
    </row>
    <row r="39" spans="2:5">
      <c r="B39" s="169"/>
      <c r="C39" s="169"/>
      <c r="D39" s="181"/>
      <c r="E39" s="181"/>
    </row>
    <row r="40" spans="2:5">
      <c r="B40" s="169"/>
      <c r="C40" s="169"/>
      <c r="D40" s="181"/>
      <c r="E40" s="181"/>
    </row>
    <row r="41" spans="2:5">
      <c r="B41" s="169"/>
      <c r="C41" s="169"/>
      <c r="D41" s="181"/>
      <c r="E41" s="181"/>
    </row>
    <row r="42" spans="2:5">
      <c r="B42" s="169"/>
      <c r="C42" s="169"/>
      <c r="D42" s="181"/>
      <c r="E42" s="181"/>
    </row>
    <row r="43" spans="2:5" ht="27.75" customHeight="1">
      <c r="B43" s="169"/>
      <c r="C43" s="169"/>
      <c r="D43" s="181"/>
      <c r="E43" s="181"/>
    </row>
    <row r="44" spans="2:5">
      <c r="B44" s="169"/>
      <c r="C44" s="169"/>
      <c r="D44" s="181"/>
      <c r="E44" s="181"/>
    </row>
    <row r="45" spans="2:5" ht="15.75" customHeight="1">
      <c r="B45" s="169"/>
      <c r="C45" s="169"/>
      <c r="D45" s="181"/>
      <c r="E45" s="181"/>
    </row>
    <row r="46" spans="2:5">
      <c r="B46" s="169"/>
      <c r="C46" s="169"/>
      <c r="D46" s="181"/>
      <c r="E46" s="181"/>
    </row>
    <row r="47" spans="2:5">
      <c r="B47" s="169"/>
      <c r="C47" s="169"/>
      <c r="D47" s="169"/>
      <c r="E47" s="169"/>
    </row>
    <row r="48" spans="2:5">
      <c r="B48" s="169"/>
      <c r="C48" s="169"/>
      <c r="D48" s="169"/>
      <c r="E48" s="169"/>
    </row>
    <row r="49" spans="2:5" ht="17.100000000000001" customHeight="1">
      <c r="B49" s="169"/>
      <c r="C49" s="169"/>
      <c r="D49" s="169"/>
      <c r="E49" s="169"/>
    </row>
    <row r="50" spans="2:5">
      <c r="B50" s="169"/>
      <c r="C50" s="169"/>
      <c r="D50" s="169"/>
      <c r="E50" s="169"/>
    </row>
    <row r="51" spans="2:5">
      <c r="B51" s="169"/>
      <c r="C51" s="169"/>
      <c r="D51" s="169"/>
      <c r="E51" s="169"/>
    </row>
    <row r="52" spans="2:5">
      <c r="B52" s="169"/>
      <c r="C52" s="169"/>
      <c r="D52" s="169"/>
      <c r="E52" s="169"/>
    </row>
    <row r="53" spans="2:5">
      <c r="B53" s="169"/>
      <c r="C53" s="169"/>
      <c r="D53" s="169"/>
      <c r="E53" s="169"/>
    </row>
    <row r="54" spans="2:5">
      <c r="B54" s="169"/>
      <c r="C54" s="169"/>
      <c r="D54" s="169"/>
      <c r="E54" s="169"/>
    </row>
    <row r="55" spans="2:5">
      <c r="B55" s="169"/>
      <c r="C55" s="169"/>
      <c r="D55" s="169"/>
      <c r="E55" s="169"/>
    </row>
    <row r="56" spans="2:5">
      <c r="B56" s="169"/>
      <c r="C56" s="169"/>
      <c r="D56" s="169"/>
      <c r="E56" s="169"/>
    </row>
    <row r="57" spans="2:5">
      <c r="B57" s="169"/>
      <c r="C57" s="169"/>
      <c r="D57" s="169"/>
      <c r="E57" s="169"/>
    </row>
    <row r="58" spans="2:5">
      <c r="B58" s="169"/>
      <c r="C58" s="169"/>
      <c r="D58" s="169"/>
      <c r="E58" s="169"/>
    </row>
    <row r="59" spans="2:5">
      <c r="B59" s="169"/>
      <c r="C59" s="169"/>
      <c r="D59" s="169"/>
      <c r="E59" s="169"/>
    </row>
    <row r="60" spans="2:5">
      <c r="B60" s="169"/>
      <c r="C60" s="169"/>
      <c r="D60" s="169"/>
      <c r="E60" s="169"/>
    </row>
    <row r="61" spans="2:5">
      <c r="B61" s="169"/>
      <c r="C61" s="169"/>
      <c r="D61" s="169"/>
      <c r="E61" s="169"/>
    </row>
    <row r="62" spans="2:5">
      <c r="B62" s="169"/>
      <c r="C62" s="169"/>
      <c r="D62" s="169"/>
      <c r="E62" s="169"/>
    </row>
    <row r="63" spans="2:5">
      <c r="B63" s="169"/>
      <c r="C63" s="169"/>
      <c r="D63" s="169"/>
      <c r="E63" s="169"/>
    </row>
    <row r="64" spans="2:5">
      <c r="B64" s="169"/>
      <c r="C64" s="169"/>
      <c r="D64" s="169"/>
      <c r="E64" s="169"/>
    </row>
    <row r="65" spans="2:5">
      <c r="B65" s="169"/>
      <c r="C65" s="169"/>
      <c r="D65" s="169"/>
      <c r="E65" s="169"/>
    </row>
    <row r="66" spans="2:5">
      <c r="B66" s="169"/>
      <c r="C66" s="169"/>
      <c r="D66" s="169"/>
      <c r="E66" s="169"/>
    </row>
    <row r="67" spans="2:5">
      <c r="B67" s="169"/>
      <c r="C67" s="169"/>
      <c r="D67" s="169"/>
      <c r="E67" s="169"/>
    </row>
    <row r="68" spans="2:5">
      <c r="B68" s="169"/>
      <c r="C68" s="169"/>
      <c r="D68" s="169"/>
      <c r="E68" s="169"/>
    </row>
    <row r="69" spans="2:5">
      <c r="B69" s="169"/>
      <c r="C69" s="169"/>
      <c r="D69" s="169"/>
      <c r="E69" s="169"/>
    </row>
    <row r="70" spans="2:5">
      <c r="B70" s="169"/>
      <c r="C70" s="169"/>
      <c r="D70" s="169"/>
      <c r="E70" s="169"/>
    </row>
    <row r="71" spans="2:5">
      <c r="B71" s="169"/>
      <c r="C71" s="169"/>
      <c r="D71" s="169"/>
      <c r="E71" s="169"/>
    </row>
    <row r="72" spans="2:5">
      <c r="B72" s="169"/>
      <c r="C72" s="169"/>
      <c r="D72" s="169"/>
      <c r="E72" s="169"/>
    </row>
    <row r="73" spans="2:5">
      <c r="B73" s="169"/>
      <c r="C73" s="169"/>
      <c r="D73" s="169"/>
      <c r="E73" s="169"/>
    </row>
    <row r="74" spans="2:5">
      <c r="B74" s="169"/>
      <c r="C74" s="169"/>
      <c r="D74" s="169"/>
      <c r="E74" s="169"/>
    </row>
    <row r="75" spans="2:5">
      <c r="B75" s="169"/>
      <c r="C75" s="169"/>
      <c r="D75" s="169"/>
      <c r="E75" s="169"/>
    </row>
    <row r="76" spans="2:5">
      <c r="B76" s="169"/>
      <c r="C76" s="169"/>
      <c r="D76" s="169"/>
      <c r="E76" s="169"/>
    </row>
    <row r="77" spans="2:5">
      <c r="B77" s="169"/>
      <c r="C77" s="169"/>
      <c r="D77" s="169"/>
      <c r="E77" s="169"/>
    </row>
    <row r="78" spans="2:5">
      <c r="B78" s="169"/>
      <c r="C78" s="169"/>
      <c r="D78" s="169"/>
      <c r="E78" s="169"/>
    </row>
    <row r="79" spans="2:5">
      <c r="B79" s="169"/>
      <c r="C79" s="169"/>
      <c r="D79" s="169"/>
      <c r="E79" s="169"/>
    </row>
    <row r="80" spans="2:5">
      <c r="B80" s="169"/>
      <c r="C80" s="169"/>
      <c r="D80" s="169"/>
      <c r="E80" s="169"/>
    </row>
    <row r="81" spans="2:5">
      <c r="B81" s="169"/>
      <c r="C81" s="169"/>
      <c r="D81" s="169"/>
      <c r="E81" s="169"/>
    </row>
    <row r="82" spans="2:5">
      <c r="B82" s="169"/>
      <c r="C82" s="169"/>
      <c r="D82" s="169"/>
      <c r="E82" s="169"/>
    </row>
    <row r="83" spans="2:5">
      <c r="B83" s="169"/>
      <c r="C83" s="169"/>
      <c r="D83" s="169"/>
      <c r="E83" s="169"/>
    </row>
    <row r="84" spans="2:5">
      <c r="B84" s="169"/>
      <c r="C84" s="169"/>
      <c r="D84" s="169"/>
      <c r="E84" s="169"/>
    </row>
    <row r="85" spans="2:5">
      <c r="B85" s="169"/>
      <c r="C85" s="169"/>
      <c r="D85" s="169"/>
      <c r="E85" s="169"/>
    </row>
    <row r="86" spans="2:5" ht="83.25" customHeight="1">
      <c r="B86" s="169"/>
      <c r="C86" s="162"/>
      <c r="D86" s="162"/>
      <c r="E86" s="162"/>
    </row>
    <row r="87" spans="2:5">
      <c r="B87" s="169"/>
      <c r="C87" s="162"/>
      <c r="D87" s="162"/>
      <c r="E87" s="162"/>
    </row>
    <row r="88" spans="2:5">
      <c r="B88" s="169"/>
      <c r="C88" s="162"/>
      <c r="D88" s="162"/>
      <c r="E88" s="162"/>
    </row>
    <row r="89" spans="2:5">
      <c r="B89" s="169"/>
      <c r="C89" s="162"/>
      <c r="D89" s="162"/>
      <c r="E89" s="162"/>
    </row>
    <row r="90" spans="2:5">
      <c r="B90" s="169"/>
      <c r="C90" s="162"/>
      <c r="D90" s="162"/>
      <c r="E90" s="162"/>
    </row>
    <row r="91" spans="2:5">
      <c r="B91" s="169"/>
      <c r="C91" s="162"/>
      <c r="D91" s="162"/>
      <c r="E91" s="162"/>
    </row>
    <row r="92" spans="2:5">
      <c r="B92" s="169"/>
      <c r="C92" s="169"/>
      <c r="D92" s="162"/>
      <c r="E92" s="162"/>
    </row>
    <row r="93" spans="2:5">
      <c r="B93" s="169"/>
      <c r="C93" s="169"/>
      <c r="D93" s="162"/>
      <c r="E93" s="162"/>
    </row>
    <row r="94" spans="2:5">
      <c r="B94" s="169"/>
      <c r="C94" s="169"/>
      <c r="D94" s="162"/>
      <c r="E94" s="162"/>
    </row>
    <row r="95" spans="2:5">
      <c r="B95" s="169"/>
      <c r="C95" s="169"/>
      <c r="D95" s="162"/>
      <c r="E95" s="162"/>
    </row>
    <row r="96" spans="2:5">
      <c r="B96" s="169"/>
      <c r="C96" s="169"/>
      <c r="D96" s="162"/>
      <c r="E96" s="162"/>
    </row>
    <row r="97" spans="2:5">
      <c r="B97" s="169"/>
      <c r="C97" s="169"/>
      <c r="D97" s="162"/>
      <c r="E97" s="162"/>
    </row>
    <row r="98" spans="2:5">
      <c r="B98" s="169"/>
      <c r="C98" s="169"/>
      <c r="D98" s="162"/>
      <c r="E98" s="162"/>
    </row>
    <row r="99" spans="2:5">
      <c r="B99" s="169"/>
      <c r="C99" s="169"/>
      <c r="D99" s="162"/>
      <c r="E99" s="162"/>
    </row>
    <row r="100" spans="2:5">
      <c r="B100" s="169"/>
      <c r="C100" s="169"/>
      <c r="D100" s="162"/>
      <c r="E100" s="162"/>
    </row>
    <row r="101" spans="2:5">
      <c r="B101" s="169"/>
      <c r="C101" s="169"/>
      <c r="D101" s="162"/>
      <c r="E101" s="162"/>
    </row>
    <row r="102" spans="2:5">
      <c r="B102" s="169"/>
      <c r="C102" s="169"/>
      <c r="D102" s="162"/>
      <c r="E102" s="162"/>
    </row>
    <row r="103" spans="2:5">
      <c r="B103" s="169"/>
      <c r="C103" s="169"/>
      <c r="D103" s="162"/>
      <c r="E103" s="162"/>
    </row>
    <row r="104" spans="2:5">
      <c r="B104" s="169"/>
      <c r="C104" s="169"/>
      <c r="D104" s="162"/>
      <c r="E104" s="162"/>
    </row>
    <row r="105" spans="2:5">
      <c r="B105" s="169"/>
      <c r="C105" s="169"/>
      <c r="D105" s="162"/>
      <c r="E105" s="162"/>
    </row>
    <row r="106" spans="2:5">
      <c r="B106" s="169"/>
      <c r="C106" s="169"/>
      <c r="D106" s="162"/>
      <c r="E106" s="162"/>
    </row>
    <row r="107" spans="2:5">
      <c r="B107" s="169"/>
      <c r="C107" s="169"/>
      <c r="D107" s="162"/>
      <c r="E107" s="162"/>
    </row>
    <row r="108" spans="2:5">
      <c r="B108" s="169"/>
      <c r="C108" s="169"/>
      <c r="D108" s="162"/>
      <c r="E108" s="162"/>
    </row>
    <row r="109" spans="2:5">
      <c r="B109" s="169"/>
      <c r="C109" s="169"/>
      <c r="D109" s="162"/>
      <c r="E109" s="162"/>
    </row>
    <row r="110" spans="2:5">
      <c r="B110" s="169"/>
      <c r="C110" s="169"/>
      <c r="D110" s="162"/>
      <c r="E110" s="162"/>
    </row>
    <row r="111" spans="2:5">
      <c r="B111" s="169"/>
      <c r="C111" s="169"/>
      <c r="D111" s="162"/>
      <c r="E111" s="162"/>
    </row>
    <row r="112" spans="2:5">
      <c r="B112" s="169"/>
      <c r="C112" s="169"/>
      <c r="D112" s="162"/>
      <c r="E112" s="162"/>
    </row>
    <row r="113" spans="2:5">
      <c r="B113" s="169"/>
      <c r="C113" s="169"/>
      <c r="D113" s="162"/>
      <c r="E113" s="162"/>
    </row>
    <row r="114" spans="2:5">
      <c r="B114" s="169"/>
      <c r="C114" s="169"/>
      <c r="D114" s="162"/>
      <c r="E114" s="162"/>
    </row>
    <row r="115" spans="2:5">
      <c r="B115" s="169"/>
      <c r="C115" s="169"/>
      <c r="D115" s="162"/>
      <c r="E115" s="162"/>
    </row>
    <row r="116" spans="2:5">
      <c r="B116" s="169"/>
      <c r="C116" s="169"/>
      <c r="D116" s="162"/>
      <c r="E116" s="162"/>
    </row>
    <row r="117" spans="2:5">
      <c r="B117" s="169"/>
      <c r="C117" s="169"/>
      <c r="D117" s="162"/>
      <c r="E117" s="162"/>
    </row>
    <row r="118" spans="2:5">
      <c r="B118" s="169"/>
      <c r="C118" s="169"/>
      <c r="D118" s="162"/>
      <c r="E118" s="162"/>
    </row>
    <row r="119" spans="2:5">
      <c r="B119" s="169"/>
      <c r="C119" s="169"/>
      <c r="D119" s="162"/>
      <c r="E119" s="162"/>
    </row>
    <row r="120" spans="2:5">
      <c r="B120" s="169"/>
      <c r="C120" s="169"/>
      <c r="D120" s="162"/>
      <c r="E120" s="162"/>
    </row>
    <row r="121" spans="2:5">
      <c r="B121" s="169"/>
      <c r="C121" s="169"/>
      <c r="D121" s="162"/>
      <c r="E121" s="162"/>
    </row>
    <row r="122" spans="2:5">
      <c r="B122" s="169"/>
      <c r="C122" s="169"/>
      <c r="D122" s="162"/>
      <c r="E122" s="162"/>
    </row>
    <row r="123" spans="2:5">
      <c r="B123" s="169"/>
      <c r="C123" s="169"/>
      <c r="D123" s="162"/>
      <c r="E123" s="162"/>
    </row>
    <row r="124" spans="2:5">
      <c r="B124" s="169"/>
      <c r="C124" s="169"/>
      <c r="D124" s="162"/>
      <c r="E124" s="162"/>
    </row>
    <row r="125" spans="2:5">
      <c r="B125" s="169"/>
      <c r="C125" s="169"/>
      <c r="D125" s="162"/>
      <c r="E125" s="162"/>
    </row>
    <row r="126" spans="2:5">
      <c r="B126" s="169"/>
      <c r="C126" s="169"/>
      <c r="D126" s="162"/>
      <c r="E126" s="162"/>
    </row>
    <row r="127" spans="2:5">
      <c r="B127" s="169"/>
      <c r="C127" s="169"/>
      <c r="D127" s="162"/>
      <c r="E127" s="162"/>
    </row>
    <row r="128" spans="2:5">
      <c r="B128" s="169"/>
      <c r="C128" s="169"/>
      <c r="D128" s="162"/>
      <c r="E128" s="162"/>
    </row>
    <row r="129" spans="2:5">
      <c r="B129" s="169"/>
      <c r="C129" s="169"/>
      <c r="D129" s="162"/>
      <c r="E129" s="162"/>
    </row>
    <row r="130" spans="2:5">
      <c r="B130" s="169"/>
      <c r="C130" s="169"/>
      <c r="D130" s="162"/>
      <c r="E130" s="162"/>
    </row>
    <row r="131" spans="2:5">
      <c r="B131" s="169"/>
      <c r="C131" s="169"/>
      <c r="D131" s="162"/>
      <c r="E131" s="162"/>
    </row>
    <row r="132" spans="2:5">
      <c r="B132" s="169"/>
      <c r="C132" s="169"/>
      <c r="D132" s="162"/>
      <c r="E132" s="162"/>
    </row>
    <row r="133" spans="2:5">
      <c r="B133" s="169"/>
      <c r="C133" s="169"/>
      <c r="D133" s="162"/>
      <c r="E133" s="162"/>
    </row>
    <row r="134" spans="2:5">
      <c r="B134" s="169"/>
      <c r="C134" s="169"/>
      <c r="D134" s="162"/>
      <c r="E134" s="162"/>
    </row>
    <row r="135" spans="2:5">
      <c r="B135" s="169"/>
      <c r="C135" s="169"/>
      <c r="D135" s="162"/>
      <c r="E135" s="162"/>
    </row>
    <row r="136" spans="2:5">
      <c r="B136" s="169"/>
      <c r="C136" s="169"/>
      <c r="D136" s="162"/>
      <c r="E136" s="162"/>
    </row>
    <row r="137" spans="2:5">
      <c r="B137" s="169"/>
      <c r="C137" s="169"/>
      <c r="D137" s="162"/>
      <c r="E137" s="162"/>
    </row>
    <row r="138" spans="2:5">
      <c r="B138" s="169"/>
      <c r="C138" s="169"/>
      <c r="D138" s="162"/>
      <c r="E138" s="162"/>
    </row>
    <row r="139" spans="2:5">
      <c r="B139" s="169"/>
      <c r="C139" s="169"/>
      <c r="D139" s="162"/>
      <c r="E139" s="162"/>
    </row>
    <row r="140" spans="2:5">
      <c r="B140" s="169"/>
      <c r="C140" s="169"/>
      <c r="D140" s="162"/>
      <c r="E140" s="162"/>
    </row>
    <row r="141" spans="2:5">
      <c r="B141" s="169"/>
      <c r="C141" s="169"/>
      <c r="D141" s="162"/>
      <c r="E141" s="162"/>
    </row>
    <row r="142" spans="2:5">
      <c r="B142" s="169"/>
      <c r="C142" s="169"/>
      <c r="D142" s="162"/>
      <c r="E142" s="162"/>
    </row>
    <row r="143" spans="2:5">
      <c r="B143" s="169"/>
      <c r="C143" s="169"/>
      <c r="D143" s="162"/>
      <c r="E143" s="162"/>
    </row>
    <row r="144" spans="2:5">
      <c r="B144" s="169"/>
      <c r="C144" s="169"/>
      <c r="D144" s="162"/>
      <c r="E144" s="162"/>
    </row>
    <row r="145" spans="2:5">
      <c r="B145" s="169"/>
      <c r="C145" s="169"/>
      <c r="D145" s="162"/>
      <c r="E145" s="162"/>
    </row>
    <row r="146" spans="2:5">
      <c r="B146" s="169"/>
      <c r="C146" s="169"/>
      <c r="D146" s="162"/>
      <c r="E146" s="162"/>
    </row>
    <row r="147" spans="2:5">
      <c r="B147" s="169"/>
      <c r="C147" s="169"/>
      <c r="D147" s="162"/>
      <c r="E147" s="162"/>
    </row>
    <row r="148" spans="2:5">
      <c r="B148" s="169"/>
      <c r="C148" s="169"/>
      <c r="D148" s="162"/>
      <c r="E148" s="162"/>
    </row>
    <row r="149" spans="2:5">
      <c r="B149" s="169"/>
      <c r="C149" s="169"/>
      <c r="D149" s="162"/>
      <c r="E149" s="162"/>
    </row>
    <row r="150" spans="2:5">
      <c r="B150" s="169"/>
      <c r="C150" s="169"/>
      <c r="D150" s="162"/>
      <c r="E150" s="162"/>
    </row>
    <row r="151" spans="2:5">
      <c r="B151" s="169"/>
      <c r="C151" s="169"/>
      <c r="D151" s="162"/>
      <c r="E151" s="162"/>
    </row>
    <row r="152" spans="2:5">
      <c r="B152" s="169"/>
      <c r="C152" s="169"/>
      <c r="D152" s="162"/>
      <c r="E152" s="162"/>
    </row>
    <row r="153" spans="2:5">
      <c r="B153" s="169"/>
      <c r="C153" s="169"/>
      <c r="D153" s="162"/>
      <c r="E153" s="162"/>
    </row>
    <row r="154" spans="2:5">
      <c r="B154" s="169"/>
      <c r="C154" s="169"/>
      <c r="D154" s="162"/>
      <c r="E154" s="162"/>
    </row>
    <row r="155" spans="2:5">
      <c r="B155" s="169"/>
      <c r="C155" s="169"/>
      <c r="D155" s="162"/>
      <c r="E155" s="162"/>
    </row>
    <row r="156" spans="2:5">
      <c r="B156" s="169"/>
      <c r="C156" s="169"/>
      <c r="D156" s="162"/>
      <c r="E156" s="162"/>
    </row>
    <row r="157" spans="2:5">
      <c r="B157" s="169"/>
      <c r="C157" s="169"/>
      <c r="D157" s="162"/>
      <c r="E157" s="162"/>
    </row>
    <row r="158" spans="2:5">
      <c r="B158" s="169"/>
      <c r="C158" s="169"/>
      <c r="D158" s="162"/>
      <c r="E158" s="162"/>
    </row>
    <row r="159" spans="2:5">
      <c r="B159" s="169"/>
      <c r="C159" s="169"/>
      <c r="D159" s="162"/>
      <c r="E159" s="162"/>
    </row>
    <row r="160" spans="2:5">
      <c r="B160" s="169"/>
      <c r="C160" s="169"/>
      <c r="D160" s="162"/>
      <c r="E160" s="162"/>
    </row>
    <row r="161" spans="2:5">
      <c r="B161" s="169"/>
      <c r="C161" s="169"/>
      <c r="D161" s="162"/>
      <c r="E161" s="162"/>
    </row>
    <row r="162" spans="2:5">
      <c r="B162" s="169"/>
      <c r="C162" s="169"/>
      <c r="D162" s="162"/>
      <c r="E162" s="162"/>
    </row>
    <row r="163" spans="2:5">
      <c r="B163" s="169"/>
      <c r="C163" s="169"/>
      <c r="D163" s="162"/>
      <c r="E163" s="162"/>
    </row>
    <row r="164" spans="2:5">
      <c r="B164" s="169"/>
      <c r="C164" s="169"/>
      <c r="D164" s="162"/>
      <c r="E164" s="162"/>
    </row>
    <row r="165" spans="2:5">
      <c r="B165" s="169"/>
      <c r="C165" s="169"/>
      <c r="D165" s="162"/>
      <c r="E165" s="162"/>
    </row>
    <row r="166" spans="2:5">
      <c r="B166" s="169"/>
      <c r="C166" s="169"/>
      <c r="D166" s="162"/>
      <c r="E166" s="162"/>
    </row>
    <row r="167" spans="2:5">
      <c r="B167" s="169"/>
      <c r="C167" s="169"/>
      <c r="D167" s="162"/>
      <c r="E167" s="162"/>
    </row>
    <row r="168" spans="2:5">
      <c r="B168" s="169"/>
      <c r="C168" s="169"/>
      <c r="D168" s="162"/>
      <c r="E168" s="162"/>
    </row>
    <row r="169" spans="2:5">
      <c r="B169" s="169"/>
      <c r="C169" s="169"/>
      <c r="D169" s="162"/>
      <c r="E169" s="162"/>
    </row>
    <row r="170" spans="2:5">
      <c r="B170" s="169"/>
      <c r="C170" s="169"/>
      <c r="D170" s="162"/>
      <c r="E170" s="162"/>
    </row>
    <row r="171" spans="2:5">
      <c r="B171" s="169"/>
      <c r="C171" s="169"/>
      <c r="D171" s="162"/>
      <c r="E171" s="162"/>
    </row>
    <row r="172" spans="2:5">
      <c r="B172" s="169"/>
      <c r="C172" s="169"/>
      <c r="D172" s="162"/>
      <c r="E172" s="162"/>
    </row>
    <row r="173" spans="2:5">
      <c r="B173" s="169"/>
      <c r="C173" s="169"/>
      <c r="D173" s="162"/>
      <c r="E173" s="162"/>
    </row>
    <row r="174" spans="2:5">
      <c r="B174" s="169"/>
      <c r="C174" s="169"/>
      <c r="D174" s="162"/>
      <c r="E174" s="162"/>
    </row>
    <row r="175" spans="2:5">
      <c r="B175" s="169"/>
      <c r="C175" s="169"/>
      <c r="D175" s="162"/>
      <c r="E175" s="162"/>
    </row>
    <row r="176" spans="2:5">
      <c r="B176" s="169"/>
      <c r="C176" s="169"/>
      <c r="D176" s="162"/>
      <c r="E176" s="162"/>
    </row>
    <row r="177" spans="2:5">
      <c r="B177" s="169"/>
      <c r="C177" s="169"/>
      <c r="D177" s="162"/>
      <c r="E177" s="162"/>
    </row>
    <row r="178" spans="2:5">
      <c r="B178" s="169"/>
      <c r="C178" s="169"/>
      <c r="D178" s="162"/>
      <c r="E178" s="162"/>
    </row>
    <row r="179" spans="2:5">
      <c r="B179" s="169"/>
      <c r="C179" s="169"/>
      <c r="D179" s="162"/>
      <c r="E179" s="162"/>
    </row>
    <row r="180" spans="2:5">
      <c r="B180" s="169"/>
      <c r="C180" s="169"/>
      <c r="D180" s="162"/>
      <c r="E180" s="162"/>
    </row>
    <row r="181" spans="2:5">
      <c r="B181" s="169"/>
      <c r="C181" s="169"/>
      <c r="D181" s="162"/>
      <c r="E181" s="162"/>
    </row>
    <row r="182" spans="2:5">
      <c r="B182" s="169"/>
      <c r="C182" s="169"/>
      <c r="D182" s="162"/>
      <c r="E182" s="162"/>
    </row>
    <row r="183" spans="2:5">
      <c r="B183" s="169"/>
      <c r="C183" s="169"/>
      <c r="D183" s="162"/>
      <c r="E183" s="162"/>
    </row>
    <row r="184" spans="2:5">
      <c r="B184" s="169"/>
      <c r="C184" s="169"/>
      <c r="D184" s="162"/>
      <c r="E184" s="162"/>
    </row>
    <row r="185" spans="2:5">
      <c r="B185" s="169"/>
      <c r="C185" s="169"/>
      <c r="D185" s="162"/>
      <c r="E185" s="162"/>
    </row>
    <row r="186" spans="2:5">
      <c r="B186" s="169"/>
      <c r="C186" s="169"/>
      <c r="D186" s="162"/>
      <c r="E186" s="162"/>
    </row>
    <row r="187" spans="2:5">
      <c r="B187" s="169"/>
      <c r="C187" s="169"/>
      <c r="D187" s="162"/>
      <c r="E187" s="162"/>
    </row>
    <row r="188" spans="2:5">
      <c r="B188" s="169"/>
      <c r="C188" s="169"/>
      <c r="D188" s="162"/>
      <c r="E188" s="162"/>
    </row>
    <row r="189" spans="2:5">
      <c r="B189" s="169"/>
      <c r="C189" s="169"/>
      <c r="D189" s="162"/>
      <c r="E189" s="162"/>
    </row>
    <row r="190" spans="2:5">
      <c r="B190" s="169"/>
      <c r="C190" s="169"/>
      <c r="D190" s="162"/>
      <c r="E190" s="162"/>
    </row>
    <row r="191" spans="2:5">
      <c r="B191" s="169"/>
      <c r="C191" s="169"/>
      <c r="D191" s="162"/>
      <c r="E191" s="162"/>
    </row>
    <row r="192" spans="2:5">
      <c r="B192" s="169"/>
      <c r="C192" s="169"/>
      <c r="D192" s="162"/>
      <c r="E192" s="162"/>
    </row>
    <row r="193" spans="2:5">
      <c r="B193" s="169"/>
      <c r="C193" s="169"/>
      <c r="D193" s="162"/>
      <c r="E193" s="162"/>
    </row>
    <row r="194" spans="2:5">
      <c r="B194" s="169"/>
      <c r="C194" s="169"/>
      <c r="D194" s="162"/>
      <c r="E194" s="162"/>
    </row>
    <row r="195" spans="2:5">
      <c r="B195" s="169"/>
      <c r="C195" s="169"/>
      <c r="D195" s="162"/>
      <c r="E195" s="162"/>
    </row>
    <row r="196" spans="2:5">
      <c r="B196" s="169"/>
      <c r="C196" s="169"/>
      <c r="D196" s="162"/>
      <c r="E196" s="162"/>
    </row>
    <row r="197" spans="2:5">
      <c r="B197" s="169"/>
      <c r="C197" s="169"/>
      <c r="D197" s="162"/>
      <c r="E197" s="162"/>
    </row>
    <row r="198" spans="2:5">
      <c r="B198" s="169"/>
      <c r="C198" s="169"/>
      <c r="D198" s="162"/>
      <c r="E198" s="162"/>
    </row>
    <row r="199" spans="2:5">
      <c r="B199" s="169"/>
      <c r="C199" s="169"/>
      <c r="D199" s="162"/>
      <c r="E199" s="162"/>
    </row>
    <row r="200" spans="2:5">
      <c r="B200" s="169"/>
      <c r="C200" s="169"/>
      <c r="D200" s="162"/>
      <c r="E200" s="162"/>
    </row>
    <row r="201" spans="2:5">
      <c r="B201" s="169"/>
      <c r="C201" s="169"/>
      <c r="D201" s="162"/>
      <c r="E201" s="162"/>
    </row>
    <row r="202" spans="2:5">
      <c r="B202" s="169"/>
      <c r="C202" s="169"/>
      <c r="D202" s="162"/>
      <c r="E202" s="162"/>
    </row>
    <row r="203" spans="2:5">
      <c r="B203" s="169"/>
      <c r="C203" s="169"/>
      <c r="D203" s="162"/>
      <c r="E203" s="162"/>
    </row>
    <row r="204" spans="2:5">
      <c r="B204" s="169"/>
      <c r="C204" s="169"/>
      <c r="D204" s="162"/>
      <c r="E204" s="162"/>
    </row>
    <row r="205" spans="2:5">
      <c r="B205" s="169"/>
      <c r="C205" s="169"/>
      <c r="D205" s="162"/>
      <c r="E205" s="162"/>
    </row>
    <row r="206" spans="2:5">
      <c r="B206" s="169"/>
      <c r="C206" s="169"/>
      <c r="D206" s="162"/>
      <c r="E206" s="162"/>
    </row>
    <row r="207" spans="2:5">
      <c r="B207" s="169"/>
      <c r="C207" s="169"/>
      <c r="D207" s="162"/>
      <c r="E207" s="162"/>
    </row>
    <row r="208" spans="2:5">
      <c r="B208" s="169"/>
      <c r="C208" s="169"/>
      <c r="D208" s="162"/>
      <c r="E208" s="162"/>
    </row>
    <row r="209" spans="2:5">
      <c r="B209" s="169"/>
      <c r="C209" s="169"/>
      <c r="D209" s="162"/>
      <c r="E209" s="162"/>
    </row>
    <row r="210" spans="2:5">
      <c r="B210" s="169"/>
      <c r="C210" s="169"/>
      <c r="D210" s="162"/>
      <c r="E210" s="162"/>
    </row>
    <row r="211" spans="2:5">
      <c r="B211" s="169"/>
      <c r="C211" s="169"/>
      <c r="D211" s="162"/>
      <c r="E211" s="162"/>
    </row>
    <row r="212" spans="2:5">
      <c r="B212" s="169"/>
      <c r="C212" s="169"/>
      <c r="D212" s="162"/>
      <c r="E212" s="162"/>
    </row>
    <row r="213" spans="2:5">
      <c r="B213" s="169"/>
      <c r="C213" s="169"/>
      <c r="D213" s="162"/>
      <c r="E213" s="162"/>
    </row>
    <row r="214" spans="2:5">
      <c r="B214" s="169"/>
      <c r="C214" s="169"/>
      <c r="D214" s="162"/>
      <c r="E214" s="162"/>
    </row>
    <row r="215" spans="2:5">
      <c r="B215" s="169"/>
      <c r="C215" s="169"/>
      <c r="D215" s="162"/>
      <c r="E215" s="162"/>
    </row>
    <row r="216" spans="2:5">
      <c r="B216" s="169"/>
      <c r="C216" s="169"/>
      <c r="D216" s="162"/>
      <c r="E216" s="162"/>
    </row>
    <row r="217" spans="2:5">
      <c r="B217" s="169"/>
      <c r="C217" s="169"/>
      <c r="D217" s="162"/>
      <c r="E217" s="162"/>
    </row>
    <row r="218" spans="2:5">
      <c r="B218" s="169"/>
      <c r="C218" s="169"/>
      <c r="D218" s="162"/>
      <c r="E218" s="162"/>
    </row>
    <row r="219" spans="2:5">
      <c r="B219" s="169"/>
      <c r="C219" s="169"/>
      <c r="D219" s="162"/>
      <c r="E219" s="162"/>
    </row>
    <row r="220" spans="2:5">
      <c r="B220" s="169"/>
      <c r="C220" s="169"/>
      <c r="D220" s="162"/>
      <c r="E220" s="162"/>
    </row>
    <row r="221" spans="2:5">
      <c r="B221" s="169"/>
      <c r="C221" s="169"/>
      <c r="D221" s="162"/>
      <c r="E221" s="162"/>
    </row>
    <row r="222" spans="2:5">
      <c r="B222" s="169"/>
      <c r="C222" s="169"/>
      <c r="D222" s="162"/>
      <c r="E222" s="162"/>
    </row>
    <row r="223" spans="2:5">
      <c r="B223" s="169"/>
      <c r="C223" s="169"/>
      <c r="D223" s="162"/>
      <c r="E223" s="162"/>
    </row>
    <row r="224" spans="2:5">
      <c r="B224" s="169"/>
      <c r="C224" s="169"/>
      <c r="D224" s="162"/>
      <c r="E224" s="162"/>
    </row>
    <row r="225" spans="2:5">
      <c r="B225" s="169"/>
      <c r="C225" s="169"/>
      <c r="D225" s="162"/>
      <c r="E225" s="162"/>
    </row>
    <row r="226" spans="2:5">
      <c r="B226" s="169"/>
      <c r="C226" s="169"/>
      <c r="D226" s="162"/>
      <c r="E226" s="162"/>
    </row>
    <row r="227" spans="2:5">
      <c r="B227" s="169"/>
      <c r="C227" s="169"/>
      <c r="D227" s="162"/>
      <c r="E227" s="162"/>
    </row>
    <row r="228" spans="2:5">
      <c r="B228" s="169"/>
      <c r="C228" s="169"/>
      <c r="D228" s="162"/>
      <c r="E228" s="162"/>
    </row>
    <row r="229" spans="2:5">
      <c r="B229" s="169"/>
      <c r="C229" s="169"/>
      <c r="D229" s="162"/>
      <c r="E229" s="162"/>
    </row>
    <row r="230" spans="2:5">
      <c r="B230" s="169"/>
      <c r="C230" s="169"/>
      <c r="D230" s="162"/>
      <c r="E230" s="162"/>
    </row>
    <row r="231" spans="2:5">
      <c r="B231" s="169"/>
      <c r="C231" s="169"/>
      <c r="D231" s="162"/>
      <c r="E231" s="162"/>
    </row>
    <row r="232" spans="2:5">
      <c r="B232" s="169"/>
      <c r="C232" s="169"/>
      <c r="D232" s="162"/>
      <c r="E232" s="162"/>
    </row>
    <row r="233" spans="2:5">
      <c r="B233" s="169"/>
      <c r="C233" s="169"/>
      <c r="D233" s="162"/>
      <c r="E233" s="162"/>
    </row>
    <row r="234" spans="2:5">
      <c r="B234" s="169"/>
      <c r="C234" s="169"/>
      <c r="D234" s="162"/>
      <c r="E234" s="162"/>
    </row>
    <row r="235" spans="2:5">
      <c r="B235" s="169"/>
      <c r="C235" s="169"/>
      <c r="D235" s="162"/>
      <c r="E235" s="162"/>
    </row>
    <row r="236" spans="2:5">
      <c r="B236" s="169"/>
      <c r="C236" s="169"/>
      <c r="D236" s="162"/>
      <c r="E236" s="162"/>
    </row>
    <row r="237" spans="2:5">
      <c r="B237" s="169"/>
      <c r="C237" s="169"/>
      <c r="D237" s="162"/>
      <c r="E237" s="162"/>
    </row>
    <row r="238" spans="2:5">
      <c r="B238" s="169"/>
      <c r="C238" s="169"/>
      <c r="D238" s="162"/>
      <c r="E238" s="162"/>
    </row>
    <row r="239" spans="2:5">
      <c r="B239" s="169"/>
      <c r="C239" s="169"/>
      <c r="D239" s="162"/>
      <c r="E239" s="162"/>
    </row>
    <row r="240" spans="2:5">
      <c r="B240" s="169"/>
      <c r="C240" s="169"/>
      <c r="D240" s="162"/>
      <c r="E240" s="162"/>
    </row>
    <row r="241" spans="2:5">
      <c r="B241" s="169"/>
      <c r="C241" s="169"/>
      <c r="D241" s="162"/>
      <c r="E241" s="162"/>
    </row>
    <row r="242" spans="2:5">
      <c r="B242" s="169"/>
      <c r="C242" s="169"/>
      <c r="D242" s="162"/>
      <c r="E242" s="162"/>
    </row>
    <row r="243" spans="2:5">
      <c r="B243" s="169"/>
      <c r="C243" s="169"/>
      <c r="D243" s="162"/>
      <c r="E243" s="162"/>
    </row>
    <row r="244" spans="2:5">
      <c r="B244" s="169"/>
      <c r="C244" s="169"/>
      <c r="D244" s="162"/>
      <c r="E244" s="162"/>
    </row>
    <row r="245" spans="2:5">
      <c r="B245" s="169"/>
      <c r="C245" s="169"/>
      <c r="D245" s="162"/>
      <c r="E245" s="162"/>
    </row>
    <row r="246" spans="2:5">
      <c r="B246" s="169"/>
      <c r="C246" s="169"/>
      <c r="D246" s="162"/>
      <c r="E246" s="162"/>
    </row>
    <row r="247" spans="2:5">
      <c r="B247" s="169"/>
      <c r="C247" s="169"/>
      <c r="D247" s="162"/>
      <c r="E247" s="162"/>
    </row>
    <row r="248" spans="2:5">
      <c r="B248" s="169"/>
      <c r="C248" s="169"/>
      <c r="D248" s="162"/>
      <c r="E248" s="162"/>
    </row>
    <row r="249" spans="2:5">
      <c r="B249" s="169"/>
      <c r="C249" s="169"/>
      <c r="D249" s="162"/>
      <c r="E249" s="162"/>
    </row>
    <row r="250" spans="2:5">
      <c r="B250" s="169"/>
      <c r="C250" s="169"/>
      <c r="D250" s="162"/>
      <c r="E250" s="162"/>
    </row>
    <row r="251" spans="2:5">
      <c r="B251" s="169"/>
      <c r="C251" s="169"/>
      <c r="D251" s="162"/>
      <c r="E251" s="162"/>
    </row>
    <row r="252" spans="2:5">
      <c r="B252" s="169"/>
      <c r="C252" s="169"/>
      <c r="D252" s="162"/>
      <c r="E252" s="162"/>
    </row>
    <row r="253" spans="2:5">
      <c r="B253" s="169"/>
      <c r="C253" s="169"/>
      <c r="D253" s="162"/>
      <c r="E253" s="162"/>
    </row>
    <row r="254" spans="2:5">
      <c r="B254" s="169"/>
      <c r="C254" s="169"/>
      <c r="D254" s="162"/>
      <c r="E254" s="162"/>
    </row>
    <row r="255" spans="2:5">
      <c r="B255" s="169"/>
      <c r="C255" s="169"/>
      <c r="D255" s="162"/>
      <c r="E255" s="162"/>
    </row>
    <row r="256" spans="2:5">
      <c r="B256" s="169"/>
      <c r="C256" s="169"/>
      <c r="D256" s="162"/>
      <c r="E256" s="162"/>
    </row>
    <row r="257" spans="2:5">
      <c r="B257" s="169"/>
      <c r="C257" s="169"/>
      <c r="D257" s="162"/>
      <c r="E257" s="162"/>
    </row>
    <row r="258" spans="2:5">
      <c r="B258" s="169"/>
      <c r="C258" s="169"/>
      <c r="D258" s="162"/>
      <c r="E258" s="162"/>
    </row>
    <row r="259" spans="2:5">
      <c r="B259" s="169"/>
      <c r="C259" s="169"/>
      <c r="D259" s="162"/>
      <c r="E259" s="162"/>
    </row>
    <row r="260" spans="2:5">
      <c r="B260" s="169"/>
      <c r="C260" s="169"/>
      <c r="D260" s="162"/>
      <c r="E260" s="162"/>
    </row>
    <row r="261" spans="2:5">
      <c r="B261" s="169"/>
      <c r="C261" s="169"/>
      <c r="D261" s="162"/>
      <c r="E261" s="162"/>
    </row>
    <row r="262" spans="2:5">
      <c r="B262" s="169"/>
      <c r="C262" s="169"/>
      <c r="D262" s="162"/>
      <c r="E262" s="162"/>
    </row>
    <row r="263" spans="2:5">
      <c r="B263" s="169"/>
      <c r="C263" s="169"/>
      <c r="D263" s="162"/>
      <c r="E263" s="162"/>
    </row>
    <row r="264" spans="2:5">
      <c r="B264" s="169"/>
      <c r="C264" s="169"/>
      <c r="D264" s="162"/>
      <c r="E264" s="162"/>
    </row>
    <row r="265" spans="2:5">
      <c r="B265" s="169"/>
      <c r="C265" s="169"/>
      <c r="D265" s="162"/>
      <c r="E265" s="162"/>
    </row>
    <row r="266" spans="2:5">
      <c r="B266" s="169"/>
      <c r="C266" s="169"/>
      <c r="D266" s="162"/>
      <c r="E266" s="162"/>
    </row>
  </sheetData>
  <mergeCells count="1">
    <mergeCell ref="D3:E3"/>
  </mergeCells>
  <conditionalFormatting sqref="E3">
    <cfRule type="containsBlanks" priority="1">
      <formula>LEN(TRIM(E3))=0</formula>
    </cfRule>
  </conditionalFormatting>
  <pageMargins left="0.35433070866141736" right="0.35433070866141736" top="0.39370078740157483" bottom="0.59055118110236227" header="0.11811023622047245" footer="0.31496062992125984"/>
  <pageSetup paperSize="9" scale="69" fitToHeight="0" orientation="portrait" verticalDpi="360" r:id="rId1"/>
  <headerFooter alignWithMargins="0">
    <oddFooter>&amp;L&amp;"Arial Narrow,Regular"&amp;8&amp;F&amp;C&amp;"Arial Narrow,Regular"&amp;8&amp;P&amp;R&amp;"Arial Narrow,Regular"&amp;8&amp;D - &amp;T</oddFooter>
  </headerFooter>
  <rowBreaks count="1" manualBreakCount="1">
    <brk id="23" max="71" man="1"/>
  </rowBreak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94">
    <tabColor indexed="13"/>
    <pageSetUpPr fitToPage="1"/>
  </sheetPr>
  <dimension ref="A1:F329"/>
  <sheetViews>
    <sheetView showZeros="0" view="pageBreakPreview" topLeftCell="A43" zoomScale="60" zoomScaleNormal="75" workbookViewId="0">
      <selection activeCell="D71" sqref="D71"/>
    </sheetView>
  </sheetViews>
  <sheetFormatPr defaultColWidth="11.7109375" defaultRowHeight="29.25" customHeight="1"/>
  <cols>
    <col min="1" max="1" width="15.7109375" style="7" customWidth="1"/>
    <col min="2" max="2" width="52" style="6" customWidth="1"/>
    <col min="3" max="3" width="14.7109375" style="11" customWidth="1"/>
    <col min="4" max="4" width="19" style="63" customWidth="1"/>
    <col min="5" max="5" width="59.5703125" style="63" customWidth="1"/>
    <col min="6" max="16384" width="11.7109375" style="7"/>
  </cols>
  <sheetData>
    <row r="1" spans="1:6" ht="29.25" customHeight="1">
      <c r="A1" s="4" t="s">
        <v>39</v>
      </c>
      <c r="B1" s="5"/>
      <c r="C1" s="18"/>
      <c r="D1" s="61"/>
      <c r="E1" s="61"/>
    </row>
    <row r="2" spans="1:6" ht="29.25" customHeight="1" thickBot="1">
      <c r="A2" s="4"/>
      <c r="B2" s="5"/>
      <c r="C2" s="18"/>
      <c r="D2" s="61"/>
      <c r="E2" s="61"/>
    </row>
    <row r="3" spans="1:6" ht="29.25" customHeight="1" thickBot="1">
      <c r="A3" s="8"/>
      <c r="B3" s="9"/>
      <c r="C3" s="421"/>
      <c r="D3" s="1130"/>
      <c r="E3" s="1131"/>
    </row>
    <row r="4" spans="1:6" ht="30.75" customHeight="1" thickBot="1">
      <c r="A4" s="12" t="s">
        <v>16</v>
      </c>
      <c r="B4" s="13" t="s">
        <v>39</v>
      </c>
      <c r="C4" s="32" t="s">
        <v>1026</v>
      </c>
      <c r="D4" s="203" t="s">
        <v>631</v>
      </c>
      <c r="E4" s="62" t="s">
        <v>22</v>
      </c>
    </row>
    <row r="5" spans="1:6" ht="29.25" customHeight="1">
      <c r="A5" s="311"/>
      <c r="B5" s="312" t="s">
        <v>168</v>
      </c>
      <c r="C5" s="313"/>
      <c r="D5" s="314"/>
      <c r="E5" s="315"/>
    </row>
    <row r="6" spans="1:6" ht="52.5" customHeight="1">
      <c r="A6" s="316" t="s">
        <v>78</v>
      </c>
      <c r="B6" s="318" t="s">
        <v>79</v>
      </c>
      <c r="C6" s="319" t="s">
        <v>80</v>
      </c>
      <c r="D6" s="952">
        <v>1220</v>
      </c>
      <c r="E6" s="928"/>
      <c r="F6" s="265"/>
    </row>
    <row r="7" spans="1:6" s="156" customFormat="1" ht="69" customHeight="1">
      <c r="A7" s="320" t="s">
        <v>520</v>
      </c>
      <c r="B7" s="321" t="s">
        <v>519</v>
      </c>
      <c r="C7" s="322" t="s">
        <v>80</v>
      </c>
      <c r="D7" s="952">
        <v>1480</v>
      </c>
      <c r="E7" s="928"/>
      <c r="F7" s="265"/>
    </row>
    <row r="8" spans="1:6" ht="41.25" customHeight="1">
      <c r="A8" s="316" t="s">
        <v>81</v>
      </c>
      <c r="B8" s="318" t="s">
        <v>82</v>
      </c>
      <c r="C8" s="319" t="s">
        <v>80</v>
      </c>
      <c r="D8" s="952">
        <v>610</v>
      </c>
      <c r="E8" s="928"/>
      <c r="F8" s="265"/>
    </row>
    <row r="9" spans="1:6" s="10" customFormat="1" ht="69" customHeight="1">
      <c r="A9" s="320" t="s">
        <v>521</v>
      </c>
      <c r="B9" s="318" t="s">
        <v>522</v>
      </c>
      <c r="C9" s="322" t="s">
        <v>80</v>
      </c>
      <c r="D9" s="952">
        <v>750</v>
      </c>
      <c r="E9" s="928"/>
      <c r="F9" s="265"/>
    </row>
    <row r="10" spans="1:6" ht="44.25" customHeight="1">
      <c r="A10" s="316" t="s">
        <v>83</v>
      </c>
      <c r="B10" s="318" t="s">
        <v>84</v>
      </c>
      <c r="C10" s="319" t="s">
        <v>80</v>
      </c>
      <c r="D10" s="952">
        <v>780</v>
      </c>
      <c r="E10" s="928"/>
      <c r="F10" s="265"/>
    </row>
    <row r="11" spans="1:6" ht="53.25" customHeight="1">
      <c r="A11" s="316" t="s">
        <v>86</v>
      </c>
      <c r="B11" s="318" t="s">
        <v>87</v>
      </c>
      <c r="C11" s="319" t="s">
        <v>88</v>
      </c>
      <c r="D11" s="952">
        <v>360</v>
      </c>
      <c r="E11" s="928"/>
      <c r="F11" s="265"/>
    </row>
    <row r="12" spans="1:6" s="210" customFormat="1" ht="48.75" customHeight="1">
      <c r="A12" s="323" t="s">
        <v>525</v>
      </c>
      <c r="B12" s="324" t="s">
        <v>526</v>
      </c>
      <c r="C12" s="322" t="s">
        <v>15</v>
      </c>
      <c r="D12" s="952">
        <v>22</v>
      </c>
      <c r="E12" s="928"/>
      <c r="F12" s="265"/>
    </row>
    <row r="13" spans="1:6" s="210" customFormat="1" ht="93.75" customHeight="1">
      <c r="A13" s="323" t="s">
        <v>527</v>
      </c>
      <c r="B13" s="324" t="s">
        <v>528</v>
      </c>
      <c r="C13" s="322" t="s">
        <v>15</v>
      </c>
      <c r="D13" s="952">
        <v>30</v>
      </c>
      <c r="E13" s="929"/>
      <c r="F13" s="265"/>
    </row>
    <row r="14" spans="1:6" ht="44.25" customHeight="1">
      <c r="A14" s="316" t="s">
        <v>89</v>
      </c>
      <c r="B14" s="318" t="s">
        <v>90</v>
      </c>
      <c r="C14" s="319" t="s">
        <v>9</v>
      </c>
      <c r="D14" s="952">
        <v>35</v>
      </c>
      <c r="E14" s="928"/>
      <c r="F14" s="265"/>
    </row>
    <row r="15" spans="1:6" ht="52.5" customHeight="1">
      <c r="A15" s="316" t="s">
        <v>92</v>
      </c>
      <c r="B15" s="318" t="s">
        <v>93</v>
      </c>
      <c r="C15" s="319" t="s">
        <v>80</v>
      </c>
      <c r="D15" s="952">
        <v>460</v>
      </c>
      <c r="E15" s="928"/>
      <c r="F15" s="265"/>
    </row>
    <row r="16" spans="1:6" s="210" customFormat="1" ht="87" customHeight="1">
      <c r="A16" s="320" t="s">
        <v>523</v>
      </c>
      <c r="B16" s="321" t="s">
        <v>524</v>
      </c>
      <c r="C16" s="322" t="s">
        <v>14</v>
      </c>
      <c r="D16" s="952">
        <v>720</v>
      </c>
      <c r="E16" s="928"/>
      <c r="F16" s="265"/>
    </row>
    <row r="17" spans="1:6" ht="69.75" customHeight="1">
      <c r="A17" s="316" t="s">
        <v>95</v>
      </c>
      <c r="B17" s="318" t="s">
        <v>96</v>
      </c>
      <c r="C17" s="319" t="s">
        <v>88</v>
      </c>
      <c r="D17" s="952">
        <v>1500</v>
      </c>
      <c r="E17" s="928"/>
      <c r="F17" s="265"/>
    </row>
    <row r="18" spans="1:6" ht="75.75" customHeight="1">
      <c r="A18" s="316" t="s">
        <v>97</v>
      </c>
      <c r="B18" s="318" t="s">
        <v>98</v>
      </c>
      <c r="C18" s="319" t="s">
        <v>14</v>
      </c>
      <c r="D18" s="952">
        <v>180</v>
      </c>
      <c r="E18" s="928"/>
      <c r="F18" s="265"/>
    </row>
    <row r="19" spans="1:6" ht="52.5" customHeight="1">
      <c r="A19" s="316" t="s">
        <v>99</v>
      </c>
      <c r="B19" s="318" t="s">
        <v>100</v>
      </c>
      <c r="C19" s="319" t="s">
        <v>80</v>
      </c>
      <c r="D19" s="952">
        <v>380</v>
      </c>
      <c r="E19" s="928" t="s">
        <v>1555</v>
      </c>
      <c r="F19" s="265"/>
    </row>
    <row r="20" spans="1:6" ht="57.75" customHeight="1">
      <c r="A20" s="316" t="s">
        <v>101</v>
      </c>
      <c r="B20" s="318" t="s">
        <v>102</v>
      </c>
      <c r="C20" s="319" t="s">
        <v>14</v>
      </c>
      <c r="D20" s="952">
        <v>850</v>
      </c>
      <c r="E20" s="928"/>
      <c r="F20" s="265"/>
    </row>
    <row r="21" spans="1:6" s="210" customFormat="1" ht="89.25" customHeight="1">
      <c r="A21" s="320" t="s">
        <v>529</v>
      </c>
      <c r="B21" s="318" t="s">
        <v>530</v>
      </c>
      <c r="C21" s="322" t="s">
        <v>14</v>
      </c>
      <c r="D21" s="952">
        <v>1200</v>
      </c>
      <c r="E21" s="928"/>
      <c r="F21" s="265"/>
    </row>
    <row r="22" spans="1:6" s="210" customFormat="1" ht="46.5" customHeight="1">
      <c r="A22" s="320" t="s">
        <v>531</v>
      </c>
      <c r="B22" s="318" t="s">
        <v>532</v>
      </c>
      <c r="C22" s="322" t="s">
        <v>80</v>
      </c>
      <c r="D22" s="952">
        <v>100</v>
      </c>
      <c r="E22" s="928"/>
      <c r="F22" s="265"/>
    </row>
    <row r="23" spans="1:6" s="210" customFormat="1" ht="120" customHeight="1">
      <c r="A23" s="320" t="s">
        <v>533</v>
      </c>
      <c r="B23" s="321" t="s">
        <v>534</v>
      </c>
      <c r="C23" s="322" t="s">
        <v>9</v>
      </c>
      <c r="D23" s="952">
        <v>240</v>
      </c>
      <c r="E23" s="928"/>
      <c r="F23" s="265"/>
    </row>
    <row r="24" spans="1:6" ht="62.25" customHeight="1">
      <c r="A24" s="316" t="s">
        <v>103</v>
      </c>
      <c r="B24" s="318" t="s">
        <v>104</v>
      </c>
      <c r="C24" s="319" t="s">
        <v>80</v>
      </c>
      <c r="D24" s="952">
        <v>220</v>
      </c>
      <c r="E24" s="928"/>
      <c r="F24" s="265"/>
    </row>
    <row r="25" spans="1:6" ht="45.75" customHeight="1">
      <c r="A25" s="316" t="s">
        <v>105</v>
      </c>
      <c r="B25" s="318" t="s">
        <v>106</v>
      </c>
      <c r="C25" s="319" t="s">
        <v>80</v>
      </c>
      <c r="D25" s="952">
        <v>220</v>
      </c>
      <c r="E25" s="928"/>
      <c r="F25" s="265"/>
    </row>
    <row r="26" spans="1:6" ht="38.25" customHeight="1">
      <c r="A26" s="316" t="s">
        <v>107</v>
      </c>
      <c r="B26" s="318" t="s">
        <v>108</v>
      </c>
      <c r="C26" s="319" t="s">
        <v>15</v>
      </c>
      <c r="D26" s="952">
        <v>18</v>
      </c>
      <c r="E26" s="928"/>
      <c r="F26" s="265"/>
    </row>
    <row r="27" spans="1:6" ht="38.25" customHeight="1">
      <c r="A27" s="316" t="s">
        <v>109</v>
      </c>
      <c r="B27" s="318" t="s">
        <v>110</v>
      </c>
      <c r="C27" s="319" t="s">
        <v>15</v>
      </c>
      <c r="D27" s="952">
        <v>75</v>
      </c>
      <c r="E27" s="928"/>
      <c r="F27" s="265"/>
    </row>
    <row r="28" spans="1:6" ht="45.75" customHeight="1">
      <c r="A28" s="316" t="s">
        <v>111</v>
      </c>
      <c r="B28" s="318" t="s">
        <v>112</v>
      </c>
      <c r="C28" s="319" t="s">
        <v>15</v>
      </c>
      <c r="D28" s="952">
        <v>130</v>
      </c>
      <c r="E28" s="928"/>
      <c r="F28" s="265"/>
    </row>
    <row r="29" spans="1:6" ht="63.75" customHeight="1">
      <c r="A29" s="316" t="s">
        <v>113</v>
      </c>
      <c r="B29" s="318" t="s">
        <v>114</v>
      </c>
      <c r="C29" s="319" t="s">
        <v>15</v>
      </c>
      <c r="D29" s="952">
        <v>18</v>
      </c>
      <c r="E29" s="928"/>
      <c r="F29" s="265"/>
    </row>
    <row r="30" spans="1:6" ht="41.25" customHeight="1">
      <c r="A30" s="316" t="s">
        <v>115</v>
      </c>
      <c r="B30" s="318" t="s">
        <v>116</v>
      </c>
      <c r="C30" s="319" t="s">
        <v>9</v>
      </c>
      <c r="D30" s="952">
        <v>16</v>
      </c>
      <c r="E30" s="928"/>
      <c r="F30" s="265"/>
    </row>
    <row r="31" spans="1:6" ht="78.75" customHeight="1">
      <c r="A31" s="316" t="s">
        <v>117</v>
      </c>
      <c r="B31" s="318" t="s">
        <v>85</v>
      </c>
      <c r="C31" s="319" t="s">
        <v>15</v>
      </c>
      <c r="D31" s="952">
        <v>10.4</v>
      </c>
      <c r="E31" s="928"/>
      <c r="F31" s="265"/>
    </row>
    <row r="32" spans="1:6" ht="50.25" customHeight="1">
      <c r="A32" s="316" t="s">
        <v>118</v>
      </c>
      <c r="B32" s="318" t="s">
        <v>87</v>
      </c>
      <c r="C32" s="319" t="s">
        <v>88</v>
      </c>
      <c r="D32" s="952">
        <v>360</v>
      </c>
      <c r="E32" s="928"/>
      <c r="F32" s="265"/>
    </row>
    <row r="33" spans="1:6" ht="51.75" customHeight="1">
      <c r="A33" s="316" t="s">
        <v>119</v>
      </c>
      <c r="B33" s="317" t="s">
        <v>632</v>
      </c>
      <c r="C33" s="319" t="s">
        <v>55</v>
      </c>
      <c r="D33" s="952">
        <v>40</v>
      </c>
      <c r="E33" s="928"/>
      <c r="F33" s="265"/>
    </row>
    <row r="34" spans="1:6" ht="46.5" customHeight="1">
      <c r="A34" s="316" t="s">
        <v>120</v>
      </c>
      <c r="B34" s="318" t="s">
        <v>121</v>
      </c>
      <c r="C34" s="319" t="s">
        <v>55</v>
      </c>
      <c r="D34" s="952">
        <v>50</v>
      </c>
      <c r="E34" s="928"/>
      <c r="F34" s="265"/>
    </row>
    <row r="35" spans="1:6" ht="59.25" customHeight="1">
      <c r="A35" s="316" t="s">
        <v>122</v>
      </c>
      <c r="B35" s="318" t="s">
        <v>123</v>
      </c>
      <c r="C35" s="319" t="s">
        <v>55</v>
      </c>
      <c r="D35" s="952">
        <v>40</v>
      </c>
      <c r="E35" s="928"/>
      <c r="F35" s="265"/>
    </row>
    <row r="36" spans="1:6" ht="38.25" customHeight="1">
      <c r="A36" s="316" t="s">
        <v>124</v>
      </c>
      <c r="B36" s="318" t="s">
        <v>91</v>
      </c>
      <c r="C36" s="319" t="s">
        <v>55</v>
      </c>
      <c r="D36" s="952">
        <v>20</v>
      </c>
      <c r="E36" s="928"/>
      <c r="F36" s="265"/>
    </row>
    <row r="37" spans="1:6" ht="57.75" customHeight="1">
      <c r="A37" s="316" t="s">
        <v>125</v>
      </c>
      <c r="B37" s="318" t="s">
        <v>126</v>
      </c>
      <c r="C37" s="319" t="s">
        <v>88</v>
      </c>
      <c r="D37" s="952">
        <v>1800</v>
      </c>
      <c r="E37" s="928"/>
      <c r="F37" s="265"/>
    </row>
    <row r="38" spans="1:6" ht="57.75" customHeight="1">
      <c r="A38" s="316" t="s">
        <v>127</v>
      </c>
      <c r="B38" s="318" t="s">
        <v>128</v>
      </c>
      <c r="C38" s="319" t="s">
        <v>88</v>
      </c>
      <c r="D38" s="952">
        <v>1250</v>
      </c>
      <c r="E38" s="928"/>
      <c r="F38" s="265"/>
    </row>
    <row r="39" spans="1:6" ht="57.75" customHeight="1">
      <c r="A39" s="316" t="s">
        <v>129</v>
      </c>
      <c r="B39" s="318" t="s">
        <v>130</v>
      </c>
      <c r="C39" s="319" t="s">
        <v>88</v>
      </c>
      <c r="D39" s="952">
        <v>1850</v>
      </c>
      <c r="E39" s="928"/>
      <c r="F39" s="265"/>
    </row>
    <row r="40" spans="1:6" s="10" customFormat="1" ht="57.75" customHeight="1">
      <c r="A40" s="316" t="s">
        <v>131</v>
      </c>
      <c r="B40" s="318" t="s">
        <v>132</v>
      </c>
      <c r="C40" s="319" t="s">
        <v>88</v>
      </c>
      <c r="D40" s="952">
        <v>1450</v>
      </c>
      <c r="E40" s="928"/>
      <c r="F40" s="265"/>
    </row>
    <row r="41" spans="1:6" s="10" customFormat="1" ht="44.25" customHeight="1">
      <c r="A41" s="316" t="s">
        <v>133</v>
      </c>
      <c r="B41" s="318" t="s">
        <v>134</v>
      </c>
      <c r="C41" s="319" t="s">
        <v>15</v>
      </c>
      <c r="D41" s="952">
        <v>18</v>
      </c>
      <c r="E41" s="928"/>
      <c r="F41" s="265"/>
    </row>
    <row r="42" spans="1:6" ht="41.25" customHeight="1">
      <c r="A42" s="316" t="s">
        <v>135</v>
      </c>
      <c r="B42" s="318" t="s">
        <v>136</v>
      </c>
      <c r="C42" s="319" t="s">
        <v>9</v>
      </c>
      <c r="D42" s="952">
        <v>8</v>
      </c>
      <c r="E42" s="928"/>
      <c r="F42" s="265"/>
    </row>
    <row r="43" spans="1:6" ht="29.25" customHeight="1">
      <c r="A43" s="316" t="s">
        <v>137</v>
      </c>
      <c r="B43" s="318" t="s">
        <v>138</v>
      </c>
      <c r="C43" s="319" t="s">
        <v>88</v>
      </c>
      <c r="D43" s="952">
        <v>450</v>
      </c>
      <c r="E43" s="928"/>
      <c r="F43" s="265"/>
    </row>
    <row r="44" spans="1:6" ht="87" customHeight="1">
      <c r="A44" s="316" t="s">
        <v>139</v>
      </c>
      <c r="B44" s="318" t="s">
        <v>140</v>
      </c>
      <c r="C44" s="319" t="s">
        <v>88</v>
      </c>
      <c r="D44" s="952">
        <v>1000</v>
      </c>
      <c r="E44" s="928"/>
      <c r="F44" s="265"/>
    </row>
    <row r="45" spans="1:6" ht="56.25" customHeight="1">
      <c r="A45" s="316" t="s">
        <v>141</v>
      </c>
      <c r="B45" s="318" t="s">
        <v>142</v>
      </c>
      <c r="C45" s="319" t="s">
        <v>88</v>
      </c>
      <c r="D45" s="952">
        <v>1000</v>
      </c>
      <c r="E45" s="928"/>
      <c r="F45" s="265"/>
    </row>
    <row r="46" spans="1:6" ht="87.75" customHeight="1">
      <c r="A46" s="316" t="s">
        <v>143</v>
      </c>
      <c r="B46" s="318" t="s">
        <v>94</v>
      </c>
      <c r="C46" s="319" t="s">
        <v>88</v>
      </c>
      <c r="D46" s="952">
        <v>1250</v>
      </c>
      <c r="E46" s="928"/>
      <c r="F46" s="265"/>
    </row>
    <row r="47" spans="1:6" s="156" customFormat="1" ht="81" customHeight="1">
      <c r="A47" s="320" t="s">
        <v>535</v>
      </c>
      <c r="B47" s="321" t="s">
        <v>536</v>
      </c>
      <c r="C47" s="322" t="s">
        <v>80</v>
      </c>
      <c r="D47" s="952">
        <v>600</v>
      </c>
      <c r="E47" s="930"/>
      <c r="F47" s="271"/>
    </row>
    <row r="48" spans="1:6" ht="42" customHeight="1">
      <c r="A48" s="316" t="s">
        <v>144</v>
      </c>
      <c r="B48" s="318" t="s">
        <v>145</v>
      </c>
      <c r="C48" s="319" t="s">
        <v>15</v>
      </c>
      <c r="D48" s="952">
        <v>45</v>
      </c>
      <c r="E48" s="928"/>
      <c r="F48" s="265"/>
    </row>
    <row r="49" spans="1:6" ht="44.25" customHeight="1">
      <c r="A49" s="316" t="s">
        <v>146</v>
      </c>
      <c r="B49" s="318" t="s">
        <v>147</v>
      </c>
      <c r="C49" s="319" t="s">
        <v>80</v>
      </c>
      <c r="D49" s="952">
        <v>55</v>
      </c>
      <c r="E49" s="928"/>
      <c r="F49" s="265"/>
    </row>
    <row r="50" spans="1:6" ht="40.5" customHeight="1">
      <c r="A50" s="316" t="s">
        <v>148</v>
      </c>
      <c r="B50" s="318" t="s">
        <v>149</v>
      </c>
      <c r="C50" s="319" t="s">
        <v>80</v>
      </c>
      <c r="D50" s="952">
        <v>110</v>
      </c>
      <c r="E50" s="928"/>
      <c r="F50" s="265"/>
    </row>
    <row r="51" spans="1:6" ht="53.25" customHeight="1">
      <c r="A51" s="316" t="s">
        <v>151</v>
      </c>
      <c r="B51" s="318" t="s">
        <v>152</v>
      </c>
      <c r="C51" s="319" t="s">
        <v>9</v>
      </c>
      <c r="D51" s="952">
        <v>35</v>
      </c>
      <c r="E51" s="928"/>
      <c r="F51" s="265"/>
    </row>
    <row r="52" spans="1:6" ht="46.5" customHeight="1">
      <c r="A52" s="316" t="s">
        <v>150</v>
      </c>
      <c r="B52" s="318" t="s">
        <v>153</v>
      </c>
      <c r="C52" s="319" t="s">
        <v>9</v>
      </c>
      <c r="D52" s="952">
        <v>65</v>
      </c>
      <c r="E52" s="928"/>
      <c r="F52" s="265"/>
    </row>
    <row r="53" spans="1:6" s="156" customFormat="1" ht="40.5" customHeight="1">
      <c r="A53" s="320" t="s">
        <v>537</v>
      </c>
      <c r="B53" s="325" t="s">
        <v>538</v>
      </c>
      <c r="C53" s="322" t="s">
        <v>80</v>
      </c>
      <c r="D53" s="952">
        <v>80</v>
      </c>
      <c r="E53" s="929"/>
      <c r="F53" s="265"/>
    </row>
    <row r="54" spans="1:6" s="156" customFormat="1" ht="45.75" customHeight="1">
      <c r="A54" s="320" t="s">
        <v>539</v>
      </c>
      <c r="B54" s="325" t="s">
        <v>540</v>
      </c>
      <c r="C54" s="322" t="s">
        <v>80</v>
      </c>
      <c r="D54" s="952">
        <v>85</v>
      </c>
      <c r="E54" s="929"/>
      <c r="F54" s="265"/>
    </row>
    <row r="55" spans="1:6" ht="40.5" customHeight="1">
      <c r="A55" s="320" t="s">
        <v>541</v>
      </c>
      <c r="B55" s="325" t="s">
        <v>542</v>
      </c>
      <c r="C55" s="322" t="s">
        <v>80</v>
      </c>
      <c r="D55" s="952">
        <v>105</v>
      </c>
      <c r="E55" s="928"/>
      <c r="F55" s="265"/>
    </row>
    <row r="56" spans="1:6" ht="68.25" customHeight="1">
      <c r="A56" s="320" t="s">
        <v>545</v>
      </c>
      <c r="B56" s="325" t="s">
        <v>543</v>
      </c>
      <c r="C56" s="322" t="s">
        <v>15</v>
      </c>
      <c r="D56" s="952" t="s">
        <v>1551</v>
      </c>
      <c r="E56" s="928" t="s">
        <v>1550</v>
      </c>
      <c r="F56" s="265"/>
    </row>
    <row r="57" spans="1:6" ht="70.5" customHeight="1">
      <c r="A57" s="320" t="s">
        <v>546</v>
      </c>
      <c r="B57" s="325" t="s">
        <v>544</v>
      </c>
      <c r="C57" s="322" t="s">
        <v>15</v>
      </c>
      <c r="D57" s="952" t="s">
        <v>1551</v>
      </c>
      <c r="E57" s="928" t="s">
        <v>1550</v>
      </c>
      <c r="F57" s="265"/>
    </row>
    <row r="58" spans="1:6" ht="59.25" customHeight="1">
      <c r="A58" s="320" t="s">
        <v>547</v>
      </c>
      <c r="B58" s="325" t="s">
        <v>548</v>
      </c>
      <c r="C58" s="322" t="s">
        <v>80</v>
      </c>
      <c r="D58" s="952" t="s">
        <v>1551</v>
      </c>
      <c r="E58" s="928" t="s">
        <v>1550</v>
      </c>
      <c r="F58" s="265"/>
    </row>
    <row r="59" spans="1:6" ht="87.75" customHeight="1">
      <c r="A59" s="320" t="s">
        <v>549</v>
      </c>
      <c r="B59" s="325" t="s">
        <v>550</v>
      </c>
      <c r="C59" s="322" t="s">
        <v>80</v>
      </c>
      <c r="D59" s="952">
        <v>1500</v>
      </c>
      <c r="E59" s="928"/>
      <c r="F59" s="265"/>
    </row>
    <row r="60" spans="1:6" ht="35.25" customHeight="1">
      <c r="A60" s="320" t="s">
        <v>1184</v>
      </c>
      <c r="B60" s="325" t="s">
        <v>1185</v>
      </c>
      <c r="C60" s="322"/>
      <c r="D60" s="952">
        <v>185</v>
      </c>
      <c r="E60" s="928"/>
      <c r="F60" s="265"/>
    </row>
    <row r="61" spans="1:6" ht="35.25" customHeight="1">
      <c r="A61" s="320" t="s">
        <v>1186</v>
      </c>
      <c r="B61" s="325" t="s">
        <v>1187</v>
      </c>
      <c r="C61" s="322"/>
      <c r="D61" s="952">
        <v>225</v>
      </c>
      <c r="E61" s="928"/>
      <c r="F61" s="265"/>
    </row>
    <row r="62" spans="1:6" ht="49.5" customHeight="1">
      <c r="A62" s="316" t="s">
        <v>154</v>
      </c>
      <c r="B62" s="318" t="s">
        <v>155</v>
      </c>
      <c r="C62" s="319" t="s">
        <v>15</v>
      </c>
      <c r="D62" s="952">
        <v>18</v>
      </c>
      <c r="E62" s="928"/>
      <c r="F62" s="265"/>
    </row>
    <row r="63" spans="1:6" ht="50.25" customHeight="1">
      <c r="A63" s="316" t="s">
        <v>156</v>
      </c>
      <c r="B63" s="318" t="s">
        <v>157</v>
      </c>
      <c r="C63" s="319" t="s">
        <v>15</v>
      </c>
      <c r="D63" s="952">
        <v>18</v>
      </c>
      <c r="E63" s="928"/>
      <c r="F63" s="265"/>
    </row>
    <row r="64" spans="1:6" s="10" customFormat="1" ht="57.75" customHeight="1">
      <c r="A64" s="316" t="s">
        <v>158</v>
      </c>
      <c r="B64" s="327" t="s">
        <v>159</v>
      </c>
      <c r="C64" s="319" t="s">
        <v>80</v>
      </c>
      <c r="D64" s="952">
        <v>157.4</v>
      </c>
      <c r="E64" s="928"/>
      <c r="F64" s="265"/>
    </row>
    <row r="65" spans="1:6" ht="57.75" customHeight="1">
      <c r="A65" s="316" t="s">
        <v>160</v>
      </c>
      <c r="B65" s="327" t="s">
        <v>161</v>
      </c>
      <c r="C65" s="319" t="s">
        <v>80</v>
      </c>
      <c r="D65" s="952">
        <v>120</v>
      </c>
      <c r="E65" s="928"/>
      <c r="F65" s="265"/>
    </row>
    <row r="66" spans="1:6" ht="80.25" customHeight="1">
      <c r="A66" s="316" t="s">
        <v>162</v>
      </c>
      <c r="B66" s="327" t="s">
        <v>163</v>
      </c>
      <c r="C66" s="319" t="s">
        <v>80</v>
      </c>
      <c r="D66" s="952">
        <v>750</v>
      </c>
      <c r="E66" s="928"/>
      <c r="F66" s="265"/>
    </row>
    <row r="67" spans="1:6" ht="89.25" customHeight="1">
      <c r="A67" s="316" t="s">
        <v>164</v>
      </c>
      <c r="B67" s="327" t="s">
        <v>94</v>
      </c>
      <c r="C67" s="319" t="s">
        <v>88</v>
      </c>
      <c r="D67" s="952">
        <v>1200</v>
      </c>
      <c r="E67" s="928"/>
      <c r="F67" s="265"/>
    </row>
    <row r="68" spans="1:6" ht="20.25" customHeight="1">
      <c r="A68" s="316"/>
      <c r="B68" s="326"/>
      <c r="C68" s="319"/>
      <c r="D68" s="952"/>
      <c r="E68" s="928"/>
      <c r="F68" s="265"/>
    </row>
    <row r="69" spans="1:6" s="306" customFormat="1" ht="27.75" customHeight="1">
      <c r="A69" s="316"/>
      <c r="B69" s="328" t="s">
        <v>167</v>
      </c>
      <c r="C69" s="319"/>
      <c r="D69" s="952"/>
      <c r="E69" s="928"/>
      <c r="F69" s="307"/>
    </row>
    <row r="70" spans="1:6" s="331" customFormat="1" ht="114.75" customHeight="1">
      <c r="A70" s="316" t="s">
        <v>165</v>
      </c>
      <c r="B70" s="327" t="s">
        <v>166</v>
      </c>
      <c r="C70" s="319" t="s">
        <v>9</v>
      </c>
      <c r="D70" s="952">
        <v>210</v>
      </c>
      <c r="E70" s="928"/>
      <c r="F70" s="307"/>
    </row>
    <row r="71" spans="1:6" s="10" customFormat="1" ht="19.5" customHeight="1">
      <c r="A71" s="316"/>
      <c r="B71" s="327"/>
      <c r="C71" s="319"/>
      <c r="D71" s="952"/>
      <c r="E71" s="928"/>
      <c r="F71" s="265"/>
    </row>
    <row r="72" spans="1:6" s="10" customFormat="1" ht="29.25" customHeight="1">
      <c r="A72" s="316"/>
      <c r="B72" s="329" t="s">
        <v>193</v>
      </c>
      <c r="C72" s="319"/>
      <c r="D72" s="952"/>
      <c r="E72" s="928"/>
      <c r="F72" s="265"/>
    </row>
    <row r="73" spans="1:6" s="10" customFormat="1" ht="147" customHeight="1">
      <c r="A73" s="316" t="s">
        <v>169</v>
      </c>
      <c r="B73" s="327" t="s">
        <v>170</v>
      </c>
      <c r="C73" s="319" t="s">
        <v>55</v>
      </c>
      <c r="D73" s="952">
        <v>1570</v>
      </c>
      <c r="E73" s="928"/>
      <c r="F73" s="265"/>
    </row>
    <row r="74" spans="1:6" s="10" customFormat="1" ht="150" customHeight="1">
      <c r="A74" s="316" t="s">
        <v>171</v>
      </c>
      <c r="B74" s="327" t="s">
        <v>172</v>
      </c>
      <c r="C74" s="319" t="s">
        <v>55</v>
      </c>
      <c r="D74" s="952">
        <v>2500</v>
      </c>
      <c r="E74" s="928"/>
      <c r="F74" s="265"/>
    </row>
    <row r="75" spans="1:6" s="10" customFormat="1" ht="140.25" customHeight="1">
      <c r="A75" s="316" t="s">
        <v>173</v>
      </c>
      <c r="B75" s="327" t="s">
        <v>174</v>
      </c>
      <c r="C75" s="319" t="s">
        <v>55</v>
      </c>
      <c r="D75" s="952">
        <v>2270</v>
      </c>
      <c r="E75" s="928"/>
      <c r="F75" s="265"/>
    </row>
    <row r="76" spans="1:6" s="10" customFormat="1" ht="147.75" customHeight="1">
      <c r="A76" s="316" t="s">
        <v>175</v>
      </c>
      <c r="B76" s="327" t="s">
        <v>176</v>
      </c>
      <c r="C76" s="319" t="s">
        <v>55</v>
      </c>
      <c r="D76" s="952">
        <v>3800</v>
      </c>
      <c r="E76" s="928"/>
      <c r="F76" s="265"/>
    </row>
    <row r="77" spans="1:6" s="10" customFormat="1" ht="147.75" customHeight="1">
      <c r="A77" s="316" t="s">
        <v>177</v>
      </c>
      <c r="B77" s="327" t="s">
        <v>178</v>
      </c>
      <c r="C77" s="319" t="s">
        <v>55</v>
      </c>
      <c r="D77" s="952">
        <v>3000</v>
      </c>
      <c r="E77" s="928"/>
      <c r="F77" s="265"/>
    </row>
    <row r="78" spans="1:6" s="10" customFormat="1" ht="147.75" customHeight="1">
      <c r="A78" s="316" t="s">
        <v>179</v>
      </c>
      <c r="B78" s="327" t="s">
        <v>180</v>
      </c>
      <c r="C78" s="319" t="s">
        <v>55</v>
      </c>
      <c r="D78" s="952">
        <v>5000</v>
      </c>
      <c r="E78" s="928"/>
      <c r="F78" s="265"/>
    </row>
    <row r="79" spans="1:6" s="10" customFormat="1" ht="134.25" customHeight="1">
      <c r="A79" s="316" t="s">
        <v>181</v>
      </c>
      <c r="B79" s="327" t="s">
        <v>182</v>
      </c>
      <c r="C79" s="319" t="s">
        <v>80</v>
      </c>
      <c r="D79" s="952">
        <v>1360</v>
      </c>
      <c r="E79" s="928"/>
      <c r="F79" s="265"/>
    </row>
    <row r="80" spans="1:6" s="210" customFormat="1" ht="150" customHeight="1">
      <c r="A80" s="320" t="s">
        <v>551</v>
      </c>
      <c r="B80" s="330" t="s">
        <v>552</v>
      </c>
      <c r="C80" s="322" t="s">
        <v>55</v>
      </c>
      <c r="D80" s="952">
        <v>1750</v>
      </c>
      <c r="E80" s="929"/>
      <c r="F80" s="265"/>
    </row>
    <row r="81" spans="1:6" s="10" customFormat="1" ht="109.5" customHeight="1">
      <c r="A81" s="316" t="s">
        <v>183</v>
      </c>
      <c r="B81" s="327" t="s">
        <v>184</v>
      </c>
      <c r="C81" s="319" t="s">
        <v>80</v>
      </c>
      <c r="D81" s="952">
        <v>2200</v>
      </c>
      <c r="E81" s="928"/>
      <c r="F81" s="265"/>
    </row>
    <row r="82" spans="1:6" s="10" customFormat="1" ht="109.5" customHeight="1">
      <c r="A82" s="316" t="s">
        <v>185</v>
      </c>
      <c r="B82" s="327" t="s">
        <v>186</v>
      </c>
      <c r="C82" s="319" t="s">
        <v>80</v>
      </c>
      <c r="D82" s="952">
        <v>2800</v>
      </c>
      <c r="E82" s="928"/>
      <c r="F82" s="265"/>
    </row>
    <row r="83" spans="1:6" s="10" customFormat="1" ht="109.5" customHeight="1">
      <c r="A83" s="316" t="s">
        <v>187</v>
      </c>
      <c r="B83" s="327" t="s">
        <v>188</v>
      </c>
      <c r="C83" s="319" t="s">
        <v>80</v>
      </c>
      <c r="D83" s="952">
        <v>5200</v>
      </c>
      <c r="E83" s="928"/>
      <c r="F83" s="265"/>
    </row>
    <row r="84" spans="1:6" s="10" customFormat="1" ht="118.5" customHeight="1">
      <c r="A84" s="316" t="s">
        <v>189</v>
      </c>
      <c r="B84" s="327" t="s">
        <v>190</v>
      </c>
      <c r="C84" s="319" t="s">
        <v>80</v>
      </c>
      <c r="D84" s="952">
        <v>1180</v>
      </c>
      <c r="E84" s="928"/>
      <c r="F84" s="265"/>
    </row>
    <row r="85" spans="1:6" s="10" customFormat="1" ht="101.25" customHeight="1">
      <c r="A85" s="316" t="s">
        <v>191</v>
      </c>
      <c r="B85" s="327" t="s">
        <v>192</v>
      </c>
      <c r="C85" s="319" t="s">
        <v>80</v>
      </c>
      <c r="D85" s="952">
        <v>1650</v>
      </c>
      <c r="E85" s="928"/>
      <c r="F85" s="265"/>
    </row>
    <row r="86" spans="1:6" s="10" customFormat="1" ht="18" customHeight="1">
      <c r="A86" s="316"/>
      <c r="B86" s="317"/>
      <c r="C86" s="319"/>
      <c r="D86" s="953"/>
      <c r="E86" s="67"/>
    </row>
    <row r="87" spans="1:6" s="10" customFormat="1" ht="29.25" customHeight="1">
      <c r="B87" s="25"/>
      <c r="C87" s="25"/>
      <c r="D87" s="60"/>
      <c r="E87" s="60"/>
    </row>
    <row r="88" spans="1:6" s="10" customFormat="1" ht="29.25" customHeight="1">
      <c r="B88" s="25"/>
      <c r="C88" s="25"/>
      <c r="D88" s="60"/>
      <c r="E88" s="60"/>
    </row>
    <row r="89" spans="1:6" s="10" customFormat="1" ht="29.25" customHeight="1">
      <c r="B89" s="25"/>
      <c r="C89" s="25"/>
      <c r="D89" s="60"/>
      <c r="E89" s="60"/>
    </row>
    <row r="90" spans="1:6" s="10" customFormat="1" ht="29.25" customHeight="1">
      <c r="B90" s="25"/>
      <c r="C90" s="25"/>
      <c r="D90" s="60"/>
      <c r="E90" s="60"/>
    </row>
    <row r="91" spans="1:6" s="10" customFormat="1" ht="29.25" customHeight="1">
      <c r="B91" s="25"/>
      <c r="C91" s="25"/>
      <c r="D91" s="60"/>
      <c r="E91" s="60"/>
    </row>
    <row r="92" spans="1:6" s="10" customFormat="1" ht="29.25" customHeight="1">
      <c r="B92" s="25"/>
      <c r="C92" s="25"/>
      <c r="D92" s="60"/>
      <c r="E92" s="60"/>
    </row>
    <row r="93" spans="1:6" s="10" customFormat="1" ht="29.25" customHeight="1">
      <c r="B93" s="25"/>
      <c r="C93" s="25"/>
      <c r="D93" s="60"/>
      <c r="E93" s="60"/>
    </row>
    <row r="94" spans="1:6" s="10" customFormat="1" ht="29.25" customHeight="1">
      <c r="B94" s="25"/>
      <c r="C94" s="25"/>
      <c r="D94" s="60"/>
      <c r="E94" s="60"/>
    </row>
    <row r="95" spans="1:6" s="10" customFormat="1" ht="29.25" customHeight="1">
      <c r="B95" s="25"/>
      <c r="C95" s="25"/>
      <c r="D95" s="60"/>
      <c r="E95" s="60"/>
    </row>
    <row r="96" spans="1:6" s="10" customFormat="1" ht="29.25" customHeight="1">
      <c r="B96" s="25"/>
      <c r="C96" s="25"/>
      <c r="D96" s="60"/>
      <c r="E96" s="60"/>
    </row>
    <row r="97" spans="2:5" s="10" customFormat="1" ht="29.25" customHeight="1">
      <c r="B97" s="25"/>
      <c r="C97" s="25"/>
      <c r="D97" s="60"/>
      <c r="E97" s="60"/>
    </row>
    <row r="98" spans="2:5" s="10" customFormat="1" ht="29.25" customHeight="1">
      <c r="B98" s="25"/>
      <c r="C98" s="25"/>
      <c r="D98" s="60"/>
      <c r="E98" s="60"/>
    </row>
    <row r="99" spans="2:5" s="10" customFormat="1" ht="29.25" customHeight="1">
      <c r="B99" s="25"/>
      <c r="C99" s="25"/>
      <c r="D99" s="60"/>
      <c r="E99" s="60"/>
    </row>
    <row r="100" spans="2:5" ht="29.25" customHeight="1">
      <c r="B100" s="25"/>
      <c r="C100" s="25"/>
      <c r="D100" s="60"/>
      <c r="E100" s="60"/>
    </row>
    <row r="101" spans="2:5" ht="29.25" customHeight="1">
      <c r="B101" s="25"/>
      <c r="C101" s="25"/>
      <c r="D101" s="60"/>
      <c r="E101" s="60"/>
    </row>
    <row r="102" spans="2:5" ht="29.25" customHeight="1">
      <c r="B102" s="25"/>
      <c r="C102" s="25"/>
      <c r="D102" s="60"/>
      <c r="E102" s="60"/>
    </row>
    <row r="103" spans="2:5" ht="29.25" customHeight="1">
      <c r="B103" s="25"/>
      <c r="C103" s="25"/>
      <c r="D103" s="60"/>
      <c r="E103" s="60"/>
    </row>
    <row r="104" spans="2:5" ht="29.25" customHeight="1">
      <c r="B104" s="25"/>
      <c r="C104" s="25"/>
      <c r="D104" s="60"/>
      <c r="E104" s="60"/>
    </row>
    <row r="105" spans="2:5" ht="29.25" customHeight="1">
      <c r="B105" s="25"/>
      <c r="C105" s="25"/>
      <c r="D105" s="60"/>
      <c r="E105" s="60"/>
    </row>
    <row r="106" spans="2:5" ht="29.25" customHeight="1">
      <c r="B106" s="25"/>
      <c r="C106" s="25"/>
      <c r="D106" s="60"/>
      <c r="E106" s="60"/>
    </row>
    <row r="107" spans="2:5" ht="29.25" customHeight="1">
      <c r="B107" s="25"/>
      <c r="C107" s="25"/>
      <c r="D107" s="60"/>
      <c r="E107" s="60"/>
    </row>
    <row r="108" spans="2:5" ht="29.25" customHeight="1">
      <c r="B108" s="25"/>
      <c r="C108" s="25"/>
      <c r="D108" s="60"/>
      <c r="E108" s="60"/>
    </row>
    <row r="109" spans="2:5" ht="29.25" customHeight="1">
      <c r="B109" s="25"/>
      <c r="C109" s="25"/>
      <c r="D109" s="60"/>
      <c r="E109" s="60"/>
    </row>
    <row r="110" spans="2:5" ht="29.25" customHeight="1">
      <c r="B110" s="25"/>
      <c r="C110" s="25"/>
      <c r="D110" s="59"/>
      <c r="E110" s="59"/>
    </row>
    <row r="111" spans="2:5" ht="29.25" customHeight="1">
      <c r="B111" s="25"/>
      <c r="C111" s="25"/>
      <c r="D111" s="59"/>
      <c r="E111" s="59"/>
    </row>
    <row r="112" spans="2:5" ht="29.25" customHeight="1">
      <c r="B112" s="25"/>
      <c r="C112" s="25"/>
      <c r="D112" s="59"/>
      <c r="E112" s="59"/>
    </row>
    <row r="113" spans="2:5" ht="29.25" customHeight="1">
      <c r="B113" s="25"/>
      <c r="C113" s="25"/>
      <c r="D113" s="59"/>
      <c r="E113" s="59"/>
    </row>
    <row r="114" spans="2:5" ht="29.25" customHeight="1">
      <c r="B114" s="25"/>
      <c r="C114" s="25"/>
      <c r="D114" s="59"/>
      <c r="E114" s="59"/>
    </row>
    <row r="115" spans="2:5" ht="29.25" customHeight="1">
      <c r="B115" s="25"/>
      <c r="C115" s="25"/>
      <c r="D115" s="59"/>
      <c r="E115" s="59"/>
    </row>
    <row r="116" spans="2:5" ht="29.25" customHeight="1">
      <c r="B116" s="25"/>
      <c r="C116" s="25"/>
      <c r="D116" s="59"/>
      <c r="E116" s="59"/>
    </row>
    <row r="117" spans="2:5" ht="29.25" customHeight="1">
      <c r="B117" s="25"/>
      <c r="C117" s="25"/>
      <c r="D117" s="59"/>
      <c r="E117" s="59"/>
    </row>
    <row r="118" spans="2:5" ht="29.25" customHeight="1">
      <c r="B118" s="25"/>
      <c r="C118" s="25"/>
      <c r="D118" s="59"/>
      <c r="E118" s="59"/>
    </row>
    <row r="119" spans="2:5" ht="29.25" customHeight="1">
      <c r="B119" s="25"/>
      <c r="C119" s="25"/>
      <c r="D119" s="59"/>
      <c r="E119" s="59"/>
    </row>
    <row r="120" spans="2:5" ht="29.25" customHeight="1">
      <c r="B120" s="25"/>
      <c r="C120" s="25"/>
      <c r="D120" s="59"/>
      <c r="E120" s="59"/>
    </row>
    <row r="121" spans="2:5" ht="29.25" customHeight="1">
      <c r="B121" s="25"/>
      <c r="C121" s="25"/>
      <c r="D121" s="59"/>
      <c r="E121" s="59"/>
    </row>
    <row r="122" spans="2:5" ht="29.25" customHeight="1">
      <c r="B122" s="25"/>
      <c r="C122" s="25"/>
      <c r="D122" s="59"/>
      <c r="E122" s="59"/>
    </row>
    <row r="123" spans="2:5" ht="29.25" customHeight="1">
      <c r="B123" s="25"/>
      <c r="C123" s="25"/>
      <c r="D123" s="59"/>
      <c r="E123" s="59"/>
    </row>
    <row r="124" spans="2:5" ht="29.25" customHeight="1">
      <c r="B124" s="25"/>
      <c r="C124" s="25"/>
      <c r="D124" s="59"/>
      <c r="E124" s="59"/>
    </row>
    <row r="125" spans="2:5" ht="29.25" customHeight="1">
      <c r="B125" s="25"/>
      <c r="C125" s="25"/>
      <c r="D125" s="59"/>
      <c r="E125" s="59"/>
    </row>
    <row r="126" spans="2:5" ht="29.25" customHeight="1">
      <c r="B126" s="25"/>
      <c r="C126" s="25"/>
      <c r="D126" s="59"/>
      <c r="E126" s="59"/>
    </row>
    <row r="127" spans="2:5" ht="29.25" customHeight="1">
      <c r="B127" s="25"/>
      <c r="C127" s="25"/>
      <c r="D127" s="59"/>
      <c r="E127" s="59"/>
    </row>
    <row r="128" spans="2:5" ht="29.25" customHeight="1">
      <c r="B128" s="25"/>
      <c r="C128" s="25"/>
      <c r="D128" s="59"/>
      <c r="E128" s="59"/>
    </row>
    <row r="129" spans="2:5" ht="29.25" customHeight="1">
      <c r="B129" s="25"/>
      <c r="C129" s="25"/>
      <c r="D129" s="59"/>
      <c r="E129" s="59"/>
    </row>
    <row r="130" spans="2:5" ht="29.25" customHeight="1">
      <c r="B130" s="25"/>
      <c r="C130" s="25"/>
      <c r="D130" s="59"/>
      <c r="E130" s="59"/>
    </row>
    <row r="131" spans="2:5" ht="29.25" customHeight="1">
      <c r="B131" s="25"/>
      <c r="C131" s="25"/>
      <c r="D131" s="59"/>
      <c r="E131" s="59"/>
    </row>
    <row r="132" spans="2:5" ht="29.25" customHeight="1">
      <c r="B132" s="25"/>
      <c r="C132" s="25"/>
      <c r="D132" s="59"/>
      <c r="E132" s="59"/>
    </row>
    <row r="133" spans="2:5" ht="29.25" customHeight="1">
      <c r="B133" s="25"/>
      <c r="C133" s="25"/>
      <c r="D133" s="59"/>
      <c r="E133" s="59"/>
    </row>
    <row r="134" spans="2:5" ht="29.25" customHeight="1">
      <c r="B134" s="25"/>
      <c r="C134" s="25"/>
      <c r="D134" s="59"/>
      <c r="E134" s="59"/>
    </row>
    <row r="135" spans="2:5" ht="29.25" customHeight="1">
      <c r="B135" s="25"/>
      <c r="C135" s="25"/>
      <c r="D135" s="59"/>
      <c r="E135" s="59"/>
    </row>
    <row r="136" spans="2:5" ht="29.25" customHeight="1">
      <c r="B136" s="25"/>
      <c r="C136" s="25"/>
      <c r="D136" s="59"/>
      <c r="E136" s="59"/>
    </row>
    <row r="137" spans="2:5" ht="29.25" customHeight="1">
      <c r="B137" s="25"/>
      <c r="C137" s="25"/>
      <c r="D137" s="59"/>
      <c r="E137" s="59"/>
    </row>
    <row r="138" spans="2:5" ht="29.25" customHeight="1">
      <c r="B138" s="25"/>
      <c r="C138" s="25"/>
      <c r="D138" s="59"/>
      <c r="E138" s="59"/>
    </row>
    <row r="139" spans="2:5" ht="29.25" customHeight="1">
      <c r="B139" s="25"/>
      <c r="C139" s="25"/>
      <c r="D139" s="59"/>
      <c r="E139" s="59"/>
    </row>
    <row r="140" spans="2:5" ht="29.25" customHeight="1">
      <c r="B140" s="25"/>
      <c r="C140" s="25"/>
      <c r="D140" s="59"/>
      <c r="E140" s="59"/>
    </row>
    <row r="141" spans="2:5" ht="29.25" customHeight="1">
      <c r="B141" s="25"/>
      <c r="C141" s="25"/>
      <c r="D141" s="59"/>
      <c r="E141" s="59"/>
    </row>
    <row r="142" spans="2:5" ht="29.25" customHeight="1">
      <c r="B142" s="25"/>
      <c r="C142" s="25"/>
      <c r="D142" s="59"/>
      <c r="E142" s="59"/>
    </row>
    <row r="143" spans="2:5" ht="29.25" customHeight="1">
      <c r="B143" s="25"/>
      <c r="C143" s="25"/>
      <c r="D143" s="59"/>
      <c r="E143" s="59"/>
    </row>
    <row r="144" spans="2:5" ht="29.25" customHeight="1">
      <c r="B144" s="25"/>
      <c r="C144" s="25"/>
      <c r="D144" s="59"/>
      <c r="E144" s="59"/>
    </row>
    <row r="145" spans="2:5" ht="29.25" customHeight="1">
      <c r="B145" s="25"/>
      <c r="C145" s="25"/>
      <c r="D145" s="59"/>
      <c r="E145" s="59"/>
    </row>
    <row r="146" spans="2:5" ht="29.25" customHeight="1">
      <c r="B146" s="25"/>
      <c r="C146" s="25"/>
      <c r="D146" s="59"/>
      <c r="E146" s="59"/>
    </row>
    <row r="147" spans="2:5" ht="29.25" customHeight="1">
      <c r="B147" s="25"/>
      <c r="C147" s="25"/>
      <c r="D147" s="59"/>
      <c r="E147" s="59"/>
    </row>
    <row r="148" spans="2:5" ht="29.25" customHeight="1">
      <c r="B148" s="25"/>
      <c r="C148" s="25"/>
      <c r="D148" s="59"/>
      <c r="E148" s="59"/>
    </row>
    <row r="149" spans="2:5" ht="29.25" customHeight="1">
      <c r="B149" s="25"/>
      <c r="C149" s="26"/>
    </row>
    <row r="150" spans="2:5" ht="29.25" customHeight="1">
      <c r="B150" s="25"/>
      <c r="C150" s="26"/>
    </row>
    <row r="151" spans="2:5" ht="29.25" customHeight="1">
      <c r="B151" s="25"/>
      <c r="C151" s="26"/>
    </row>
    <row r="152" spans="2:5" ht="29.25" customHeight="1">
      <c r="B152" s="25"/>
      <c r="C152" s="26"/>
    </row>
    <row r="153" spans="2:5" ht="29.25" customHeight="1">
      <c r="B153" s="25"/>
      <c r="C153" s="26"/>
    </row>
    <row r="154" spans="2:5" ht="29.25" customHeight="1">
      <c r="B154" s="25"/>
      <c r="C154" s="26"/>
    </row>
    <row r="155" spans="2:5" ht="29.25" customHeight="1">
      <c r="B155" s="25"/>
      <c r="C155" s="25"/>
    </row>
    <row r="156" spans="2:5" ht="29.25" customHeight="1">
      <c r="B156" s="25"/>
      <c r="C156" s="25"/>
    </row>
    <row r="157" spans="2:5" ht="29.25" customHeight="1">
      <c r="B157" s="27"/>
      <c r="C157" s="25"/>
    </row>
    <row r="158" spans="2:5" ht="29.25" customHeight="1">
      <c r="B158" s="27"/>
      <c r="C158" s="25"/>
    </row>
    <row r="159" spans="2:5" ht="29.25" customHeight="1">
      <c r="B159" s="27"/>
      <c r="C159" s="25"/>
    </row>
    <row r="160" spans="2:5" ht="29.25" customHeight="1">
      <c r="B160" s="27"/>
      <c r="C160" s="25"/>
    </row>
    <row r="161" spans="2:3" ht="29.25" customHeight="1">
      <c r="B161" s="27"/>
      <c r="C161" s="25"/>
    </row>
    <row r="162" spans="2:3" ht="29.25" customHeight="1">
      <c r="B162" s="27"/>
      <c r="C162" s="25"/>
    </row>
    <row r="163" spans="2:3" ht="29.25" customHeight="1">
      <c r="B163" s="27"/>
      <c r="C163" s="25"/>
    </row>
    <row r="164" spans="2:3" ht="29.25" customHeight="1">
      <c r="B164" s="27"/>
      <c r="C164" s="25"/>
    </row>
    <row r="165" spans="2:3" ht="29.25" customHeight="1">
      <c r="B165" s="27"/>
      <c r="C165" s="25"/>
    </row>
    <row r="166" spans="2:3" ht="29.25" customHeight="1">
      <c r="B166" s="27"/>
      <c r="C166" s="25"/>
    </row>
    <row r="167" spans="2:3" ht="29.25" customHeight="1">
      <c r="B167" s="27"/>
      <c r="C167" s="25"/>
    </row>
    <row r="168" spans="2:3" ht="29.25" customHeight="1">
      <c r="B168" s="27"/>
      <c r="C168" s="25"/>
    </row>
    <row r="169" spans="2:3" ht="29.25" customHeight="1">
      <c r="B169" s="27"/>
      <c r="C169" s="25"/>
    </row>
    <row r="170" spans="2:3" ht="29.25" customHeight="1">
      <c r="B170" s="27"/>
      <c r="C170" s="25"/>
    </row>
    <row r="171" spans="2:3" ht="29.25" customHeight="1">
      <c r="B171" s="27"/>
      <c r="C171" s="25"/>
    </row>
    <row r="172" spans="2:3" ht="29.25" customHeight="1">
      <c r="B172" s="27"/>
      <c r="C172" s="25"/>
    </row>
    <row r="173" spans="2:3" ht="29.25" customHeight="1">
      <c r="B173" s="27"/>
      <c r="C173" s="25"/>
    </row>
    <row r="174" spans="2:3" ht="29.25" customHeight="1">
      <c r="B174" s="27"/>
      <c r="C174" s="25"/>
    </row>
    <row r="175" spans="2:3" ht="29.25" customHeight="1">
      <c r="B175" s="27"/>
      <c r="C175" s="25"/>
    </row>
    <row r="176" spans="2:3" ht="29.25" customHeight="1">
      <c r="B176" s="27"/>
      <c r="C176" s="25"/>
    </row>
    <row r="177" spans="2:3" ht="29.25" customHeight="1">
      <c r="B177" s="27"/>
      <c r="C177" s="25"/>
    </row>
    <row r="178" spans="2:3" ht="29.25" customHeight="1">
      <c r="B178" s="27"/>
      <c r="C178" s="25"/>
    </row>
    <row r="179" spans="2:3" ht="29.25" customHeight="1">
      <c r="B179" s="27"/>
      <c r="C179" s="25"/>
    </row>
    <row r="180" spans="2:3" ht="29.25" customHeight="1">
      <c r="B180" s="27"/>
      <c r="C180" s="25"/>
    </row>
    <row r="181" spans="2:3" ht="29.25" customHeight="1">
      <c r="B181" s="27"/>
      <c r="C181" s="25"/>
    </row>
    <row r="182" spans="2:3" ht="29.25" customHeight="1">
      <c r="B182" s="27"/>
      <c r="C182" s="25"/>
    </row>
    <row r="183" spans="2:3" ht="29.25" customHeight="1">
      <c r="B183" s="27"/>
      <c r="C183" s="25"/>
    </row>
    <row r="184" spans="2:3" ht="29.25" customHeight="1">
      <c r="B184" s="27"/>
      <c r="C184" s="25"/>
    </row>
    <row r="185" spans="2:3" ht="29.25" customHeight="1">
      <c r="B185" s="27"/>
      <c r="C185" s="25"/>
    </row>
    <row r="186" spans="2:3" ht="29.25" customHeight="1">
      <c r="B186" s="27"/>
      <c r="C186" s="25"/>
    </row>
    <row r="187" spans="2:3" ht="29.25" customHeight="1">
      <c r="B187" s="27"/>
      <c r="C187" s="25"/>
    </row>
    <row r="188" spans="2:3" ht="29.25" customHeight="1">
      <c r="B188" s="27"/>
      <c r="C188" s="25"/>
    </row>
    <row r="189" spans="2:3" ht="29.25" customHeight="1">
      <c r="B189" s="27"/>
      <c r="C189" s="25"/>
    </row>
    <row r="190" spans="2:3" ht="29.25" customHeight="1">
      <c r="B190" s="27"/>
      <c r="C190" s="25"/>
    </row>
    <row r="191" spans="2:3" ht="29.25" customHeight="1">
      <c r="B191" s="27"/>
      <c r="C191" s="25"/>
    </row>
    <row r="192" spans="2:3" ht="29.25" customHeight="1">
      <c r="B192" s="27"/>
      <c r="C192" s="25"/>
    </row>
    <row r="193" spans="2:3" ht="29.25" customHeight="1">
      <c r="B193" s="27"/>
      <c r="C193" s="25"/>
    </row>
    <row r="194" spans="2:3" ht="29.25" customHeight="1">
      <c r="B194" s="27"/>
      <c r="C194" s="25"/>
    </row>
    <row r="195" spans="2:3" ht="29.25" customHeight="1">
      <c r="B195" s="27"/>
      <c r="C195" s="25"/>
    </row>
    <row r="196" spans="2:3" ht="29.25" customHeight="1">
      <c r="B196" s="27"/>
      <c r="C196" s="25"/>
    </row>
    <row r="197" spans="2:3" ht="29.25" customHeight="1">
      <c r="B197" s="27"/>
      <c r="C197" s="25"/>
    </row>
    <row r="198" spans="2:3" ht="29.25" customHeight="1">
      <c r="B198" s="27"/>
      <c r="C198" s="25"/>
    </row>
    <row r="199" spans="2:3" ht="29.25" customHeight="1">
      <c r="B199" s="27"/>
      <c r="C199" s="25"/>
    </row>
    <row r="200" spans="2:3" ht="29.25" customHeight="1">
      <c r="B200" s="27"/>
      <c r="C200" s="25"/>
    </row>
    <row r="201" spans="2:3" ht="29.25" customHeight="1">
      <c r="B201" s="27"/>
      <c r="C201" s="25"/>
    </row>
    <row r="202" spans="2:3" ht="29.25" customHeight="1">
      <c r="B202" s="27"/>
      <c r="C202" s="25"/>
    </row>
    <row r="203" spans="2:3" ht="29.25" customHeight="1">
      <c r="B203" s="27"/>
      <c r="C203" s="25"/>
    </row>
    <row r="204" spans="2:3" ht="29.25" customHeight="1">
      <c r="B204" s="27"/>
      <c r="C204" s="25"/>
    </row>
    <row r="205" spans="2:3" ht="29.25" customHeight="1">
      <c r="B205" s="27"/>
      <c r="C205" s="25"/>
    </row>
    <row r="206" spans="2:3" ht="29.25" customHeight="1">
      <c r="B206" s="27"/>
      <c r="C206" s="25"/>
    </row>
    <row r="207" spans="2:3" ht="29.25" customHeight="1">
      <c r="B207" s="27"/>
      <c r="C207" s="25"/>
    </row>
    <row r="208" spans="2:3" ht="29.25" customHeight="1">
      <c r="B208" s="27"/>
      <c r="C208" s="25"/>
    </row>
    <row r="209" spans="2:3" ht="29.25" customHeight="1">
      <c r="B209" s="27"/>
      <c r="C209" s="25"/>
    </row>
    <row r="210" spans="2:3" ht="29.25" customHeight="1">
      <c r="B210" s="27"/>
      <c r="C210" s="25"/>
    </row>
    <row r="211" spans="2:3" ht="29.25" customHeight="1">
      <c r="B211" s="27"/>
      <c r="C211" s="25"/>
    </row>
    <row r="212" spans="2:3" ht="29.25" customHeight="1">
      <c r="B212" s="27"/>
      <c r="C212" s="25"/>
    </row>
    <row r="213" spans="2:3" ht="29.25" customHeight="1">
      <c r="B213" s="27"/>
      <c r="C213" s="25"/>
    </row>
    <row r="214" spans="2:3" ht="29.25" customHeight="1">
      <c r="B214" s="27"/>
      <c r="C214" s="25"/>
    </row>
    <row r="215" spans="2:3" ht="29.25" customHeight="1">
      <c r="B215" s="27"/>
      <c r="C215" s="25"/>
    </row>
    <row r="216" spans="2:3" ht="29.25" customHeight="1">
      <c r="B216" s="27"/>
      <c r="C216" s="25"/>
    </row>
    <row r="217" spans="2:3" ht="29.25" customHeight="1">
      <c r="B217" s="27"/>
      <c r="C217" s="25"/>
    </row>
    <row r="218" spans="2:3" ht="29.25" customHeight="1">
      <c r="B218" s="27"/>
      <c r="C218" s="25"/>
    </row>
    <row r="219" spans="2:3" ht="29.25" customHeight="1">
      <c r="B219" s="27"/>
      <c r="C219" s="25"/>
    </row>
    <row r="220" spans="2:3" ht="29.25" customHeight="1">
      <c r="B220" s="27"/>
      <c r="C220" s="25"/>
    </row>
    <row r="221" spans="2:3" ht="29.25" customHeight="1">
      <c r="B221" s="27"/>
      <c r="C221" s="25"/>
    </row>
    <row r="222" spans="2:3" ht="29.25" customHeight="1">
      <c r="B222" s="27"/>
      <c r="C222" s="25"/>
    </row>
    <row r="223" spans="2:3" ht="29.25" customHeight="1">
      <c r="B223" s="27"/>
      <c r="C223" s="25"/>
    </row>
    <row r="224" spans="2:3" ht="29.25" customHeight="1">
      <c r="B224" s="27"/>
      <c r="C224" s="25"/>
    </row>
    <row r="225" spans="2:3" ht="29.25" customHeight="1">
      <c r="B225" s="27"/>
      <c r="C225" s="25"/>
    </row>
    <row r="226" spans="2:3" ht="29.25" customHeight="1">
      <c r="B226" s="27"/>
      <c r="C226" s="25"/>
    </row>
    <row r="227" spans="2:3" ht="29.25" customHeight="1">
      <c r="B227" s="27"/>
      <c r="C227" s="25"/>
    </row>
    <row r="228" spans="2:3" ht="29.25" customHeight="1">
      <c r="B228" s="27"/>
      <c r="C228" s="25"/>
    </row>
    <row r="229" spans="2:3" ht="29.25" customHeight="1">
      <c r="B229" s="27"/>
      <c r="C229" s="25"/>
    </row>
    <row r="230" spans="2:3" ht="29.25" customHeight="1">
      <c r="B230" s="27"/>
      <c r="C230" s="25"/>
    </row>
    <row r="231" spans="2:3" ht="29.25" customHeight="1">
      <c r="B231" s="27"/>
      <c r="C231" s="25"/>
    </row>
    <row r="232" spans="2:3" ht="29.25" customHeight="1">
      <c r="B232" s="27"/>
      <c r="C232" s="25"/>
    </row>
    <row r="233" spans="2:3" ht="29.25" customHeight="1">
      <c r="B233" s="27"/>
      <c r="C233" s="25"/>
    </row>
    <row r="234" spans="2:3" ht="29.25" customHeight="1">
      <c r="B234" s="27"/>
      <c r="C234" s="25"/>
    </row>
    <row r="235" spans="2:3" ht="29.25" customHeight="1">
      <c r="B235" s="27"/>
      <c r="C235" s="25"/>
    </row>
    <row r="236" spans="2:3" ht="29.25" customHeight="1">
      <c r="B236" s="27"/>
      <c r="C236" s="25"/>
    </row>
    <row r="237" spans="2:3" ht="29.25" customHeight="1">
      <c r="B237" s="27"/>
      <c r="C237" s="25"/>
    </row>
    <row r="238" spans="2:3" ht="29.25" customHeight="1">
      <c r="B238" s="27"/>
      <c r="C238" s="25"/>
    </row>
    <row r="239" spans="2:3" ht="29.25" customHeight="1">
      <c r="B239" s="27"/>
      <c r="C239" s="25"/>
    </row>
    <row r="240" spans="2:3" ht="29.25" customHeight="1">
      <c r="B240" s="27"/>
      <c r="C240" s="25"/>
    </row>
    <row r="241" spans="2:3" ht="29.25" customHeight="1">
      <c r="B241" s="27"/>
      <c r="C241" s="25"/>
    </row>
    <row r="242" spans="2:3" ht="29.25" customHeight="1">
      <c r="B242" s="27"/>
      <c r="C242" s="25"/>
    </row>
    <row r="243" spans="2:3" ht="29.25" customHeight="1">
      <c r="B243" s="27"/>
      <c r="C243" s="25"/>
    </row>
    <row r="244" spans="2:3" ht="29.25" customHeight="1">
      <c r="B244" s="27"/>
      <c r="C244" s="25"/>
    </row>
    <row r="245" spans="2:3" ht="29.25" customHeight="1">
      <c r="B245" s="27"/>
      <c r="C245" s="25"/>
    </row>
    <row r="246" spans="2:3" ht="29.25" customHeight="1">
      <c r="B246" s="27"/>
      <c r="C246" s="25"/>
    </row>
    <row r="247" spans="2:3" ht="29.25" customHeight="1">
      <c r="B247" s="27"/>
      <c r="C247" s="25"/>
    </row>
    <row r="248" spans="2:3" ht="29.25" customHeight="1">
      <c r="B248" s="27"/>
      <c r="C248" s="25"/>
    </row>
    <row r="249" spans="2:3" ht="29.25" customHeight="1">
      <c r="B249" s="27"/>
      <c r="C249" s="25"/>
    </row>
    <row r="250" spans="2:3" ht="29.25" customHeight="1">
      <c r="B250" s="27"/>
      <c r="C250" s="25"/>
    </row>
    <row r="251" spans="2:3" ht="29.25" customHeight="1">
      <c r="B251" s="27"/>
      <c r="C251" s="25"/>
    </row>
    <row r="252" spans="2:3" ht="29.25" customHeight="1">
      <c r="B252" s="27"/>
      <c r="C252" s="25"/>
    </row>
    <row r="253" spans="2:3" ht="29.25" customHeight="1">
      <c r="B253" s="27"/>
      <c r="C253" s="25"/>
    </row>
    <row r="254" spans="2:3" ht="29.25" customHeight="1">
      <c r="B254" s="27"/>
      <c r="C254" s="25"/>
    </row>
    <row r="255" spans="2:3" ht="29.25" customHeight="1">
      <c r="B255" s="27"/>
      <c r="C255" s="25"/>
    </row>
    <row r="256" spans="2:3" ht="29.25" customHeight="1">
      <c r="B256" s="27"/>
      <c r="C256" s="25"/>
    </row>
    <row r="257" spans="2:3" ht="29.25" customHeight="1">
      <c r="B257" s="27"/>
      <c r="C257" s="25"/>
    </row>
    <row r="258" spans="2:3" ht="29.25" customHeight="1">
      <c r="B258" s="27"/>
      <c r="C258" s="25"/>
    </row>
    <row r="259" spans="2:3" ht="29.25" customHeight="1">
      <c r="B259" s="27"/>
      <c r="C259" s="25"/>
    </row>
    <row r="260" spans="2:3" ht="29.25" customHeight="1">
      <c r="B260" s="27"/>
      <c r="C260" s="25"/>
    </row>
    <row r="261" spans="2:3" ht="29.25" customHeight="1">
      <c r="B261" s="27"/>
      <c r="C261" s="25"/>
    </row>
    <row r="262" spans="2:3" ht="29.25" customHeight="1">
      <c r="B262" s="27"/>
      <c r="C262" s="25"/>
    </row>
    <row r="263" spans="2:3" ht="29.25" customHeight="1">
      <c r="B263" s="27"/>
      <c r="C263" s="25"/>
    </row>
    <row r="264" spans="2:3" ht="29.25" customHeight="1">
      <c r="B264" s="27"/>
      <c r="C264" s="25"/>
    </row>
    <row r="265" spans="2:3" ht="29.25" customHeight="1">
      <c r="B265" s="27"/>
      <c r="C265" s="25"/>
    </row>
    <row r="266" spans="2:3" ht="29.25" customHeight="1">
      <c r="B266" s="27"/>
      <c r="C266" s="25"/>
    </row>
    <row r="267" spans="2:3" ht="29.25" customHeight="1">
      <c r="B267" s="27"/>
      <c r="C267" s="25"/>
    </row>
    <row r="268" spans="2:3" ht="29.25" customHeight="1">
      <c r="B268" s="27"/>
      <c r="C268" s="25"/>
    </row>
    <row r="269" spans="2:3" ht="29.25" customHeight="1">
      <c r="B269" s="27"/>
      <c r="C269" s="25"/>
    </row>
    <row r="270" spans="2:3" ht="29.25" customHeight="1">
      <c r="B270" s="27"/>
      <c r="C270" s="25"/>
    </row>
    <row r="271" spans="2:3" ht="29.25" customHeight="1">
      <c r="B271" s="27"/>
      <c r="C271" s="25"/>
    </row>
    <row r="272" spans="2:3" ht="29.25" customHeight="1">
      <c r="B272" s="27"/>
      <c r="C272" s="25"/>
    </row>
    <row r="273" spans="2:3" ht="29.25" customHeight="1">
      <c r="B273" s="27"/>
      <c r="C273" s="25"/>
    </row>
    <row r="274" spans="2:3" ht="29.25" customHeight="1">
      <c r="B274" s="27"/>
      <c r="C274" s="25"/>
    </row>
    <row r="275" spans="2:3" ht="29.25" customHeight="1">
      <c r="B275" s="27"/>
      <c r="C275" s="25"/>
    </row>
    <row r="276" spans="2:3" ht="29.25" customHeight="1">
      <c r="B276" s="27"/>
      <c r="C276" s="25"/>
    </row>
    <row r="277" spans="2:3" ht="29.25" customHeight="1">
      <c r="B277" s="27"/>
      <c r="C277" s="25"/>
    </row>
    <row r="278" spans="2:3" ht="29.25" customHeight="1">
      <c r="B278" s="27"/>
      <c r="C278" s="25"/>
    </row>
    <row r="279" spans="2:3" ht="29.25" customHeight="1">
      <c r="B279" s="27"/>
      <c r="C279" s="25"/>
    </row>
    <row r="280" spans="2:3" ht="29.25" customHeight="1">
      <c r="B280" s="27"/>
      <c r="C280" s="25"/>
    </row>
    <row r="281" spans="2:3" ht="29.25" customHeight="1">
      <c r="B281" s="27"/>
      <c r="C281" s="25"/>
    </row>
    <row r="282" spans="2:3" ht="29.25" customHeight="1">
      <c r="B282" s="27"/>
      <c r="C282" s="25"/>
    </row>
    <row r="283" spans="2:3" ht="29.25" customHeight="1">
      <c r="B283" s="27"/>
      <c r="C283" s="25"/>
    </row>
    <row r="284" spans="2:3" ht="29.25" customHeight="1">
      <c r="B284" s="27"/>
      <c r="C284" s="25"/>
    </row>
    <row r="285" spans="2:3" ht="29.25" customHeight="1">
      <c r="B285" s="27"/>
      <c r="C285" s="25"/>
    </row>
    <row r="286" spans="2:3" ht="29.25" customHeight="1">
      <c r="B286" s="27"/>
      <c r="C286" s="25"/>
    </row>
    <row r="287" spans="2:3" ht="29.25" customHeight="1">
      <c r="B287" s="27"/>
      <c r="C287" s="25"/>
    </row>
    <row r="288" spans="2:3" ht="29.25" customHeight="1">
      <c r="B288" s="27"/>
      <c r="C288" s="25"/>
    </row>
    <row r="289" spans="2:3" ht="29.25" customHeight="1">
      <c r="B289" s="27"/>
      <c r="C289" s="25"/>
    </row>
    <row r="290" spans="2:3" ht="29.25" customHeight="1">
      <c r="B290" s="27"/>
      <c r="C290" s="25"/>
    </row>
    <row r="291" spans="2:3" ht="29.25" customHeight="1">
      <c r="B291" s="27"/>
      <c r="C291" s="25"/>
    </row>
    <row r="292" spans="2:3" ht="29.25" customHeight="1">
      <c r="B292" s="27"/>
      <c r="C292" s="25"/>
    </row>
    <row r="293" spans="2:3" ht="29.25" customHeight="1">
      <c r="B293" s="27"/>
      <c r="C293" s="25"/>
    </row>
    <row r="294" spans="2:3" ht="29.25" customHeight="1">
      <c r="B294" s="27"/>
      <c r="C294" s="25"/>
    </row>
    <row r="295" spans="2:3" ht="29.25" customHeight="1">
      <c r="B295" s="27"/>
      <c r="C295" s="25"/>
    </row>
    <row r="296" spans="2:3" ht="29.25" customHeight="1">
      <c r="B296" s="27"/>
      <c r="C296" s="25"/>
    </row>
    <row r="297" spans="2:3" ht="29.25" customHeight="1">
      <c r="B297" s="27"/>
      <c r="C297" s="25"/>
    </row>
    <row r="298" spans="2:3" ht="29.25" customHeight="1">
      <c r="B298" s="27"/>
      <c r="C298" s="25"/>
    </row>
    <row r="299" spans="2:3" ht="29.25" customHeight="1">
      <c r="B299" s="27"/>
      <c r="C299" s="25"/>
    </row>
    <row r="300" spans="2:3" ht="29.25" customHeight="1">
      <c r="B300" s="27"/>
      <c r="C300" s="25"/>
    </row>
    <row r="301" spans="2:3" ht="29.25" customHeight="1">
      <c r="B301" s="27"/>
      <c r="C301" s="25"/>
    </row>
    <row r="302" spans="2:3" ht="29.25" customHeight="1">
      <c r="B302" s="27"/>
      <c r="C302" s="25"/>
    </row>
    <row r="303" spans="2:3" ht="29.25" customHeight="1">
      <c r="B303" s="27"/>
      <c r="C303" s="25"/>
    </row>
    <row r="304" spans="2:3" ht="29.25" customHeight="1">
      <c r="B304" s="27"/>
      <c r="C304" s="25"/>
    </row>
    <row r="305" spans="2:3" ht="29.25" customHeight="1">
      <c r="B305" s="27"/>
      <c r="C305" s="25"/>
    </row>
    <row r="306" spans="2:3" ht="29.25" customHeight="1">
      <c r="B306" s="27"/>
      <c r="C306" s="25"/>
    </row>
    <row r="307" spans="2:3" ht="29.25" customHeight="1">
      <c r="B307" s="27"/>
      <c r="C307" s="25"/>
    </row>
    <row r="308" spans="2:3" ht="29.25" customHeight="1">
      <c r="B308" s="27"/>
      <c r="C308" s="25"/>
    </row>
    <row r="309" spans="2:3" ht="29.25" customHeight="1">
      <c r="B309" s="27"/>
      <c r="C309" s="25"/>
    </row>
    <row r="310" spans="2:3" ht="29.25" customHeight="1">
      <c r="B310" s="27"/>
      <c r="C310" s="25"/>
    </row>
    <row r="311" spans="2:3" ht="29.25" customHeight="1">
      <c r="B311" s="27"/>
      <c r="C311" s="25"/>
    </row>
    <row r="312" spans="2:3" ht="29.25" customHeight="1">
      <c r="B312" s="27"/>
      <c r="C312" s="25"/>
    </row>
    <row r="313" spans="2:3" ht="29.25" customHeight="1">
      <c r="B313" s="27"/>
      <c r="C313" s="25"/>
    </row>
    <row r="314" spans="2:3" ht="29.25" customHeight="1">
      <c r="B314" s="27"/>
      <c r="C314" s="25"/>
    </row>
    <row r="315" spans="2:3" ht="29.25" customHeight="1">
      <c r="B315" s="27"/>
      <c r="C315" s="25"/>
    </row>
    <row r="316" spans="2:3" ht="29.25" customHeight="1">
      <c r="B316" s="27"/>
      <c r="C316" s="25"/>
    </row>
    <row r="317" spans="2:3" ht="29.25" customHeight="1">
      <c r="B317" s="27"/>
      <c r="C317" s="25"/>
    </row>
    <row r="318" spans="2:3" ht="29.25" customHeight="1">
      <c r="B318" s="27"/>
      <c r="C318" s="25"/>
    </row>
    <row r="319" spans="2:3" ht="29.25" customHeight="1">
      <c r="B319" s="27"/>
      <c r="C319" s="25"/>
    </row>
    <row r="320" spans="2:3" ht="29.25" customHeight="1">
      <c r="B320" s="27"/>
      <c r="C320" s="25"/>
    </row>
    <row r="321" spans="2:3" ht="29.25" customHeight="1">
      <c r="B321" s="27"/>
      <c r="C321" s="25"/>
    </row>
    <row r="322" spans="2:3" ht="29.25" customHeight="1">
      <c r="B322" s="27"/>
      <c r="C322" s="25"/>
    </row>
    <row r="323" spans="2:3" ht="29.25" customHeight="1">
      <c r="B323" s="27"/>
      <c r="C323" s="25"/>
    </row>
    <row r="324" spans="2:3" ht="29.25" customHeight="1">
      <c r="B324" s="27"/>
      <c r="C324" s="25"/>
    </row>
    <row r="325" spans="2:3" ht="29.25" customHeight="1">
      <c r="B325" s="27"/>
      <c r="C325" s="25"/>
    </row>
    <row r="326" spans="2:3" ht="29.25" customHeight="1">
      <c r="B326" s="27"/>
      <c r="C326" s="25"/>
    </row>
    <row r="327" spans="2:3" ht="29.25" customHeight="1">
      <c r="B327" s="27"/>
      <c r="C327" s="25"/>
    </row>
    <row r="328" spans="2:3" ht="29.25" customHeight="1">
      <c r="B328" s="27"/>
      <c r="C328" s="25"/>
    </row>
    <row r="329" spans="2:3" ht="29.25" customHeight="1">
      <c r="B329" s="27"/>
      <c r="C329" s="25"/>
    </row>
  </sheetData>
  <mergeCells count="1">
    <mergeCell ref="D3:E3"/>
  </mergeCells>
  <phoneticPr fontId="0" type="noConversion"/>
  <pageMargins left="0.35433070866141736" right="0.35433070866141736" top="0.39370078740157483" bottom="0.59055118110236227" header="0.11811023622047245" footer="0.31496062992125984"/>
  <pageSetup paperSize="9" scale="61" fitToHeight="0" orientation="portrait" verticalDpi="360" r:id="rId1"/>
  <headerFooter alignWithMargins="0">
    <oddFooter>&amp;L&amp;"Arial Narrow,Regular"&amp;8&amp;F&amp;C&amp;"Arial Narrow,Regular"&amp;8&amp;P&amp;R&amp;"Arial Narrow,Regular"&amp;8&amp;D - &amp;T</oddFooter>
  </headerFooter>
  <rowBreaks count="1" manualBreakCount="1">
    <brk id="74" max="12" man="1"/>
  </rowBreak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82">
    <tabColor indexed="13"/>
    <pageSetUpPr fitToPage="1"/>
  </sheetPr>
  <dimension ref="A1:F252"/>
  <sheetViews>
    <sheetView showZeros="0" view="pageBreakPreview" zoomScale="70" zoomScaleNormal="70" zoomScaleSheetLayoutView="70" workbookViewId="0">
      <selection activeCell="J26" sqref="J26"/>
    </sheetView>
  </sheetViews>
  <sheetFormatPr defaultColWidth="11.7109375" defaultRowHeight="15.75"/>
  <cols>
    <col min="1" max="1" width="11.7109375" style="7" customWidth="1"/>
    <col min="2" max="2" width="52" style="6" customWidth="1"/>
    <col min="3" max="3" width="14.7109375" style="11" customWidth="1"/>
    <col min="4" max="4" width="17" style="10" customWidth="1"/>
    <col min="5" max="5" width="51" style="10" customWidth="1"/>
    <col min="6" max="16384" width="11.7109375" style="7"/>
  </cols>
  <sheetData>
    <row r="1" spans="1:6" ht="22.5" customHeight="1">
      <c r="A1" s="4" t="s">
        <v>40</v>
      </c>
      <c r="B1" s="37"/>
      <c r="C1" s="18"/>
      <c r="D1" s="18"/>
      <c r="E1" s="18"/>
    </row>
    <row r="2" spans="1:6" ht="20.100000000000001" customHeight="1" thickBot="1">
      <c r="A2" s="4"/>
      <c r="B2" s="5"/>
      <c r="C2" s="18"/>
      <c r="D2" s="18"/>
      <c r="E2" s="18"/>
    </row>
    <row r="3" spans="1:6" ht="20.100000000000001" customHeight="1" thickBot="1">
      <c r="A3" s="8"/>
      <c r="B3" s="9"/>
      <c r="C3" s="421"/>
      <c r="D3" s="1127"/>
      <c r="E3" s="1022"/>
    </row>
    <row r="4" spans="1:6" ht="46.5" customHeight="1" thickBot="1">
      <c r="A4" s="12" t="s">
        <v>16</v>
      </c>
      <c r="B4" s="13" t="s">
        <v>40</v>
      </c>
      <c r="C4" s="32"/>
      <c r="D4" s="203" t="s">
        <v>631</v>
      </c>
      <c r="E4" s="20" t="s">
        <v>22</v>
      </c>
    </row>
    <row r="5" spans="1:6" ht="24" customHeight="1">
      <c r="A5" s="15"/>
      <c r="B5" s="31"/>
      <c r="C5" s="33"/>
      <c r="D5" s="148"/>
      <c r="E5" s="68"/>
    </row>
    <row r="6" spans="1:6" ht="21.75" customHeight="1">
      <c r="A6" s="14"/>
      <c r="B6" s="22" t="s">
        <v>77</v>
      </c>
      <c r="C6" s="34"/>
      <c r="D6" s="149"/>
      <c r="E6" s="69"/>
    </row>
    <row r="7" spans="1:6" ht="63">
      <c r="A7" s="14" t="s">
        <v>194</v>
      </c>
      <c r="B7" s="29" t="s">
        <v>195</v>
      </c>
      <c r="C7" s="35" t="s">
        <v>15</v>
      </c>
      <c r="D7" s="150">
        <v>10780</v>
      </c>
      <c r="E7" s="69"/>
      <c r="F7" s="265"/>
    </row>
    <row r="8" spans="1:6" ht="63">
      <c r="A8" s="14" t="s">
        <v>196</v>
      </c>
      <c r="B8" s="30" t="s">
        <v>197</v>
      </c>
      <c r="C8" s="35" t="s">
        <v>15</v>
      </c>
      <c r="D8" s="150">
        <v>22150</v>
      </c>
      <c r="E8" s="69"/>
      <c r="F8" s="265"/>
    </row>
    <row r="9" spans="1:6">
      <c r="A9" s="14"/>
      <c r="B9" s="30"/>
      <c r="C9" s="35"/>
      <c r="D9" s="150"/>
      <c r="E9" s="69"/>
      <c r="F9" s="265"/>
    </row>
    <row r="10" spans="1:6" s="10" customFormat="1">
      <c r="B10" s="25"/>
      <c r="C10" s="25"/>
      <c r="D10" s="28"/>
      <c r="E10" s="28"/>
    </row>
    <row r="11" spans="1:6" s="10" customFormat="1">
      <c r="B11" s="25"/>
      <c r="C11" s="25"/>
      <c r="D11" s="28"/>
      <c r="E11" s="28"/>
    </row>
    <row r="12" spans="1:6" s="10" customFormat="1">
      <c r="B12" s="25"/>
      <c r="C12" s="25"/>
      <c r="D12" s="28"/>
      <c r="E12" s="28"/>
    </row>
    <row r="13" spans="1:6" s="10" customFormat="1">
      <c r="B13" s="25"/>
      <c r="C13" s="25"/>
      <c r="D13" s="28"/>
      <c r="E13" s="28"/>
    </row>
    <row r="14" spans="1:6" s="10" customFormat="1">
      <c r="B14" s="25"/>
      <c r="C14" s="25"/>
      <c r="D14" s="28"/>
      <c r="E14" s="28"/>
    </row>
    <row r="15" spans="1:6" s="10" customFormat="1">
      <c r="B15" s="25"/>
      <c r="C15" s="25"/>
      <c r="D15" s="28"/>
      <c r="E15" s="28"/>
    </row>
    <row r="16" spans="1:6" s="10" customFormat="1">
      <c r="B16" s="25"/>
      <c r="C16" s="25"/>
      <c r="D16" s="28"/>
      <c r="E16" s="28"/>
    </row>
    <row r="17" spans="2:5" s="10" customFormat="1">
      <c r="B17" s="25"/>
      <c r="C17" s="25"/>
      <c r="D17" s="28"/>
      <c r="E17" s="28"/>
    </row>
    <row r="18" spans="2:5" s="10" customFormat="1">
      <c r="B18" s="25"/>
      <c r="C18" s="25"/>
      <c r="D18" s="28"/>
      <c r="E18" s="28"/>
    </row>
    <row r="19" spans="2:5" s="10" customFormat="1">
      <c r="B19" s="25"/>
      <c r="C19" s="25"/>
      <c r="D19" s="28"/>
      <c r="E19" s="28"/>
    </row>
    <row r="20" spans="2:5" s="10" customFormat="1">
      <c r="B20" s="25"/>
      <c r="C20" s="25"/>
      <c r="D20" s="28"/>
      <c r="E20" s="28"/>
    </row>
    <row r="21" spans="2:5" s="10" customFormat="1">
      <c r="B21" s="25"/>
      <c r="C21" s="25"/>
      <c r="D21" s="28"/>
      <c r="E21" s="28"/>
    </row>
    <row r="22" spans="2:5" s="10" customFormat="1">
      <c r="B22" s="25"/>
      <c r="C22" s="25"/>
      <c r="D22" s="28"/>
      <c r="E22" s="28"/>
    </row>
    <row r="23" spans="2:5">
      <c r="B23" s="27"/>
      <c r="C23" s="25"/>
      <c r="D23" s="28"/>
      <c r="E23" s="28"/>
    </row>
    <row r="24" spans="2:5">
      <c r="B24" s="27"/>
      <c r="C24" s="25"/>
      <c r="D24" s="28"/>
      <c r="E24" s="28"/>
    </row>
    <row r="25" spans="2:5">
      <c r="B25" s="27"/>
      <c r="C25" s="25"/>
      <c r="D25" s="28"/>
      <c r="E25" s="28"/>
    </row>
    <row r="26" spans="2:5">
      <c r="B26" s="27"/>
      <c r="C26" s="25"/>
      <c r="D26" s="28"/>
      <c r="E26" s="28"/>
    </row>
    <row r="27" spans="2:5">
      <c r="B27" s="27"/>
      <c r="C27" s="25"/>
      <c r="D27" s="28"/>
      <c r="E27" s="28"/>
    </row>
    <row r="28" spans="2:5">
      <c r="B28" s="27"/>
      <c r="C28" s="25"/>
      <c r="D28" s="28"/>
      <c r="E28" s="28"/>
    </row>
    <row r="29" spans="2:5">
      <c r="B29" s="27"/>
      <c r="C29" s="25"/>
      <c r="D29" s="28"/>
      <c r="E29" s="28"/>
    </row>
    <row r="30" spans="2:5">
      <c r="B30" s="27"/>
      <c r="C30" s="25"/>
      <c r="D30" s="28"/>
      <c r="E30" s="28"/>
    </row>
    <row r="31" spans="2:5">
      <c r="B31" s="27"/>
      <c r="C31" s="25"/>
      <c r="D31" s="28"/>
      <c r="E31" s="28"/>
    </row>
    <row r="32" spans="2:5">
      <c r="B32" s="27"/>
      <c r="C32" s="25"/>
      <c r="D32" s="28"/>
      <c r="E32" s="28"/>
    </row>
    <row r="33" spans="2:5">
      <c r="B33" s="27"/>
      <c r="C33" s="25"/>
      <c r="D33" s="25"/>
      <c r="E33" s="25"/>
    </row>
    <row r="34" spans="2:5">
      <c r="B34" s="27"/>
      <c r="C34" s="25"/>
      <c r="D34" s="25"/>
      <c r="E34" s="25"/>
    </row>
    <row r="35" spans="2:5">
      <c r="B35" s="27"/>
      <c r="C35" s="25"/>
      <c r="D35" s="25"/>
      <c r="E35" s="25"/>
    </row>
    <row r="36" spans="2:5">
      <c r="B36" s="27"/>
      <c r="C36" s="25"/>
      <c r="D36" s="25"/>
      <c r="E36" s="25"/>
    </row>
    <row r="37" spans="2:5">
      <c r="B37" s="27"/>
      <c r="C37" s="25"/>
      <c r="D37" s="25"/>
      <c r="E37" s="25"/>
    </row>
    <row r="38" spans="2:5">
      <c r="B38" s="27"/>
      <c r="C38" s="25"/>
      <c r="D38" s="25"/>
      <c r="E38" s="25"/>
    </row>
    <row r="39" spans="2:5">
      <c r="B39" s="27"/>
      <c r="C39" s="25"/>
      <c r="D39" s="25"/>
      <c r="E39" s="25"/>
    </row>
    <row r="40" spans="2:5">
      <c r="B40" s="27"/>
      <c r="C40" s="25"/>
      <c r="D40" s="25"/>
      <c r="E40" s="25"/>
    </row>
    <row r="41" spans="2:5">
      <c r="B41" s="27"/>
      <c r="C41" s="25"/>
      <c r="D41" s="25"/>
      <c r="E41" s="25"/>
    </row>
    <row r="42" spans="2:5">
      <c r="B42" s="27"/>
      <c r="C42" s="25"/>
      <c r="D42" s="25"/>
      <c r="E42" s="25"/>
    </row>
    <row r="43" spans="2:5">
      <c r="B43" s="27"/>
      <c r="C43" s="25"/>
      <c r="D43" s="25"/>
      <c r="E43" s="25"/>
    </row>
    <row r="44" spans="2:5">
      <c r="B44" s="27"/>
      <c r="C44" s="25"/>
      <c r="D44" s="25"/>
      <c r="E44" s="25"/>
    </row>
    <row r="45" spans="2:5">
      <c r="B45" s="27"/>
      <c r="C45" s="25"/>
      <c r="D45" s="25"/>
      <c r="E45" s="25"/>
    </row>
    <row r="46" spans="2:5">
      <c r="B46" s="27"/>
      <c r="C46" s="25"/>
      <c r="D46" s="25"/>
      <c r="E46" s="25"/>
    </row>
    <row r="47" spans="2:5">
      <c r="B47" s="27"/>
      <c r="C47" s="25"/>
      <c r="D47" s="25"/>
      <c r="E47" s="25"/>
    </row>
    <row r="48" spans="2:5">
      <c r="B48" s="27"/>
      <c r="C48" s="25"/>
      <c r="D48" s="25"/>
      <c r="E48" s="25"/>
    </row>
    <row r="49" spans="2:5">
      <c r="B49" s="27"/>
      <c r="C49" s="25"/>
      <c r="D49" s="25"/>
      <c r="E49" s="25"/>
    </row>
    <row r="50" spans="2:5">
      <c r="B50" s="27"/>
      <c r="C50" s="25"/>
      <c r="D50" s="25"/>
      <c r="E50" s="25"/>
    </row>
    <row r="51" spans="2:5">
      <c r="B51" s="27"/>
      <c r="C51" s="25"/>
      <c r="D51" s="25"/>
      <c r="E51" s="25"/>
    </row>
    <row r="52" spans="2:5">
      <c r="B52" s="27"/>
      <c r="C52" s="25"/>
      <c r="D52" s="25"/>
      <c r="E52" s="25"/>
    </row>
    <row r="53" spans="2:5">
      <c r="B53" s="27"/>
      <c r="C53" s="25"/>
      <c r="D53" s="25"/>
      <c r="E53" s="25"/>
    </row>
    <row r="54" spans="2:5">
      <c r="B54" s="27"/>
      <c r="C54" s="25"/>
      <c r="D54" s="25"/>
      <c r="E54" s="25"/>
    </row>
    <row r="55" spans="2:5">
      <c r="B55" s="27"/>
      <c r="C55" s="25"/>
      <c r="D55" s="25"/>
      <c r="E55" s="25"/>
    </row>
    <row r="56" spans="2:5">
      <c r="B56" s="27"/>
      <c r="C56" s="25"/>
      <c r="D56" s="25"/>
      <c r="E56" s="25"/>
    </row>
    <row r="57" spans="2:5">
      <c r="B57" s="27"/>
      <c r="C57" s="25"/>
      <c r="D57" s="25"/>
      <c r="E57" s="25"/>
    </row>
    <row r="58" spans="2:5">
      <c r="B58" s="27"/>
      <c r="C58" s="25"/>
      <c r="D58" s="25"/>
      <c r="E58" s="25"/>
    </row>
    <row r="59" spans="2:5">
      <c r="B59" s="27"/>
      <c r="C59" s="25"/>
      <c r="D59" s="25"/>
      <c r="E59" s="25"/>
    </row>
    <row r="60" spans="2:5">
      <c r="B60" s="27"/>
      <c r="C60" s="25"/>
      <c r="D60" s="25"/>
      <c r="E60" s="25"/>
    </row>
    <row r="61" spans="2:5">
      <c r="B61" s="27"/>
      <c r="C61" s="25"/>
      <c r="D61" s="25"/>
      <c r="E61" s="25"/>
    </row>
    <row r="62" spans="2:5">
      <c r="B62" s="27"/>
      <c r="C62" s="25"/>
      <c r="D62" s="25"/>
      <c r="E62" s="25"/>
    </row>
    <row r="63" spans="2:5">
      <c r="B63" s="27"/>
      <c r="C63" s="25"/>
      <c r="D63" s="25"/>
      <c r="E63" s="25"/>
    </row>
    <row r="64" spans="2:5">
      <c r="B64" s="27"/>
      <c r="C64" s="25"/>
      <c r="D64" s="25"/>
      <c r="E64" s="25"/>
    </row>
    <row r="65" spans="2:5">
      <c r="B65" s="27"/>
      <c r="C65" s="25"/>
      <c r="D65" s="25"/>
      <c r="E65" s="25"/>
    </row>
    <row r="66" spans="2:5">
      <c r="B66" s="27"/>
      <c r="C66" s="25"/>
      <c r="D66" s="25"/>
      <c r="E66" s="25"/>
    </row>
    <row r="67" spans="2:5">
      <c r="B67" s="27"/>
      <c r="C67" s="25"/>
      <c r="D67" s="25"/>
      <c r="E67" s="25"/>
    </row>
    <row r="68" spans="2:5">
      <c r="B68" s="27"/>
      <c r="C68" s="25"/>
      <c r="D68" s="25"/>
      <c r="E68" s="25"/>
    </row>
    <row r="69" spans="2:5">
      <c r="B69" s="27"/>
      <c r="C69" s="25"/>
      <c r="D69" s="25"/>
      <c r="E69" s="25"/>
    </row>
    <row r="70" spans="2:5">
      <c r="B70" s="27"/>
      <c r="C70" s="25"/>
      <c r="D70" s="25"/>
      <c r="E70" s="25"/>
    </row>
    <row r="71" spans="2:5">
      <c r="B71" s="27"/>
      <c r="C71" s="25"/>
      <c r="D71" s="25"/>
      <c r="E71" s="25"/>
    </row>
    <row r="72" spans="2:5">
      <c r="B72" s="27"/>
      <c r="C72" s="26"/>
      <c r="D72" s="26"/>
      <c r="E72" s="26"/>
    </row>
    <row r="73" spans="2:5">
      <c r="B73" s="27"/>
      <c r="C73" s="26"/>
      <c r="D73" s="26"/>
      <c r="E73" s="26"/>
    </row>
    <row r="74" spans="2:5">
      <c r="B74" s="27"/>
      <c r="C74" s="26"/>
      <c r="D74" s="26"/>
      <c r="E74" s="26"/>
    </row>
    <row r="75" spans="2:5">
      <c r="B75" s="27"/>
      <c r="C75" s="26"/>
      <c r="D75" s="26"/>
      <c r="E75" s="26"/>
    </row>
    <row r="76" spans="2:5">
      <c r="B76" s="27"/>
      <c r="C76" s="26"/>
      <c r="D76" s="26"/>
      <c r="E76" s="26"/>
    </row>
    <row r="77" spans="2:5">
      <c r="B77" s="27"/>
      <c r="C77" s="26"/>
      <c r="D77" s="26"/>
      <c r="E77" s="26"/>
    </row>
    <row r="78" spans="2:5">
      <c r="B78" s="27"/>
      <c r="C78" s="25"/>
      <c r="D78" s="26"/>
      <c r="E78" s="26"/>
    </row>
    <row r="79" spans="2:5">
      <c r="B79" s="27"/>
      <c r="C79" s="25"/>
      <c r="D79" s="26"/>
      <c r="E79" s="26"/>
    </row>
    <row r="80" spans="2:5">
      <c r="B80" s="27"/>
      <c r="C80" s="25"/>
      <c r="D80" s="26"/>
      <c r="E80" s="26"/>
    </row>
    <row r="81" spans="2:5">
      <c r="B81" s="27"/>
      <c r="C81" s="25"/>
      <c r="D81" s="26"/>
      <c r="E81" s="26"/>
    </row>
    <row r="82" spans="2:5">
      <c r="B82" s="27"/>
      <c r="C82" s="25"/>
      <c r="D82" s="26"/>
      <c r="E82" s="26"/>
    </row>
    <row r="83" spans="2:5">
      <c r="B83" s="27"/>
      <c r="C83" s="25"/>
      <c r="D83" s="26"/>
      <c r="E83" s="26"/>
    </row>
    <row r="84" spans="2:5">
      <c r="B84" s="27"/>
      <c r="C84" s="25"/>
      <c r="D84" s="26"/>
      <c r="E84" s="26"/>
    </row>
    <row r="85" spans="2:5">
      <c r="B85" s="27"/>
      <c r="C85" s="25"/>
      <c r="D85" s="26"/>
      <c r="E85" s="26"/>
    </row>
    <row r="86" spans="2:5">
      <c r="B86" s="27"/>
      <c r="C86" s="25"/>
      <c r="D86" s="26"/>
      <c r="E86" s="26"/>
    </row>
    <row r="87" spans="2:5">
      <c r="B87" s="27"/>
      <c r="C87" s="25"/>
      <c r="D87" s="26"/>
      <c r="E87" s="26"/>
    </row>
    <row r="88" spans="2:5">
      <c r="B88" s="27"/>
      <c r="C88" s="25"/>
      <c r="D88" s="26"/>
      <c r="E88" s="26"/>
    </row>
    <row r="89" spans="2:5">
      <c r="B89" s="27"/>
      <c r="C89" s="25"/>
      <c r="D89" s="26"/>
      <c r="E89" s="26"/>
    </row>
    <row r="90" spans="2:5">
      <c r="B90" s="27"/>
      <c r="C90" s="25"/>
      <c r="D90" s="26"/>
      <c r="E90" s="26"/>
    </row>
    <row r="91" spans="2:5">
      <c r="B91" s="27"/>
      <c r="C91" s="25"/>
      <c r="D91" s="26"/>
      <c r="E91" s="26"/>
    </row>
    <row r="92" spans="2:5">
      <c r="B92" s="27"/>
      <c r="C92" s="25"/>
      <c r="D92" s="26"/>
      <c r="E92" s="26"/>
    </row>
    <row r="93" spans="2:5">
      <c r="B93" s="27"/>
      <c r="C93" s="25"/>
      <c r="D93" s="26"/>
      <c r="E93" s="26"/>
    </row>
    <row r="94" spans="2:5">
      <c r="B94" s="27"/>
      <c r="C94" s="25"/>
      <c r="D94" s="26"/>
      <c r="E94" s="26"/>
    </row>
    <row r="95" spans="2:5">
      <c r="B95" s="27"/>
      <c r="C95" s="25"/>
      <c r="D95" s="26"/>
      <c r="E95" s="26"/>
    </row>
    <row r="96" spans="2:5">
      <c r="B96" s="27"/>
      <c r="C96" s="25"/>
      <c r="D96" s="26"/>
      <c r="E96" s="26"/>
    </row>
    <row r="97" spans="2:5">
      <c r="B97" s="27"/>
      <c r="C97" s="25"/>
      <c r="D97" s="26"/>
      <c r="E97" s="26"/>
    </row>
    <row r="98" spans="2:5">
      <c r="B98" s="27"/>
      <c r="C98" s="25"/>
      <c r="D98" s="26"/>
      <c r="E98" s="26"/>
    </row>
    <row r="99" spans="2:5">
      <c r="B99" s="27"/>
      <c r="C99" s="25"/>
      <c r="D99" s="26"/>
      <c r="E99" s="26"/>
    </row>
    <row r="100" spans="2:5">
      <c r="B100" s="27"/>
      <c r="C100" s="25"/>
      <c r="D100" s="26"/>
      <c r="E100" s="26"/>
    </row>
    <row r="101" spans="2:5">
      <c r="B101" s="27"/>
      <c r="C101" s="25"/>
      <c r="D101" s="26"/>
      <c r="E101" s="26"/>
    </row>
    <row r="102" spans="2:5">
      <c r="B102" s="27"/>
      <c r="C102" s="25"/>
      <c r="D102" s="26"/>
      <c r="E102" s="26"/>
    </row>
    <row r="103" spans="2:5">
      <c r="B103" s="27"/>
      <c r="C103" s="25"/>
      <c r="D103" s="26"/>
      <c r="E103" s="26"/>
    </row>
    <row r="104" spans="2:5">
      <c r="B104" s="27"/>
      <c r="C104" s="25"/>
      <c r="D104" s="26"/>
      <c r="E104" s="26"/>
    </row>
    <row r="105" spans="2:5">
      <c r="B105" s="27"/>
      <c r="C105" s="25"/>
      <c r="D105" s="26"/>
      <c r="E105" s="26"/>
    </row>
    <row r="106" spans="2:5">
      <c r="B106" s="27"/>
      <c r="C106" s="25"/>
      <c r="D106" s="26"/>
      <c r="E106" s="26"/>
    </row>
    <row r="107" spans="2:5">
      <c r="B107" s="27"/>
      <c r="C107" s="25"/>
      <c r="D107" s="26"/>
      <c r="E107" s="26"/>
    </row>
    <row r="108" spans="2:5">
      <c r="B108" s="27"/>
      <c r="C108" s="25"/>
      <c r="D108" s="26"/>
      <c r="E108" s="26"/>
    </row>
    <row r="109" spans="2:5">
      <c r="B109" s="27"/>
      <c r="C109" s="25"/>
      <c r="D109" s="26"/>
      <c r="E109" s="26"/>
    </row>
    <row r="110" spans="2:5">
      <c r="B110" s="27"/>
      <c r="C110" s="25"/>
      <c r="D110" s="26"/>
      <c r="E110" s="26"/>
    </row>
    <row r="111" spans="2:5">
      <c r="B111" s="27"/>
      <c r="C111" s="25"/>
      <c r="D111" s="26"/>
      <c r="E111" s="26"/>
    </row>
    <row r="112" spans="2:5">
      <c r="B112" s="27"/>
      <c r="C112" s="25"/>
      <c r="D112" s="26"/>
      <c r="E112" s="26"/>
    </row>
    <row r="113" spans="2:5">
      <c r="B113" s="27"/>
      <c r="C113" s="25"/>
      <c r="D113" s="26"/>
      <c r="E113" s="26"/>
    </row>
    <row r="114" spans="2:5">
      <c r="B114" s="27"/>
      <c r="C114" s="25"/>
      <c r="D114" s="26"/>
      <c r="E114" s="26"/>
    </row>
    <row r="115" spans="2:5">
      <c r="B115" s="27"/>
      <c r="C115" s="25"/>
      <c r="D115" s="26"/>
      <c r="E115" s="26"/>
    </row>
    <row r="116" spans="2:5">
      <c r="B116" s="27"/>
      <c r="C116" s="25"/>
      <c r="D116" s="26"/>
      <c r="E116" s="26"/>
    </row>
    <row r="117" spans="2:5">
      <c r="B117" s="27"/>
      <c r="C117" s="25"/>
      <c r="D117" s="26"/>
      <c r="E117" s="26"/>
    </row>
    <row r="118" spans="2:5">
      <c r="B118" s="27"/>
      <c r="C118" s="25"/>
      <c r="D118" s="26"/>
      <c r="E118" s="26"/>
    </row>
    <row r="119" spans="2:5">
      <c r="B119" s="27"/>
      <c r="C119" s="25"/>
      <c r="D119" s="26"/>
      <c r="E119" s="26"/>
    </row>
    <row r="120" spans="2:5">
      <c r="B120" s="27"/>
      <c r="C120" s="25"/>
      <c r="D120" s="26"/>
      <c r="E120" s="26"/>
    </row>
    <row r="121" spans="2:5">
      <c r="B121" s="27"/>
      <c r="C121" s="25"/>
      <c r="D121" s="26"/>
      <c r="E121" s="26"/>
    </row>
    <row r="122" spans="2:5">
      <c r="B122" s="27"/>
      <c r="C122" s="25"/>
      <c r="D122" s="26"/>
      <c r="E122" s="26"/>
    </row>
    <row r="123" spans="2:5">
      <c r="B123" s="27"/>
      <c r="C123" s="25"/>
      <c r="D123" s="26"/>
      <c r="E123" s="26"/>
    </row>
    <row r="124" spans="2:5">
      <c r="B124" s="27"/>
      <c r="C124" s="25"/>
      <c r="D124" s="26"/>
      <c r="E124" s="26"/>
    </row>
    <row r="125" spans="2:5">
      <c r="B125" s="27"/>
      <c r="C125" s="25"/>
      <c r="D125" s="26"/>
      <c r="E125" s="26"/>
    </row>
    <row r="126" spans="2:5">
      <c r="B126" s="27"/>
      <c r="C126" s="25"/>
      <c r="D126" s="26"/>
      <c r="E126" s="26"/>
    </row>
    <row r="127" spans="2:5">
      <c r="B127" s="27"/>
      <c r="C127" s="25"/>
      <c r="D127" s="26"/>
      <c r="E127" s="26"/>
    </row>
    <row r="128" spans="2:5">
      <c r="B128" s="27"/>
      <c r="C128" s="25"/>
      <c r="D128" s="26"/>
      <c r="E128" s="26"/>
    </row>
    <row r="129" spans="2:5">
      <c r="B129" s="27"/>
      <c r="C129" s="25"/>
      <c r="D129" s="26"/>
      <c r="E129" s="26"/>
    </row>
    <row r="130" spans="2:5">
      <c r="B130" s="27"/>
      <c r="C130" s="25"/>
      <c r="D130" s="26"/>
      <c r="E130" s="26"/>
    </row>
    <row r="131" spans="2:5">
      <c r="B131" s="27"/>
      <c r="C131" s="25"/>
      <c r="D131" s="26"/>
      <c r="E131" s="26"/>
    </row>
    <row r="132" spans="2:5">
      <c r="B132" s="27"/>
      <c r="C132" s="25"/>
      <c r="D132" s="26"/>
      <c r="E132" s="26"/>
    </row>
    <row r="133" spans="2:5">
      <c r="B133" s="27"/>
      <c r="C133" s="25"/>
      <c r="D133" s="26"/>
      <c r="E133" s="26"/>
    </row>
    <row r="134" spans="2:5">
      <c r="B134" s="27"/>
      <c r="C134" s="25"/>
      <c r="D134" s="26"/>
      <c r="E134" s="26"/>
    </row>
    <row r="135" spans="2:5">
      <c r="B135" s="27"/>
      <c r="C135" s="25"/>
      <c r="D135" s="26"/>
      <c r="E135" s="26"/>
    </row>
    <row r="136" spans="2:5">
      <c r="B136" s="27"/>
      <c r="C136" s="25"/>
      <c r="D136" s="26"/>
      <c r="E136" s="26"/>
    </row>
    <row r="137" spans="2:5">
      <c r="B137" s="27"/>
      <c r="C137" s="25"/>
      <c r="D137" s="26"/>
      <c r="E137" s="26"/>
    </row>
    <row r="138" spans="2:5">
      <c r="B138" s="27"/>
      <c r="C138" s="25"/>
      <c r="D138" s="26"/>
      <c r="E138" s="26"/>
    </row>
    <row r="139" spans="2:5">
      <c r="B139" s="27"/>
      <c r="C139" s="25"/>
      <c r="D139" s="26"/>
      <c r="E139" s="26"/>
    </row>
    <row r="140" spans="2:5">
      <c r="B140" s="27"/>
      <c r="C140" s="25"/>
      <c r="D140" s="26"/>
      <c r="E140" s="26"/>
    </row>
    <row r="141" spans="2:5">
      <c r="B141" s="27"/>
      <c r="C141" s="25"/>
      <c r="D141" s="26"/>
      <c r="E141" s="26"/>
    </row>
    <row r="142" spans="2:5">
      <c r="B142" s="27"/>
      <c r="C142" s="25"/>
      <c r="D142" s="26"/>
      <c r="E142" s="26"/>
    </row>
    <row r="143" spans="2:5">
      <c r="B143" s="27"/>
      <c r="C143" s="25"/>
      <c r="D143" s="26"/>
      <c r="E143" s="26"/>
    </row>
    <row r="144" spans="2:5">
      <c r="B144" s="27"/>
      <c r="C144" s="25"/>
      <c r="D144" s="26"/>
      <c r="E144" s="26"/>
    </row>
    <row r="145" spans="2:5">
      <c r="B145" s="27"/>
      <c r="C145" s="25"/>
      <c r="D145" s="26"/>
      <c r="E145" s="26"/>
    </row>
    <row r="146" spans="2:5">
      <c r="B146" s="27"/>
      <c r="C146" s="25"/>
      <c r="D146" s="26"/>
      <c r="E146" s="26"/>
    </row>
    <row r="147" spans="2:5">
      <c r="B147" s="27"/>
      <c r="C147" s="25"/>
      <c r="D147" s="26"/>
      <c r="E147" s="26"/>
    </row>
    <row r="148" spans="2:5">
      <c r="B148" s="27"/>
      <c r="C148" s="25"/>
      <c r="D148" s="26"/>
      <c r="E148" s="26"/>
    </row>
    <row r="149" spans="2:5">
      <c r="B149" s="27"/>
      <c r="C149" s="25"/>
      <c r="D149" s="26"/>
      <c r="E149" s="26"/>
    </row>
    <row r="150" spans="2:5">
      <c r="B150" s="27"/>
      <c r="C150" s="25"/>
      <c r="D150" s="26"/>
      <c r="E150" s="26"/>
    </row>
    <row r="151" spans="2:5">
      <c r="B151" s="27"/>
      <c r="C151" s="25"/>
      <c r="D151" s="26"/>
      <c r="E151" s="26"/>
    </row>
    <row r="152" spans="2:5">
      <c r="B152" s="27"/>
      <c r="C152" s="25"/>
      <c r="D152" s="26"/>
      <c r="E152" s="26"/>
    </row>
    <row r="153" spans="2:5">
      <c r="B153" s="27"/>
      <c r="C153" s="25"/>
      <c r="D153" s="26"/>
      <c r="E153" s="26"/>
    </row>
    <row r="154" spans="2:5">
      <c r="B154" s="27"/>
      <c r="C154" s="25"/>
      <c r="D154" s="26"/>
      <c r="E154" s="26"/>
    </row>
    <row r="155" spans="2:5">
      <c r="B155" s="27"/>
      <c r="C155" s="25"/>
      <c r="D155" s="26"/>
      <c r="E155" s="26"/>
    </row>
    <row r="156" spans="2:5">
      <c r="B156" s="27"/>
      <c r="C156" s="25"/>
      <c r="D156" s="26"/>
      <c r="E156" s="26"/>
    </row>
    <row r="157" spans="2:5">
      <c r="B157" s="27"/>
      <c r="C157" s="25"/>
      <c r="D157" s="26"/>
      <c r="E157" s="26"/>
    </row>
    <row r="158" spans="2:5">
      <c r="B158" s="27"/>
      <c r="C158" s="25"/>
      <c r="D158" s="26"/>
      <c r="E158" s="26"/>
    </row>
    <row r="159" spans="2:5">
      <c r="B159" s="27"/>
      <c r="C159" s="25"/>
      <c r="D159" s="26"/>
      <c r="E159" s="26"/>
    </row>
    <row r="160" spans="2:5">
      <c r="B160" s="27"/>
      <c r="C160" s="25"/>
      <c r="D160" s="26"/>
      <c r="E160" s="26"/>
    </row>
    <row r="161" spans="2:5">
      <c r="B161" s="27"/>
      <c r="C161" s="25"/>
      <c r="D161" s="26"/>
      <c r="E161" s="26"/>
    </row>
    <row r="162" spans="2:5">
      <c r="B162" s="27"/>
      <c r="C162" s="25"/>
      <c r="D162" s="26"/>
      <c r="E162" s="26"/>
    </row>
    <row r="163" spans="2:5">
      <c r="B163" s="27"/>
      <c r="C163" s="25"/>
      <c r="D163" s="26"/>
      <c r="E163" s="26"/>
    </row>
    <row r="164" spans="2:5">
      <c r="B164" s="27"/>
      <c r="C164" s="25"/>
      <c r="D164" s="26"/>
      <c r="E164" s="26"/>
    </row>
    <row r="165" spans="2:5">
      <c r="B165" s="27"/>
      <c r="C165" s="25"/>
      <c r="D165" s="26"/>
      <c r="E165" s="26"/>
    </row>
    <row r="166" spans="2:5">
      <c r="B166" s="27"/>
      <c r="C166" s="25"/>
      <c r="D166" s="26"/>
      <c r="E166" s="26"/>
    </row>
    <row r="167" spans="2:5">
      <c r="B167" s="27"/>
      <c r="C167" s="25"/>
      <c r="D167" s="26"/>
      <c r="E167" s="26"/>
    </row>
    <row r="168" spans="2:5">
      <c r="B168" s="27"/>
      <c r="C168" s="25"/>
      <c r="D168" s="26"/>
      <c r="E168" s="26"/>
    </row>
    <row r="169" spans="2:5">
      <c r="B169" s="27"/>
      <c r="C169" s="25"/>
      <c r="D169" s="26"/>
      <c r="E169" s="26"/>
    </row>
    <row r="170" spans="2:5">
      <c r="B170" s="27"/>
      <c r="C170" s="25"/>
      <c r="D170" s="26"/>
      <c r="E170" s="26"/>
    </row>
    <row r="171" spans="2:5">
      <c r="B171" s="27"/>
      <c r="C171" s="25"/>
      <c r="D171" s="26"/>
      <c r="E171" s="26"/>
    </row>
    <row r="172" spans="2:5">
      <c r="B172" s="27"/>
      <c r="C172" s="25"/>
      <c r="D172" s="26"/>
      <c r="E172" s="26"/>
    </row>
    <row r="173" spans="2:5">
      <c r="B173" s="27"/>
      <c r="C173" s="25"/>
      <c r="D173" s="26"/>
      <c r="E173" s="26"/>
    </row>
    <row r="174" spans="2:5">
      <c r="B174" s="27"/>
      <c r="C174" s="25"/>
      <c r="D174" s="26"/>
      <c r="E174" s="26"/>
    </row>
    <row r="175" spans="2:5">
      <c r="B175" s="27"/>
      <c r="C175" s="25"/>
      <c r="D175" s="26"/>
      <c r="E175" s="26"/>
    </row>
    <row r="176" spans="2:5">
      <c r="B176" s="27"/>
      <c r="C176" s="25"/>
      <c r="D176" s="26"/>
      <c r="E176" s="26"/>
    </row>
    <row r="177" spans="2:5">
      <c r="B177" s="27"/>
      <c r="C177" s="25"/>
      <c r="D177" s="26"/>
      <c r="E177" s="26"/>
    </row>
    <row r="178" spans="2:5">
      <c r="B178" s="27"/>
      <c r="C178" s="25"/>
      <c r="D178" s="26"/>
      <c r="E178" s="26"/>
    </row>
    <row r="179" spans="2:5">
      <c r="B179" s="27"/>
      <c r="C179" s="25"/>
      <c r="D179" s="26"/>
      <c r="E179" s="26"/>
    </row>
    <row r="180" spans="2:5">
      <c r="B180" s="27"/>
      <c r="C180" s="25"/>
      <c r="D180" s="26"/>
      <c r="E180" s="26"/>
    </row>
    <row r="181" spans="2:5">
      <c r="B181" s="27"/>
      <c r="C181" s="25"/>
      <c r="D181" s="26"/>
      <c r="E181" s="26"/>
    </row>
    <row r="182" spans="2:5">
      <c r="B182" s="27"/>
      <c r="C182" s="25"/>
      <c r="D182" s="26"/>
      <c r="E182" s="26"/>
    </row>
    <row r="183" spans="2:5">
      <c r="B183" s="27"/>
      <c r="C183" s="25"/>
      <c r="D183" s="26"/>
      <c r="E183" s="26"/>
    </row>
    <row r="184" spans="2:5">
      <c r="B184" s="27"/>
      <c r="C184" s="25"/>
      <c r="D184" s="26"/>
      <c r="E184" s="26"/>
    </row>
    <row r="185" spans="2:5">
      <c r="B185" s="27"/>
      <c r="C185" s="25"/>
      <c r="D185" s="26"/>
      <c r="E185" s="26"/>
    </row>
    <row r="186" spans="2:5">
      <c r="B186" s="27"/>
      <c r="C186" s="25"/>
      <c r="D186" s="26"/>
      <c r="E186" s="26"/>
    </row>
    <row r="187" spans="2:5">
      <c r="B187" s="27"/>
      <c r="C187" s="25"/>
      <c r="D187" s="26"/>
      <c r="E187" s="26"/>
    </row>
    <row r="188" spans="2:5">
      <c r="B188" s="27"/>
      <c r="C188" s="25"/>
      <c r="D188" s="26"/>
      <c r="E188" s="26"/>
    </row>
    <row r="189" spans="2:5">
      <c r="B189" s="27"/>
      <c r="C189" s="25"/>
      <c r="D189" s="26"/>
      <c r="E189" s="26"/>
    </row>
    <row r="190" spans="2:5">
      <c r="B190" s="27"/>
      <c r="C190" s="25"/>
      <c r="D190" s="26"/>
      <c r="E190" s="26"/>
    </row>
    <row r="191" spans="2:5">
      <c r="B191" s="27"/>
      <c r="C191" s="25"/>
      <c r="D191" s="26"/>
      <c r="E191" s="26"/>
    </row>
    <row r="192" spans="2:5">
      <c r="B192" s="27"/>
      <c r="C192" s="25"/>
      <c r="D192" s="26"/>
      <c r="E192" s="26"/>
    </row>
    <row r="193" spans="2:5">
      <c r="B193" s="27"/>
      <c r="C193" s="25"/>
      <c r="D193" s="26"/>
      <c r="E193" s="26"/>
    </row>
    <row r="194" spans="2:5">
      <c r="B194" s="27"/>
      <c r="C194" s="25"/>
      <c r="D194" s="26"/>
      <c r="E194" s="26"/>
    </row>
    <row r="195" spans="2:5">
      <c r="B195" s="27"/>
      <c r="C195" s="25"/>
      <c r="D195" s="26"/>
      <c r="E195" s="26"/>
    </row>
    <row r="196" spans="2:5">
      <c r="B196" s="27"/>
      <c r="C196" s="25"/>
      <c r="D196" s="26"/>
      <c r="E196" s="26"/>
    </row>
    <row r="197" spans="2:5">
      <c r="B197" s="27"/>
      <c r="C197" s="25"/>
      <c r="D197" s="26"/>
      <c r="E197" s="26"/>
    </row>
    <row r="198" spans="2:5">
      <c r="B198" s="27"/>
      <c r="C198" s="25"/>
      <c r="D198" s="26"/>
      <c r="E198" s="26"/>
    </row>
    <row r="199" spans="2:5">
      <c r="B199" s="27"/>
      <c r="C199" s="25"/>
      <c r="D199" s="26"/>
      <c r="E199" s="26"/>
    </row>
    <row r="200" spans="2:5">
      <c r="B200" s="27"/>
      <c r="C200" s="25"/>
      <c r="D200" s="26"/>
      <c r="E200" s="26"/>
    </row>
    <row r="201" spans="2:5">
      <c r="B201" s="27"/>
      <c r="C201" s="25"/>
      <c r="D201" s="26"/>
      <c r="E201" s="26"/>
    </row>
    <row r="202" spans="2:5">
      <c r="B202" s="27"/>
      <c r="C202" s="25"/>
      <c r="D202" s="26"/>
      <c r="E202" s="26"/>
    </row>
    <row r="203" spans="2:5">
      <c r="B203" s="27"/>
      <c r="C203" s="25"/>
      <c r="D203" s="26"/>
      <c r="E203" s="26"/>
    </row>
    <row r="204" spans="2:5">
      <c r="B204" s="27"/>
      <c r="C204" s="25"/>
      <c r="D204" s="26"/>
      <c r="E204" s="26"/>
    </row>
    <row r="205" spans="2:5">
      <c r="B205" s="27"/>
      <c r="C205" s="25"/>
      <c r="D205" s="26"/>
      <c r="E205" s="26"/>
    </row>
    <row r="206" spans="2:5">
      <c r="B206" s="27"/>
      <c r="C206" s="25"/>
      <c r="D206" s="26"/>
      <c r="E206" s="26"/>
    </row>
    <row r="207" spans="2:5">
      <c r="B207" s="27"/>
      <c r="C207" s="25"/>
      <c r="D207" s="26"/>
      <c r="E207" s="26"/>
    </row>
    <row r="208" spans="2:5">
      <c r="B208" s="27"/>
      <c r="C208" s="25"/>
      <c r="D208" s="26"/>
      <c r="E208" s="26"/>
    </row>
    <row r="209" spans="2:5">
      <c r="B209" s="27"/>
      <c r="C209" s="25"/>
      <c r="D209" s="26"/>
      <c r="E209" s="26"/>
    </row>
    <row r="210" spans="2:5">
      <c r="B210" s="27"/>
      <c r="C210" s="25"/>
      <c r="D210" s="26"/>
      <c r="E210" s="26"/>
    </row>
    <row r="211" spans="2:5">
      <c r="B211" s="27"/>
      <c r="C211" s="25"/>
      <c r="D211" s="26"/>
      <c r="E211" s="26"/>
    </row>
    <row r="212" spans="2:5">
      <c r="B212" s="27"/>
      <c r="C212" s="25"/>
      <c r="D212" s="26"/>
      <c r="E212" s="26"/>
    </row>
    <row r="213" spans="2:5">
      <c r="B213" s="27"/>
      <c r="C213" s="25"/>
      <c r="D213" s="26"/>
      <c r="E213" s="26"/>
    </row>
    <row r="214" spans="2:5">
      <c r="B214" s="27"/>
      <c r="C214" s="25"/>
      <c r="D214" s="26"/>
      <c r="E214" s="26"/>
    </row>
    <row r="215" spans="2:5">
      <c r="B215" s="27"/>
      <c r="C215" s="25"/>
      <c r="D215" s="26"/>
      <c r="E215" s="26"/>
    </row>
    <row r="216" spans="2:5">
      <c r="B216" s="27"/>
      <c r="C216" s="25"/>
      <c r="D216" s="26"/>
      <c r="E216" s="26"/>
    </row>
    <row r="217" spans="2:5">
      <c r="B217" s="27"/>
      <c r="C217" s="25"/>
      <c r="D217" s="26"/>
      <c r="E217" s="26"/>
    </row>
    <row r="218" spans="2:5">
      <c r="B218" s="27"/>
      <c r="C218" s="25"/>
      <c r="D218" s="26"/>
      <c r="E218" s="26"/>
    </row>
    <row r="219" spans="2:5">
      <c r="B219" s="27"/>
      <c r="C219" s="25"/>
      <c r="D219" s="26"/>
      <c r="E219" s="26"/>
    </row>
    <row r="220" spans="2:5">
      <c r="B220" s="27"/>
      <c r="C220" s="25"/>
      <c r="D220" s="26"/>
      <c r="E220" s="26"/>
    </row>
    <row r="221" spans="2:5">
      <c r="B221" s="27"/>
      <c r="C221" s="25"/>
      <c r="D221" s="26"/>
      <c r="E221" s="26"/>
    </row>
    <row r="222" spans="2:5">
      <c r="B222" s="27"/>
      <c r="C222" s="25"/>
      <c r="D222" s="26"/>
      <c r="E222" s="26"/>
    </row>
    <row r="223" spans="2:5">
      <c r="B223" s="27"/>
      <c r="C223" s="25"/>
      <c r="D223" s="26"/>
      <c r="E223" s="26"/>
    </row>
    <row r="224" spans="2:5">
      <c r="B224" s="27"/>
      <c r="C224" s="25"/>
      <c r="D224" s="26"/>
      <c r="E224" s="26"/>
    </row>
    <row r="225" spans="2:5">
      <c r="B225" s="27"/>
      <c r="C225" s="25"/>
      <c r="D225" s="26"/>
      <c r="E225" s="26"/>
    </row>
    <row r="226" spans="2:5">
      <c r="B226" s="27"/>
      <c r="C226" s="25"/>
      <c r="D226" s="26"/>
      <c r="E226" s="26"/>
    </row>
    <row r="227" spans="2:5">
      <c r="B227" s="27"/>
      <c r="C227" s="25"/>
      <c r="D227" s="26"/>
      <c r="E227" s="26"/>
    </row>
    <row r="228" spans="2:5">
      <c r="B228" s="27"/>
      <c r="C228" s="25"/>
      <c r="D228" s="26"/>
      <c r="E228" s="26"/>
    </row>
    <row r="229" spans="2:5">
      <c r="B229" s="27"/>
      <c r="C229" s="25"/>
      <c r="D229" s="26"/>
      <c r="E229" s="26"/>
    </row>
    <row r="230" spans="2:5">
      <c r="B230" s="27"/>
      <c r="C230" s="25"/>
      <c r="D230" s="26"/>
      <c r="E230" s="26"/>
    </row>
    <row r="231" spans="2:5">
      <c r="B231" s="27"/>
      <c r="C231" s="25"/>
      <c r="D231" s="26"/>
      <c r="E231" s="26"/>
    </row>
    <row r="232" spans="2:5">
      <c r="B232" s="27"/>
      <c r="C232" s="25"/>
      <c r="D232" s="26"/>
      <c r="E232" s="26"/>
    </row>
    <row r="233" spans="2:5">
      <c r="B233" s="27"/>
      <c r="C233" s="25"/>
      <c r="D233" s="26"/>
      <c r="E233" s="26"/>
    </row>
    <row r="234" spans="2:5">
      <c r="B234" s="27"/>
      <c r="C234" s="25"/>
      <c r="D234" s="26"/>
      <c r="E234" s="26"/>
    </row>
    <row r="235" spans="2:5">
      <c r="B235" s="27"/>
      <c r="C235" s="25"/>
      <c r="D235" s="26"/>
      <c r="E235" s="26"/>
    </row>
    <row r="236" spans="2:5">
      <c r="B236" s="27"/>
      <c r="C236" s="25"/>
      <c r="D236" s="26"/>
      <c r="E236" s="26"/>
    </row>
    <row r="237" spans="2:5">
      <c r="B237" s="27"/>
      <c r="C237" s="25"/>
      <c r="D237" s="26"/>
      <c r="E237" s="26"/>
    </row>
    <row r="238" spans="2:5">
      <c r="B238" s="27"/>
      <c r="C238" s="25"/>
      <c r="D238" s="26"/>
      <c r="E238" s="26"/>
    </row>
    <row r="239" spans="2:5">
      <c r="B239" s="27"/>
      <c r="C239" s="25"/>
      <c r="D239" s="26"/>
      <c r="E239" s="26"/>
    </row>
    <row r="240" spans="2:5">
      <c r="B240" s="27"/>
      <c r="C240" s="25"/>
      <c r="D240" s="26"/>
      <c r="E240" s="26"/>
    </row>
    <row r="241" spans="2:5">
      <c r="B241" s="27"/>
      <c r="C241" s="25"/>
      <c r="D241" s="26"/>
      <c r="E241" s="26"/>
    </row>
    <row r="242" spans="2:5">
      <c r="B242" s="27"/>
      <c r="C242" s="25"/>
      <c r="D242" s="26"/>
      <c r="E242" s="26"/>
    </row>
    <row r="243" spans="2:5">
      <c r="B243" s="27"/>
      <c r="C243" s="25"/>
      <c r="D243" s="26"/>
      <c r="E243" s="26"/>
    </row>
    <row r="244" spans="2:5">
      <c r="B244" s="27"/>
      <c r="C244" s="25"/>
      <c r="D244" s="26"/>
      <c r="E244" s="26"/>
    </row>
    <row r="245" spans="2:5">
      <c r="B245" s="27"/>
      <c r="C245" s="25"/>
      <c r="D245" s="26"/>
      <c r="E245" s="26"/>
    </row>
    <row r="246" spans="2:5">
      <c r="B246" s="27"/>
      <c r="C246" s="25"/>
      <c r="D246" s="26"/>
      <c r="E246" s="26"/>
    </row>
    <row r="247" spans="2:5">
      <c r="B247" s="27"/>
      <c r="C247" s="25"/>
      <c r="D247" s="26"/>
      <c r="E247" s="26"/>
    </row>
    <row r="248" spans="2:5">
      <c r="B248" s="27"/>
      <c r="C248" s="25"/>
      <c r="D248" s="26"/>
      <c r="E248" s="26"/>
    </row>
    <row r="249" spans="2:5">
      <c r="B249" s="27"/>
      <c r="C249" s="25"/>
      <c r="D249" s="26"/>
      <c r="E249" s="26"/>
    </row>
    <row r="250" spans="2:5">
      <c r="B250" s="27"/>
      <c r="C250" s="25"/>
      <c r="D250" s="26"/>
      <c r="E250" s="26"/>
    </row>
    <row r="251" spans="2:5">
      <c r="B251" s="27"/>
      <c r="C251" s="25"/>
      <c r="D251" s="26"/>
      <c r="E251" s="26"/>
    </row>
    <row r="252" spans="2:5">
      <c r="B252" s="27"/>
      <c r="C252" s="25"/>
      <c r="D252" s="26"/>
      <c r="E252" s="26"/>
    </row>
  </sheetData>
  <mergeCells count="1">
    <mergeCell ref="D3:E3"/>
  </mergeCells>
  <phoneticPr fontId="0" type="noConversion"/>
  <pageMargins left="0.35433070866141736" right="0.35433070866141736" top="0.39370078740157483" bottom="0.59055118110236227" header="0.11811023622047245" footer="0.31496062992125984"/>
  <pageSetup paperSize="9" scale="67" fitToHeight="0" orientation="portrait" verticalDpi="360" r:id="rId1"/>
  <headerFooter alignWithMargins="0">
    <oddFooter>&amp;L&amp;"Arial Narrow,Regular"&amp;8&amp;F&amp;C&amp;"Arial Narrow,Regular"&amp;8&amp;P&amp;R&amp;"Arial Narrow,Regular"&amp;8&amp;D - &amp;T</oddFooter>
  </headerFooter>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86">
    <tabColor indexed="13"/>
    <pageSetUpPr fitToPage="1"/>
  </sheetPr>
  <dimension ref="A1:F270"/>
  <sheetViews>
    <sheetView showZeros="0" view="pageBreakPreview" zoomScale="70" zoomScaleNormal="75" zoomScaleSheetLayoutView="70" workbookViewId="0">
      <selection activeCell="K25" sqref="K25"/>
    </sheetView>
  </sheetViews>
  <sheetFormatPr defaultColWidth="11.7109375" defaultRowHeight="15.75"/>
  <cols>
    <col min="1" max="1" width="13.85546875" style="7" customWidth="1"/>
    <col min="2" max="2" width="52" style="6" customWidth="1"/>
    <col min="3" max="3" width="14.7109375" style="11" customWidth="1"/>
    <col min="4" max="4" width="17" style="10" customWidth="1"/>
    <col min="5" max="5" width="50.85546875" style="10" customWidth="1"/>
    <col min="6" max="16384" width="11.7109375" style="7"/>
  </cols>
  <sheetData>
    <row r="1" spans="1:6" ht="29.25" customHeight="1">
      <c r="A1" s="4" t="s">
        <v>12</v>
      </c>
      <c r="B1" s="37"/>
      <c r="C1" s="18"/>
      <c r="D1" s="18"/>
      <c r="E1" s="18"/>
    </row>
    <row r="2" spans="1:6" ht="24" thickBot="1">
      <c r="A2" s="4"/>
      <c r="B2" s="5"/>
      <c r="C2" s="18"/>
      <c r="D2" s="18"/>
      <c r="E2" s="18"/>
    </row>
    <row r="3" spans="1:6" ht="24" customHeight="1" thickBot="1">
      <c r="A3" s="8"/>
      <c r="B3" s="9"/>
      <c r="C3" s="421"/>
      <c r="D3" s="1127"/>
      <c r="E3" s="1022"/>
    </row>
    <row r="4" spans="1:6" ht="56.25" customHeight="1" thickBot="1">
      <c r="A4" s="12" t="s">
        <v>16</v>
      </c>
      <c r="B4" s="13" t="s">
        <v>12</v>
      </c>
      <c r="C4" s="32" t="s">
        <v>1026</v>
      </c>
      <c r="D4" s="203" t="s">
        <v>631</v>
      </c>
      <c r="E4" s="20" t="s">
        <v>22</v>
      </c>
    </row>
    <row r="5" spans="1:6" ht="28.5" customHeight="1">
      <c r="A5" s="15"/>
      <c r="B5" s="31"/>
      <c r="C5" s="33"/>
      <c r="D5" s="204"/>
      <c r="E5" s="71"/>
    </row>
    <row r="6" spans="1:6" ht="21.75" customHeight="1">
      <c r="A6" s="14"/>
      <c r="B6" s="22"/>
      <c r="C6" s="34"/>
      <c r="D6" s="150"/>
      <c r="E6" s="70"/>
    </row>
    <row r="7" spans="1:6" ht="31.5">
      <c r="A7" s="14" t="s">
        <v>198</v>
      </c>
      <c r="B7" s="30" t="s">
        <v>199</v>
      </c>
      <c r="C7" s="35" t="s">
        <v>5</v>
      </c>
      <c r="D7" s="927">
        <v>955</v>
      </c>
      <c r="E7" s="70"/>
      <c r="F7" s="265"/>
    </row>
    <row r="8" spans="1:6" ht="21.75" customHeight="1">
      <c r="A8" s="14" t="s">
        <v>814</v>
      </c>
      <c r="B8" s="30" t="s">
        <v>815</v>
      </c>
      <c r="C8" s="35" t="s">
        <v>9</v>
      </c>
      <c r="D8" s="927">
        <v>58</v>
      </c>
      <c r="E8" s="70"/>
      <c r="F8" s="265"/>
    </row>
    <row r="9" spans="1:6" ht="31.5">
      <c r="A9" s="16" t="s">
        <v>203</v>
      </c>
      <c r="B9" s="30" t="s">
        <v>204</v>
      </c>
      <c r="C9" s="35" t="s">
        <v>9</v>
      </c>
      <c r="D9" s="927">
        <v>140</v>
      </c>
      <c r="E9" s="70"/>
      <c r="F9" s="265"/>
    </row>
    <row r="10" spans="1:6" ht="31.5">
      <c r="A10" s="16" t="s">
        <v>206</v>
      </c>
      <c r="B10" s="30" t="s">
        <v>207</v>
      </c>
      <c r="C10" s="35" t="s">
        <v>9</v>
      </c>
      <c r="D10" s="927">
        <v>130</v>
      </c>
      <c r="E10" s="70"/>
      <c r="F10" s="265"/>
    </row>
    <row r="11" spans="1:6" s="210" customFormat="1" ht="47.25">
      <c r="A11" s="292" t="s">
        <v>553</v>
      </c>
      <c r="B11" s="151" t="s">
        <v>554</v>
      </c>
      <c r="C11" s="152" t="s">
        <v>9</v>
      </c>
      <c r="D11" s="917">
        <v>180</v>
      </c>
      <c r="E11" s="207"/>
      <c r="F11" s="265"/>
    </row>
    <row r="12" spans="1:6" ht="31.5">
      <c r="A12" s="16" t="s">
        <v>208</v>
      </c>
      <c r="B12" s="30" t="s">
        <v>200</v>
      </c>
      <c r="C12" s="35" t="s">
        <v>5</v>
      </c>
      <c r="D12" s="927">
        <v>276</v>
      </c>
      <c r="E12" s="70"/>
      <c r="F12" s="265"/>
    </row>
    <row r="13" spans="1:6" s="10" customFormat="1" ht="31.5">
      <c r="A13" s="16" t="s">
        <v>209</v>
      </c>
      <c r="B13" s="30" t="s">
        <v>201</v>
      </c>
      <c r="C13" s="35" t="s">
        <v>5</v>
      </c>
      <c r="D13" s="927">
        <v>480</v>
      </c>
      <c r="E13" s="70"/>
      <c r="F13" s="265"/>
    </row>
    <row r="14" spans="1:6" s="10" customFormat="1">
      <c r="A14" s="16" t="s">
        <v>210</v>
      </c>
      <c r="B14" s="30" t="s">
        <v>202</v>
      </c>
      <c r="C14" s="35" t="s">
        <v>9</v>
      </c>
      <c r="D14" s="927">
        <v>58</v>
      </c>
      <c r="E14" s="70"/>
      <c r="F14" s="265"/>
    </row>
    <row r="15" spans="1:6">
      <c r="A15" s="16" t="s">
        <v>211</v>
      </c>
      <c r="B15" s="30" t="s">
        <v>212</v>
      </c>
      <c r="C15" s="35" t="s">
        <v>5</v>
      </c>
      <c r="D15" s="927">
        <v>58</v>
      </c>
      <c r="E15" s="70"/>
      <c r="F15" s="265"/>
    </row>
    <row r="16" spans="1:6">
      <c r="A16" s="16" t="s">
        <v>213</v>
      </c>
      <c r="B16" s="30" t="s">
        <v>214</v>
      </c>
      <c r="C16" s="35" t="s">
        <v>9</v>
      </c>
      <c r="D16" s="927">
        <v>85</v>
      </c>
      <c r="E16" s="70"/>
      <c r="F16" s="265"/>
    </row>
    <row r="17" spans="1:6" ht="31.5">
      <c r="A17" s="16" t="s">
        <v>215</v>
      </c>
      <c r="B17" s="30" t="s">
        <v>23</v>
      </c>
      <c r="C17" s="35" t="s">
        <v>5</v>
      </c>
      <c r="D17" s="927">
        <v>280</v>
      </c>
      <c r="E17" s="70"/>
      <c r="F17" s="265"/>
    </row>
    <row r="18" spans="1:6" s="210" customFormat="1" ht="47.25">
      <c r="A18" s="292" t="s">
        <v>555</v>
      </c>
      <c r="B18" s="151" t="s">
        <v>556</v>
      </c>
      <c r="C18" s="152" t="s">
        <v>9</v>
      </c>
      <c r="D18" s="917">
        <v>130</v>
      </c>
      <c r="E18" s="70"/>
      <c r="F18" s="265"/>
    </row>
    <row r="19" spans="1:6" ht="31.5">
      <c r="A19" s="16" t="s">
        <v>216</v>
      </c>
      <c r="B19" s="30" t="s">
        <v>217</v>
      </c>
      <c r="C19" s="35" t="s">
        <v>80</v>
      </c>
      <c r="D19" s="927">
        <v>350</v>
      </c>
      <c r="E19" s="70"/>
      <c r="F19" s="265"/>
    </row>
    <row r="20" spans="1:6">
      <c r="A20" s="16" t="s">
        <v>218</v>
      </c>
      <c r="B20" s="30" t="s">
        <v>205</v>
      </c>
      <c r="C20" s="35" t="s">
        <v>5</v>
      </c>
      <c r="D20" s="927">
        <v>90</v>
      </c>
      <c r="E20" s="70"/>
      <c r="F20" s="265"/>
    </row>
    <row r="21" spans="1:6">
      <c r="A21" s="16" t="s">
        <v>219</v>
      </c>
      <c r="B21" s="30" t="s">
        <v>220</v>
      </c>
      <c r="C21" s="35" t="s">
        <v>15</v>
      </c>
      <c r="D21" s="927">
        <v>165</v>
      </c>
      <c r="E21" s="70"/>
      <c r="F21" s="265"/>
    </row>
    <row r="22" spans="1:6" ht="31.5">
      <c r="A22" s="16" t="s">
        <v>221</v>
      </c>
      <c r="B22" s="30" t="s">
        <v>557</v>
      </c>
      <c r="C22" s="35" t="s">
        <v>5</v>
      </c>
      <c r="D22" s="927">
        <v>580</v>
      </c>
      <c r="E22" s="70"/>
      <c r="F22" s="265"/>
    </row>
    <row r="23" spans="1:6" s="10" customFormat="1" ht="31.5">
      <c r="A23" s="292" t="s">
        <v>558</v>
      </c>
      <c r="B23" s="30" t="s">
        <v>559</v>
      </c>
      <c r="C23" s="152" t="s">
        <v>80</v>
      </c>
      <c r="D23" s="927">
        <v>850</v>
      </c>
      <c r="E23" s="70"/>
      <c r="F23" s="265"/>
    </row>
    <row r="24" spans="1:6">
      <c r="A24" s="16" t="s">
        <v>222</v>
      </c>
      <c r="B24" s="30" t="s">
        <v>223</v>
      </c>
      <c r="C24" s="35" t="s">
        <v>15</v>
      </c>
      <c r="D24" s="927">
        <v>175</v>
      </c>
      <c r="E24" s="70"/>
      <c r="F24" s="265"/>
    </row>
    <row r="25" spans="1:6">
      <c r="A25" s="16" t="s">
        <v>224</v>
      </c>
      <c r="B25" s="30" t="s">
        <v>225</v>
      </c>
      <c r="C25" s="35" t="s">
        <v>15</v>
      </c>
      <c r="D25" s="927">
        <v>175</v>
      </c>
      <c r="E25" s="70"/>
      <c r="F25" s="265"/>
    </row>
    <row r="26" spans="1:6" ht="31.5">
      <c r="A26" s="16" t="s">
        <v>226</v>
      </c>
      <c r="B26" s="30" t="s">
        <v>227</v>
      </c>
      <c r="C26" s="35" t="s">
        <v>9</v>
      </c>
      <c r="D26" s="927">
        <v>310</v>
      </c>
      <c r="E26" s="70"/>
      <c r="F26" s="265"/>
    </row>
    <row r="27" spans="1:6">
      <c r="A27" s="16"/>
      <c r="B27" s="30"/>
      <c r="C27" s="35"/>
      <c r="D27" s="150"/>
      <c r="E27" s="70"/>
      <c r="F27" s="265"/>
    </row>
    <row r="28" spans="1:6" s="10" customFormat="1">
      <c r="B28" s="25"/>
      <c r="C28" s="25"/>
      <c r="D28" s="28"/>
      <c r="E28" s="28"/>
    </row>
    <row r="29" spans="1:6" s="10" customFormat="1">
      <c r="B29" s="25"/>
      <c r="C29" s="25"/>
      <c r="D29" s="28"/>
      <c r="E29" s="28"/>
    </row>
    <row r="30" spans="1:6" s="10" customFormat="1">
      <c r="B30" s="25"/>
      <c r="C30" s="25"/>
      <c r="D30" s="28"/>
      <c r="E30" s="28"/>
    </row>
    <row r="31" spans="1:6" s="10" customFormat="1">
      <c r="B31" s="25"/>
      <c r="C31" s="25"/>
      <c r="D31" s="28"/>
      <c r="E31" s="28"/>
    </row>
    <row r="32" spans="1:6" s="10" customFormat="1">
      <c r="B32" s="25"/>
      <c r="C32" s="25"/>
      <c r="D32" s="28"/>
      <c r="E32" s="28"/>
    </row>
    <row r="33" spans="2:5" s="10" customFormat="1">
      <c r="B33" s="25"/>
      <c r="C33" s="25"/>
      <c r="D33" s="28"/>
      <c r="E33" s="28"/>
    </row>
    <row r="34" spans="2:5" s="10" customFormat="1">
      <c r="B34" s="25"/>
      <c r="C34" s="25"/>
      <c r="D34" s="28"/>
      <c r="E34" s="28"/>
    </row>
    <row r="35" spans="2:5" s="10" customFormat="1">
      <c r="B35" s="25"/>
      <c r="C35" s="25"/>
      <c r="D35" s="28"/>
      <c r="E35" s="28"/>
    </row>
    <row r="36" spans="2:5" s="10" customFormat="1">
      <c r="B36" s="25"/>
      <c r="C36" s="25"/>
      <c r="D36" s="28"/>
      <c r="E36" s="28"/>
    </row>
    <row r="37" spans="2:5" s="10" customFormat="1">
      <c r="B37" s="25"/>
      <c r="C37" s="25"/>
      <c r="D37" s="28"/>
      <c r="E37" s="28"/>
    </row>
    <row r="38" spans="2:5" s="10" customFormat="1">
      <c r="B38" s="25"/>
      <c r="C38" s="25"/>
      <c r="D38" s="28"/>
      <c r="E38" s="28"/>
    </row>
    <row r="39" spans="2:5" s="10" customFormat="1">
      <c r="B39" s="25"/>
      <c r="C39" s="25"/>
      <c r="D39" s="28"/>
      <c r="E39" s="28"/>
    </row>
    <row r="40" spans="2:5" s="10" customFormat="1">
      <c r="B40" s="25"/>
      <c r="C40" s="25"/>
      <c r="D40" s="28"/>
      <c r="E40" s="28"/>
    </row>
    <row r="41" spans="2:5">
      <c r="B41" s="27"/>
      <c r="C41" s="25"/>
      <c r="D41" s="28"/>
      <c r="E41" s="28"/>
    </row>
    <row r="42" spans="2:5">
      <c r="B42" s="27"/>
      <c r="C42" s="25"/>
      <c r="D42" s="28"/>
      <c r="E42" s="28"/>
    </row>
    <row r="43" spans="2:5">
      <c r="B43" s="27"/>
      <c r="C43" s="25"/>
      <c r="D43" s="28"/>
      <c r="E43" s="28"/>
    </row>
    <row r="44" spans="2:5">
      <c r="B44" s="27"/>
      <c r="C44" s="25"/>
      <c r="D44" s="28"/>
      <c r="E44" s="28"/>
    </row>
    <row r="45" spans="2:5">
      <c r="B45" s="27"/>
      <c r="C45" s="25"/>
      <c r="D45" s="28"/>
      <c r="E45" s="28"/>
    </row>
    <row r="46" spans="2:5">
      <c r="B46" s="27"/>
      <c r="C46" s="25"/>
      <c r="D46" s="28"/>
      <c r="E46" s="28"/>
    </row>
    <row r="47" spans="2:5">
      <c r="B47" s="27"/>
      <c r="C47" s="25"/>
      <c r="D47" s="28"/>
      <c r="E47" s="28"/>
    </row>
    <row r="48" spans="2:5">
      <c r="B48" s="27"/>
      <c r="C48" s="25"/>
      <c r="D48" s="28"/>
      <c r="E48" s="28"/>
    </row>
    <row r="49" spans="2:5">
      <c r="B49" s="27"/>
      <c r="C49" s="25"/>
      <c r="D49" s="28"/>
      <c r="E49" s="28"/>
    </row>
    <row r="50" spans="2:5">
      <c r="B50" s="27"/>
      <c r="C50" s="25"/>
      <c r="D50" s="28"/>
      <c r="E50" s="28"/>
    </row>
    <row r="51" spans="2:5">
      <c r="B51" s="27"/>
      <c r="C51" s="25"/>
      <c r="D51" s="25"/>
      <c r="E51" s="25"/>
    </row>
    <row r="52" spans="2:5">
      <c r="B52" s="27"/>
      <c r="C52" s="25"/>
      <c r="D52" s="25"/>
      <c r="E52" s="25"/>
    </row>
    <row r="53" spans="2:5">
      <c r="B53" s="27"/>
      <c r="C53" s="25"/>
      <c r="D53" s="25"/>
      <c r="E53" s="25"/>
    </row>
    <row r="54" spans="2:5">
      <c r="B54" s="27"/>
      <c r="C54" s="25"/>
      <c r="D54" s="25"/>
      <c r="E54" s="25"/>
    </row>
    <row r="55" spans="2:5">
      <c r="B55" s="27"/>
      <c r="C55" s="25"/>
      <c r="D55" s="25"/>
      <c r="E55" s="25"/>
    </row>
    <row r="56" spans="2:5">
      <c r="B56" s="27"/>
      <c r="C56" s="25"/>
      <c r="D56" s="25"/>
      <c r="E56" s="25"/>
    </row>
    <row r="57" spans="2:5">
      <c r="B57" s="27"/>
      <c r="C57" s="25"/>
      <c r="D57" s="25"/>
      <c r="E57" s="25"/>
    </row>
    <row r="58" spans="2:5">
      <c r="B58" s="27"/>
      <c r="C58" s="25"/>
      <c r="D58" s="25"/>
      <c r="E58" s="25"/>
    </row>
    <row r="59" spans="2:5">
      <c r="B59" s="27"/>
      <c r="C59" s="25"/>
      <c r="D59" s="25"/>
      <c r="E59" s="25"/>
    </row>
    <row r="60" spans="2:5">
      <c r="B60" s="27"/>
      <c r="C60" s="25"/>
      <c r="D60" s="25"/>
      <c r="E60" s="25"/>
    </row>
    <row r="61" spans="2:5">
      <c r="B61" s="27"/>
      <c r="C61" s="25"/>
      <c r="D61" s="25"/>
      <c r="E61" s="25"/>
    </row>
    <row r="62" spans="2:5">
      <c r="B62" s="27"/>
      <c r="C62" s="25"/>
      <c r="D62" s="25"/>
      <c r="E62" s="25"/>
    </row>
    <row r="63" spans="2:5">
      <c r="B63" s="27"/>
      <c r="C63" s="25"/>
      <c r="D63" s="25"/>
      <c r="E63" s="25"/>
    </row>
    <row r="64" spans="2:5">
      <c r="B64" s="27"/>
      <c r="C64" s="25"/>
      <c r="D64" s="25"/>
      <c r="E64" s="25"/>
    </row>
    <row r="65" spans="2:5">
      <c r="B65" s="27"/>
      <c r="C65" s="25"/>
      <c r="D65" s="25"/>
      <c r="E65" s="25"/>
    </row>
    <row r="66" spans="2:5">
      <c r="B66" s="27"/>
      <c r="C66" s="25"/>
      <c r="D66" s="25"/>
      <c r="E66" s="25"/>
    </row>
    <row r="67" spans="2:5">
      <c r="B67" s="27"/>
      <c r="C67" s="25"/>
      <c r="D67" s="25"/>
      <c r="E67" s="25"/>
    </row>
    <row r="68" spans="2:5">
      <c r="B68" s="27"/>
      <c r="C68" s="25"/>
      <c r="D68" s="25"/>
      <c r="E68" s="25"/>
    </row>
    <row r="69" spans="2:5">
      <c r="B69" s="27"/>
      <c r="C69" s="25"/>
      <c r="D69" s="25"/>
      <c r="E69" s="25"/>
    </row>
    <row r="70" spans="2:5">
      <c r="B70" s="27"/>
      <c r="C70" s="25"/>
      <c r="D70" s="25"/>
      <c r="E70" s="25"/>
    </row>
    <row r="71" spans="2:5">
      <c r="B71" s="27"/>
      <c r="C71" s="25"/>
      <c r="D71" s="25"/>
      <c r="E71" s="25"/>
    </row>
    <row r="72" spans="2:5">
      <c r="B72" s="27"/>
      <c r="C72" s="25"/>
      <c r="D72" s="25"/>
      <c r="E72" s="25"/>
    </row>
    <row r="73" spans="2:5">
      <c r="B73" s="27"/>
      <c r="C73" s="25"/>
      <c r="D73" s="25"/>
      <c r="E73" s="25"/>
    </row>
    <row r="74" spans="2:5">
      <c r="B74" s="27"/>
      <c r="C74" s="25"/>
      <c r="D74" s="25"/>
      <c r="E74" s="25"/>
    </row>
    <row r="75" spans="2:5">
      <c r="B75" s="27"/>
      <c r="C75" s="25"/>
      <c r="D75" s="25"/>
      <c r="E75" s="25"/>
    </row>
    <row r="76" spans="2:5">
      <c r="B76" s="27"/>
      <c r="C76" s="25"/>
      <c r="D76" s="25"/>
      <c r="E76" s="25"/>
    </row>
    <row r="77" spans="2:5">
      <c r="B77" s="27"/>
      <c r="C77" s="25"/>
      <c r="D77" s="25"/>
      <c r="E77" s="25"/>
    </row>
    <row r="78" spans="2:5">
      <c r="B78" s="27"/>
      <c r="C78" s="25"/>
      <c r="D78" s="25"/>
      <c r="E78" s="25"/>
    </row>
    <row r="79" spans="2:5">
      <c r="B79" s="27"/>
      <c r="C79" s="25"/>
      <c r="D79" s="25"/>
      <c r="E79" s="25"/>
    </row>
    <row r="80" spans="2:5">
      <c r="B80" s="27"/>
      <c r="C80" s="25"/>
      <c r="D80" s="25"/>
      <c r="E80" s="25"/>
    </row>
    <row r="81" spans="2:5">
      <c r="B81" s="27"/>
      <c r="C81" s="25"/>
      <c r="D81" s="25"/>
      <c r="E81" s="25"/>
    </row>
    <row r="82" spans="2:5">
      <c r="B82" s="27"/>
      <c r="C82" s="25"/>
      <c r="D82" s="25"/>
      <c r="E82" s="25"/>
    </row>
    <row r="83" spans="2:5">
      <c r="B83" s="27"/>
      <c r="C83" s="25"/>
      <c r="D83" s="25"/>
      <c r="E83" s="25"/>
    </row>
    <row r="84" spans="2:5">
      <c r="B84" s="27"/>
      <c r="C84" s="25"/>
      <c r="D84" s="25"/>
      <c r="E84" s="25"/>
    </row>
    <row r="85" spans="2:5">
      <c r="B85" s="27"/>
      <c r="C85" s="25"/>
      <c r="D85" s="25"/>
      <c r="E85" s="25"/>
    </row>
    <row r="86" spans="2:5">
      <c r="B86" s="27"/>
      <c r="C86" s="25"/>
      <c r="D86" s="25"/>
      <c r="E86" s="25"/>
    </row>
    <row r="87" spans="2:5">
      <c r="B87" s="27"/>
      <c r="C87" s="25"/>
      <c r="D87" s="25"/>
      <c r="E87" s="25"/>
    </row>
    <row r="88" spans="2:5">
      <c r="B88" s="27"/>
      <c r="C88" s="25"/>
      <c r="D88" s="25"/>
      <c r="E88" s="25"/>
    </row>
    <row r="89" spans="2:5">
      <c r="B89" s="27"/>
      <c r="C89" s="25"/>
      <c r="D89" s="25"/>
      <c r="E89" s="25"/>
    </row>
    <row r="90" spans="2:5">
      <c r="B90" s="27"/>
      <c r="C90" s="26"/>
      <c r="D90" s="26"/>
      <c r="E90" s="26"/>
    </row>
    <row r="91" spans="2:5">
      <c r="B91" s="27"/>
      <c r="C91" s="26"/>
      <c r="D91" s="26"/>
      <c r="E91" s="26"/>
    </row>
    <row r="92" spans="2:5">
      <c r="B92" s="27"/>
      <c r="C92" s="26"/>
      <c r="D92" s="26"/>
      <c r="E92" s="26"/>
    </row>
    <row r="93" spans="2:5">
      <c r="B93" s="27"/>
      <c r="C93" s="26"/>
      <c r="D93" s="26"/>
      <c r="E93" s="26"/>
    </row>
    <row r="94" spans="2:5">
      <c r="B94" s="27"/>
      <c r="C94" s="26"/>
      <c r="D94" s="26"/>
      <c r="E94" s="26"/>
    </row>
    <row r="95" spans="2:5">
      <c r="B95" s="27"/>
      <c r="C95" s="26"/>
      <c r="D95" s="26"/>
      <c r="E95" s="26"/>
    </row>
    <row r="96" spans="2:5">
      <c r="B96" s="27"/>
      <c r="C96" s="25"/>
      <c r="D96" s="26"/>
      <c r="E96" s="26"/>
    </row>
    <row r="97" spans="2:5">
      <c r="B97" s="27"/>
      <c r="C97" s="25"/>
      <c r="D97" s="26"/>
      <c r="E97" s="26"/>
    </row>
    <row r="98" spans="2:5">
      <c r="B98" s="27"/>
      <c r="C98" s="25"/>
      <c r="D98" s="26"/>
      <c r="E98" s="26"/>
    </row>
    <row r="99" spans="2:5">
      <c r="B99" s="27"/>
      <c r="C99" s="25"/>
      <c r="D99" s="26"/>
      <c r="E99" s="26"/>
    </row>
    <row r="100" spans="2:5">
      <c r="B100" s="27"/>
      <c r="C100" s="25"/>
      <c r="D100" s="26"/>
      <c r="E100" s="26"/>
    </row>
    <row r="101" spans="2:5">
      <c r="B101" s="27"/>
      <c r="C101" s="25"/>
      <c r="D101" s="26"/>
      <c r="E101" s="26"/>
    </row>
    <row r="102" spans="2:5">
      <c r="B102" s="27"/>
      <c r="C102" s="25"/>
      <c r="D102" s="26"/>
      <c r="E102" s="26"/>
    </row>
    <row r="103" spans="2:5">
      <c r="B103" s="27"/>
      <c r="C103" s="25"/>
      <c r="D103" s="26"/>
      <c r="E103" s="26"/>
    </row>
    <row r="104" spans="2:5">
      <c r="B104" s="27"/>
      <c r="C104" s="25"/>
      <c r="D104" s="26"/>
      <c r="E104" s="26"/>
    </row>
    <row r="105" spans="2:5">
      <c r="B105" s="27"/>
      <c r="C105" s="25"/>
      <c r="D105" s="26"/>
      <c r="E105" s="26"/>
    </row>
    <row r="106" spans="2:5">
      <c r="B106" s="27"/>
      <c r="C106" s="25"/>
      <c r="D106" s="26"/>
      <c r="E106" s="26"/>
    </row>
    <row r="107" spans="2:5">
      <c r="B107" s="27"/>
      <c r="C107" s="25"/>
      <c r="D107" s="26"/>
      <c r="E107" s="26"/>
    </row>
    <row r="108" spans="2:5">
      <c r="B108" s="27"/>
      <c r="C108" s="25"/>
      <c r="D108" s="26"/>
      <c r="E108" s="26"/>
    </row>
    <row r="109" spans="2:5">
      <c r="B109" s="27"/>
      <c r="C109" s="25"/>
      <c r="D109" s="26"/>
      <c r="E109" s="26"/>
    </row>
    <row r="110" spans="2:5">
      <c r="B110" s="27"/>
      <c r="C110" s="25"/>
      <c r="D110" s="26"/>
      <c r="E110" s="26"/>
    </row>
    <row r="111" spans="2:5">
      <c r="B111" s="27"/>
      <c r="C111" s="25"/>
      <c r="D111" s="26"/>
      <c r="E111" s="26"/>
    </row>
    <row r="112" spans="2:5">
      <c r="B112" s="27"/>
      <c r="C112" s="25"/>
      <c r="D112" s="26"/>
      <c r="E112" s="26"/>
    </row>
    <row r="113" spans="2:5">
      <c r="B113" s="27"/>
      <c r="C113" s="25"/>
      <c r="D113" s="26"/>
      <c r="E113" s="26"/>
    </row>
    <row r="114" spans="2:5">
      <c r="B114" s="27"/>
      <c r="C114" s="25"/>
      <c r="D114" s="26"/>
      <c r="E114" s="26"/>
    </row>
    <row r="115" spans="2:5">
      <c r="B115" s="27"/>
      <c r="C115" s="25"/>
      <c r="D115" s="26"/>
      <c r="E115" s="26"/>
    </row>
    <row r="116" spans="2:5">
      <c r="B116" s="27"/>
      <c r="C116" s="25"/>
      <c r="D116" s="26"/>
      <c r="E116" s="26"/>
    </row>
    <row r="117" spans="2:5">
      <c r="B117" s="27"/>
      <c r="C117" s="25"/>
      <c r="D117" s="26"/>
      <c r="E117" s="26"/>
    </row>
    <row r="118" spans="2:5">
      <c r="B118" s="27"/>
      <c r="C118" s="25"/>
      <c r="D118" s="26"/>
      <c r="E118" s="26"/>
    </row>
    <row r="119" spans="2:5">
      <c r="B119" s="27"/>
      <c r="C119" s="25"/>
      <c r="D119" s="26"/>
      <c r="E119" s="26"/>
    </row>
    <row r="120" spans="2:5">
      <c r="B120" s="27"/>
      <c r="C120" s="25"/>
      <c r="D120" s="26"/>
      <c r="E120" s="26"/>
    </row>
    <row r="121" spans="2:5">
      <c r="B121" s="27"/>
      <c r="C121" s="25"/>
      <c r="D121" s="26"/>
      <c r="E121" s="26"/>
    </row>
    <row r="122" spans="2:5">
      <c r="B122" s="27"/>
      <c r="C122" s="25"/>
      <c r="D122" s="26"/>
      <c r="E122" s="26"/>
    </row>
    <row r="123" spans="2:5">
      <c r="B123" s="27"/>
      <c r="C123" s="25"/>
      <c r="D123" s="26"/>
      <c r="E123" s="26"/>
    </row>
    <row r="124" spans="2:5">
      <c r="B124" s="27"/>
      <c r="C124" s="25"/>
      <c r="D124" s="26"/>
      <c r="E124" s="26"/>
    </row>
    <row r="125" spans="2:5">
      <c r="B125" s="27"/>
      <c r="C125" s="25"/>
      <c r="D125" s="26"/>
      <c r="E125" s="26"/>
    </row>
    <row r="126" spans="2:5">
      <c r="B126" s="27"/>
      <c r="C126" s="25"/>
      <c r="D126" s="26"/>
      <c r="E126" s="26"/>
    </row>
    <row r="127" spans="2:5">
      <c r="B127" s="27"/>
      <c r="C127" s="25"/>
      <c r="D127" s="26"/>
      <c r="E127" s="26"/>
    </row>
    <row r="128" spans="2:5">
      <c r="B128" s="27"/>
      <c r="C128" s="25"/>
      <c r="D128" s="26"/>
      <c r="E128" s="26"/>
    </row>
    <row r="129" spans="2:5">
      <c r="B129" s="27"/>
      <c r="C129" s="25"/>
      <c r="D129" s="26"/>
      <c r="E129" s="26"/>
    </row>
    <row r="130" spans="2:5">
      <c r="B130" s="27"/>
      <c r="C130" s="25"/>
      <c r="D130" s="26"/>
      <c r="E130" s="26"/>
    </row>
    <row r="131" spans="2:5">
      <c r="B131" s="27"/>
      <c r="C131" s="25"/>
      <c r="D131" s="26"/>
      <c r="E131" s="26"/>
    </row>
    <row r="132" spans="2:5">
      <c r="B132" s="27"/>
      <c r="C132" s="25"/>
      <c r="D132" s="26"/>
      <c r="E132" s="26"/>
    </row>
    <row r="133" spans="2:5">
      <c r="B133" s="27"/>
      <c r="C133" s="25"/>
      <c r="D133" s="26"/>
      <c r="E133" s="26"/>
    </row>
    <row r="134" spans="2:5">
      <c r="B134" s="27"/>
      <c r="C134" s="25"/>
      <c r="D134" s="26"/>
      <c r="E134" s="26"/>
    </row>
    <row r="135" spans="2:5">
      <c r="B135" s="27"/>
      <c r="C135" s="25"/>
      <c r="D135" s="26"/>
      <c r="E135" s="26"/>
    </row>
    <row r="136" spans="2:5">
      <c r="B136" s="27"/>
      <c r="C136" s="25"/>
      <c r="D136" s="26"/>
      <c r="E136" s="26"/>
    </row>
    <row r="137" spans="2:5">
      <c r="B137" s="27"/>
      <c r="C137" s="25"/>
      <c r="D137" s="26"/>
      <c r="E137" s="26"/>
    </row>
    <row r="138" spans="2:5">
      <c r="B138" s="27"/>
      <c r="C138" s="25"/>
      <c r="D138" s="26"/>
      <c r="E138" s="26"/>
    </row>
    <row r="139" spans="2:5">
      <c r="B139" s="27"/>
      <c r="C139" s="25"/>
      <c r="D139" s="26"/>
      <c r="E139" s="26"/>
    </row>
    <row r="140" spans="2:5">
      <c r="B140" s="27"/>
      <c r="C140" s="25"/>
      <c r="D140" s="26"/>
      <c r="E140" s="26"/>
    </row>
    <row r="141" spans="2:5">
      <c r="B141" s="27"/>
      <c r="C141" s="25"/>
      <c r="D141" s="26"/>
      <c r="E141" s="26"/>
    </row>
    <row r="142" spans="2:5">
      <c r="B142" s="27"/>
      <c r="C142" s="25"/>
      <c r="D142" s="26"/>
      <c r="E142" s="26"/>
    </row>
    <row r="143" spans="2:5">
      <c r="B143" s="27"/>
      <c r="C143" s="25"/>
      <c r="D143" s="26"/>
      <c r="E143" s="26"/>
    </row>
    <row r="144" spans="2:5">
      <c r="B144" s="27"/>
      <c r="C144" s="25"/>
      <c r="D144" s="26"/>
      <c r="E144" s="26"/>
    </row>
    <row r="145" spans="2:5">
      <c r="B145" s="27"/>
      <c r="C145" s="25"/>
      <c r="D145" s="26"/>
      <c r="E145" s="26"/>
    </row>
    <row r="146" spans="2:5">
      <c r="B146" s="27"/>
      <c r="C146" s="25"/>
      <c r="D146" s="26"/>
      <c r="E146" s="26"/>
    </row>
    <row r="147" spans="2:5">
      <c r="B147" s="27"/>
      <c r="C147" s="25"/>
      <c r="D147" s="26"/>
      <c r="E147" s="26"/>
    </row>
    <row r="148" spans="2:5">
      <c r="B148" s="27"/>
      <c r="C148" s="25"/>
      <c r="D148" s="26"/>
      <c r="E148" s="26"/>
    </row>
    <row r="149" spans="2:5">
      <c r="B149" s="27"/>
      <c r="C149" s="25"/>
      <c r="D149" s="26"/>
      <c r="E149" s="26"/>
    </row>
    <row r="150" spans="2:5">
      <c r="B150" s="27"/>
      <c r="C150" s="25"/>
      <c r="D150" s="26"/>
      <c r="E150" s="26"/>
    </row>
    <row r="151" spans="2:5">
      <c r="B151" s="27"/>
      <c r="C151" s="25"/>
      <c r="D151" s="26"/>
      <c r="E151" s="26"/>
    </row>
    <row r="152" spans="2:5">
      <c r="B152" s="27"/>
      <c r="C152" s="25"/>
      <c r="D152" s="26"/>
      <c r="E152" s="26"/>
    </row>
    <row r="153" spans="2:5">
      <c r="B153" s="27"/>
      <c r="C153" s="25"/>
      <c r="D153" s="26"/>
      <c r="E153" s="26"/>
    </row>
    <row r="154" spans="2:5">
      <c r="B154" s="27"/>
      <c r="C154" s="25"/>
      <c r="D154" s="26"/>
      <c r="E154" s="26"/>
    </row>
    <row r="155" spans="2:5">
      <c r="B155" s="27"/>
      <c r="C155" s="25"/>
      <c r="D155" s="26"/>
      <c r="E155" s="26"/>
    </row>
    <row r="156" spans="2:5">
      <c r="B156" s="27"/>
      <c r="C156" s="25"/>
      <c r="D156" s="26"/>
      <c r="E156" s="26"/>
    </row>
    <row r="157" spans="2:5">
      <c r="B157" s="27"/>
      <c r="C157" s="25"/>
      <c r="D157" s="26"/>
      <c r="E157" s="26"/>
    </row>
    <row r="158" spans="2:5">
      <c r="B158" s="27"/>
      <c r="C158" s="25"/>
      <c r="D158" s="26"/>
      <c r="E158" s="26"/>
    </row>
    <row r="159" spans="2:5">
      <c r="B159" s="27"/>
      <c r="C159" s="25"/>
      <c r="D159" s="26"/>
      <c r="E159" s="26"/>
    </row>
    <row r="160" spans="2:5">
      <c r="B160" s="27"/>
      <c r="C160" s="25"/>
      <c r="D160" s="26"/>
      <c r="E160" s="26"/>
    </row>
    <row r="161" spans="2:5">
      <c r="B161" s="27"/>
      <c r="C161" s="25"/>
      <c r="D161" s="26"/>
      <c r="E161" s="26"/>
    </row>
    <row r="162" spans="2:5">
      <c r="B162" s="27"/>
      <c r="C162" s="25"/>
      <c r="D162" s="26"/>
      <c r="E162" s="26"/>
    </row>
    <row r="163" spans="2:5">
      <c r="B163" s="27"/>
      <c r="C163" s="25"/>
      <c r="D163" s="26"/>
      <c r="E163" s="26"/>
    </row>
    <row r="164" spans="2:5">
      <c r="B164" s="27"/>
      <c r="C164" s="25"/>
      <c r="D164" s="26"/>
      <c r="E164" s="26"/>
    </row>
    <row r="165" spans="2:5">
      <c r="B165" s="27"/>
      <c r="C165" s="25"/>
      <c r="D165" s="26"/>
      <c r="E165" s="26"/>
    </row>
    <row r="166" spans="2:5">
      <c r="B166" s="27"/>
      <c r="C166" s="25"/>
      <c r="D166" s="26"/>
      <c r="E166" s="26"/>
    </row>
    <row r="167" spans="2:5">
      <c r="B167" s="27"/>
      <c r="C167" s="25"/>
      <c r="D167" s="26"/>
      <c r="E167" s="26"/>
    </row>
    <row r="168" spans="2:5">
      <c r="B168" s="27"/>
      <c r="C168" s="25"/>
      <c r="D168" s="26"/>
      <c r="E168" s="26"/>
    </row>
    <row r="169" spans="2:5">
      <c r="B169" s="27"/>
      <c r="C169" s="25"/>
      <c r="D169" s="26"/>
      <c r="E169" s="26"/>
    </row>
    <row r="170" spans="2:5">
      <c r="B170" s="27"/>
      <c r="C170" s="25"/>
      <c r="D170" s="26"/>
      <c r="E170" s="26"/>
    </row>
    <row r="171" spans="2:5">
      <c r="B171" s="27"/>
      <c r="C171" s="25"/>
      <c r="D171" s="26"/>
      <c r="E171" s="26"/>
    </row>
    <row r="172" spans="2:5">
      <c r="B172" s="27"/>
      <c r="C172" s="25"/>
      <c r="D172" s="26"/>
      <c r="E172" s="26"/>
    </row>
    <row r="173" spans="2:5">
      <c r="B173" s="27"/>
      <c r="C173" s="25"/>
      <c r="D173" s="26"/>
      <c r="E173" s="26"/>
    </row>
    <row r="174" spans="2:5">
      <c r="B174" s="27"/>
      <c r="C174" s="25"/>
      <c r="D174" s="26"/>
      <c r="E174" s="26"/>
    </row>
    <row r="175" spans="2:5">
      <c r="B175" s="27"/>
      <c r="C175" s="25"/>
      <c r="D175" s="26"/>
      <c r="E175" s="26"/>
    </row>
    <row r="176" spans="2:5">
      <c r="B176" s="27"/>
      <c r="C176" s="25"/>
      <c r="D176" s="26"/>
      <c r="E176" s="26"/>
    </row>
    <row r="177" spans="2:5">
      <c r="B177" s="27"/>
      <c r="C177" s="25"/>
      <c r="D177" s="26"/>
      <c r="E177" s="26"/>
    </row>
    <row r="178" spans="2:5">
      <c r="B178" s="27"/>
      <c r="C178" s="25"/>
      <c r="D178" s="26"/>
      <c r="E178" s="26"/>
    </row>
    <row r="179" spans="2:5">
      <c r="B179" s="27"/>
      <c r="C179" s="25"/>
      <c r="D179" s="26"/>
      <c r="E179" s="26"/>
    </row>
    <row r="180" spans="2:5">
      <c r="B180" s="27"/>
      <c r="C180" s="25"/>
      <c r="D180" s="26"/>
      <c r="E180" s="26"/>
    </row>
    <row r="181" spans="2:5">
      <c r="B181" s="27"/>
      <c r="C181" s="25"/>
      <c r="D181" s="26"/>
      <c r="E181" s="26"/>
    </row>
    <row r="182" spans="2:5">
      <c r="B182" s="27"/>
      <c r="C182" s="25"/>
      <c r="D182" s="26"/>
      <c r="E182" s="26"/>
    </row>
    <row r="183" spans="2:5">
      <c r="B183" s="27"/>
      <c r="C183" s="25"/>
      <c r="D183" s="26"/>
      <c r="E183" s="26"/>
    </row>
    <row r="184" spans="2:5">
      <c r="B184" s="27"/>
      <c r="C184" s="25"/>
      <c r="D184" s="26"/>
      <c r="E184" s="26"/>
    </row>
    <row r="185" spans="2:5">
      <c r="B185" s="27"/>
      <c r="C185" s="25"/>
      <c r="D185" s="26"/>
      <c r="E185" s="26"/>
    </row>
    <row r="186" spans="2:5">
      <c r="B186" s="27"/>
      <c r="C186" s="25"/>
      <c r="D186" s="26"/>
      <c r="E186" s="26"/>
    </row>
    <row r="187" spans="2:5">
      <c r="B187" s="27"/>
      <c r="C187" s="25"/>
      <c r="D187" s="26"/>
      <c r="E187" s="26"/>
    </row>
    <row r="188" spans="2:5">
      <c r="B188" s="27"/>
      <c r="C188" s="25"/>
      <c r="D188" s="26"/>
      <c r="E188" s="26"/>
    </row>
    <row r="189" spans="2:5">
      <c r="B189" s="27"/>
      <c r="C189" s="25"/>
      <c r="D189" s="26"/>
      <c r="E189" s="26"/>
    </row>
    <row r="190" spans="2:5">
      <c r="B190" s="27"/>
      <c r="C190" s="25"/>
      <c r="D190" s="26"/>
      <c r="E190" s="26"/>
    </row>
    <row r="191" spans="2:5">
      <c r="B191" s="27"/>
      <c r="C191" s="25"/>
      <c r="D191" s="26"/>
      <c r="E191" s="26"/>
    </row>
    <row r="192" spans="2:5">
      <c r="B192" s="27"/>
      <c r="C192" s="25"/>
      <c r="D192" s="26"/>
      <c r="E192" s="26"/>
    </row>
    <row r="193" spans="2:5">
      <c r="B193" s="27"/>
      <c r="C193" s="25"/>
      <c r="D193" s="26"/>
      <c r="E193" s="26"/>
    </row>
    <row r="194" spans="2:5">
      <c r="B194" s="27"/>
      <c r="C194" s="25"/>
      <c r="D194" s="26"/>
      <c r="E194" s="26"/>
    </row>
    <row r="195" spans="2:5">
      <c r="B195" s="27"/>
      <c r="C195" s="25"/>
      <c r="D195" s="26"/>
      <c r="E195" s="26"/>
    </row>
    <row r="196" spans="2:5">
      <c r="B196" s="27"/>
      <c r="C196" s="25"/>
      <c r="D196" s="26"/>
      <c r="E196" s="26"/>
    </row>
    <row r="197" spans="2:5">
      <c r="B197" s="27"/>
      <c r="C197" s="25"/>
      <c r="D197" s="26"/>
      <c r="E197" s="26"/>
    </row>
    <row r="198" spans="2:5">
      <c r="B198" s="27"/>
      <c r="C198" s="25"/>
      <c r="D198" s="26"/>
      <c r="E198" s="26"/>
    </row>
    <row r="199" spans="2:5">
      <c r="B199" s="27"/>
      <c r="C199" s="25"/>
      <c r="D199" s="26"/>
      <c r="E199" s="26"/>
    </row>
    <row r="200" spans="2:5">
      <c r="B200" s="27"/>
      <c r="C200" s="25"/>
      <c r="D200" s="26"/>
      <c r="E200" s="26"/>
    </row>
    <row r="201" spans="2:5">
      <c r="B201" s="27"/>
      <c r="C201" s="25"/>
      <c r="D201" s="26"/>
      <c r="E201" s="26"/>
    </row>
    <row r="202" spans="2:5">
      <c r="B202" s="27"/>
      <c r="C202" s="25"/>
      <c r="D202" s="26"/>
      <c r="E202" s="26"/>
    </row>
    <row r="203" spans="2:5">
      <c r="B203" s="27"/>
      <c r="C203" s="25"/>
      <c r="D203" s="26"/>
      <c r="E203" s="26"/>
    </row>
    <row r="204" spans="2:5">
      <c r="B204" s="27"/>
      <c r="C204" s="25"/>
      <c r="D204" s="26"/>
      <c r="E204" s="26"/>
    </row>
    <row r="205" spans="2:5">
      <c r="B205" s="27"/>
      <c r="C205" s="25"/>
      <c r="D205" s="26"/>
      <c r="E205" s="26"/>
    </row>
    <row r="206" spans="2:5">
      <c r="B206" s="27"/>
      <c r="C206" s="25"/>
      <c r="D206" s="26"/>
      <c r="E206" s="26"/>
    </row>
    <row r="207" spans="2:5">
      <c r="B207" s="27"/>
      <c r="C207" s="25"/>
      <c r="D207" s="26"/>
      <c r="E207" s="26"/>
    </row>
    <row r="208" spans="2:5">
      <c r="B208" s="27"/>
      <c r="C208" s="25"/>
      <c r="D208" s="26"/>
      <c r="E208" s="26"/>
    </row>
    <row r="209" spans="2:5">
      <c r="B209" s="27"/>
      <c r="C209" s="25"/>
      <c r="D209" s="26"/>
      <c r="E209" s="26"/>
    </row>
    <row r="210" spans="2:5">
      <c r="B210" s="27"/>
      <c r="C210" s="25"/>
      <c r="D210" s="26"/>
      <c r="E210" s="26"/>
    </row>
    <row r="211" spans="2:5">
      <c r="B211" s="27"/>
      <c r="C211" s="25"/>
      <c r="D211" s="26"/>
      <c r="E211" s="26"/>
    </row>
    <row r="212" spans="2:5">
      <c r="B212" s="27"/>
      <c r="C212" s="25"/>
      <c r="D212" s="26"/>
      <c r="E212" s="26"/>
    </row>
    <row r="213" spans="2:5">
      <c r="B213" s="27"/>
      <c r="C213" s="25"/>
      <c r="D213" s="26"/>
      <c r="E213" s="26"/>
    </row>
    <row r="214" spans="2:5">
      <c r="B214" s="27"/>
      <c r="C214" s="25"/>
      <c r="D214" s="26"/>
      <c r="E214" s="26"/>
    </row>
    <row r="215" spans="2:5">
      <c r="B215" s="27"/>
      <c r="C215" s="25"/>
      <c r="D215" s="26"/>
      <c r="E215" s="26"/>
    </row>
    <row r="216" spans="2:5">
      <c r="B216" s="27"/>
      <c r="C216" s="25"/>
      <c r="D216" s="26"/>
      <c r="E216" s="26"/>
    </row>
    <row r="217" spans="2:5">
      <c r="B217" s="27"/>
      <c r="C217" s="25"/>
      <c r="D217" s="26"/>
      <c r="E217" s="26"/>
    </row>
    <row r="218" spans="2:5">
      <c r="B218" s="27"/>
      <c r="C218" s="25"/>
      <c r="D218" s="26"/>
      <c r="E218" s="26"/>
    </row>
    <row r="219" spans="2:5">
      <c r="B219" s="27"/>
      <c r="C219" s="25"/>
      <c r="D219" s="26"/>
      <c r="E219" s="26"/>
    </row>
    <row r="220" spans="2:5">
      <c r="B220" s="27"/>
      <c r="C220" s="25"/>
      <c r="D220" s="26"/>
      <c r="E220" s="26"/>
    </row>
    <row r="221" spans="2:5">
      <c r="B221" s="27"/>
      <c r="C221" s="25"/>
      <c r="D221" s="26"/>
      <c r="E221" s="26"/>
    </row>
    <row r="222" spans="2:5">
      <c r="B222" s="27"/>
      <c r="C222" s="25"/>
      <c r="D222" s="26"/>
      <c r="E222" s="26"/>
    </row>
    <row r="223" spans="2:5">
      <c r="B223" s="27"/>
      <c r="C223" s="25"/>
      <c r="D223" s="26"/>
      <c r="E223" s="26"/>
    </row>
    <row r="224" spans="2:5">
      <c r="B224" s="27"/>
      <c r="C224" s="25"/>
      <c r="D224" s="26"/>
      <c r="E224" s="26"/>
    </row>
    <row r="225" spans="2:5">
      <c r="B225" s="27"/>
      <c r="C225" s="25"/>
      <c r="D225" s="26"/>
      <c r="E225" s="26"/>
    </row>
    <row r="226" spans="2:5">
      <c r="B226" s="27"/>
      <c r="C226" s="25"/>
      <c r="D226" s="26"/>
      <c r="E226" s="26"/>
    </row>
    <row r="227" spans="2:5">
      <c r="B227" s="27"/>
      <c r="C227" s="25"/>
      <c r="D227" s="26"/>
      <c r="E227" s="26"/>
    </row>
    <row r="228" spans="2:5">
      <c r="B228" s="27"/>
      <c r="C228" s="25"/>
      <c r="D228" s="26"/>
      <c r="E228" s="26"/>
    </row>
    <row r="229" spans="2:5">
      <c r="B229" s="27"/>
      <c r="C229" s="25"/>
      <c r="D229" s="26"/>
      <c r="E229" s="26"/>
    </row>
    <row r="230" spans="2:5">
      <c r="B230" s="27"/>
      <c r="C230" s="25"/>
      <c r="D230" s="26"/>
      <c r="E230" s="26"/>
    </row>
    <row r="231" spans="2:5">
      <c r="B231" s="27"/>
      <c r="C231" s="25"/>
      <c r="D231" s="26"/>
      <c r="E231" s="26"/>
    </row>
    <row r="232" spans="2:5">
      <c r="B232" s="27"/>
      <c r="C232" s="25"/>
      <c r="D232" s="26"/>
      <c r="E232" s="26"/>
    </row>
    <row r="233" spans="2:5">
      <c r="B233" s="27"/>
      <c r="C233" s="25"/>
      <c r="D233" s="26"/>
      <c r="E233" s="26"/>
    </row>
    <row r="234" spans="2:5">
      <c r="B234" s="27"/>
      <c r="C234" s="25"/>
      <c r="D234" s="26"/>
      <c r="E234" s="26"/>
    </row>
    <row r="235" spans="2:5">
      <c r="B235" s="27"/>
      <c r="C235" s="25"/>
      <c r="D235" s="26"/>
      <c r="E235" s="26"/>
    </row>
    <row r="236" spans="2:5">
      <c r="B236" s="27"/>
      <c r="C236" s="25"/>
      <c r="D236" s="26"/>
      <c r="E236" s="26"/>
    </row>
    <row r="237" spans="2:5">
      <c r="B237" s="27"/>
      <c r="C237" s="25"/>
      <c r="D237" s="26"/>
      <c r="E237" s="26"/>
    </row>
    <row r="238" spans="2:5">
      <c r="B238" s="27"/>
      <c r="C238" s="25"/>
      <c r="D238" s="26"/>
      <c r="E238" s="26"/>
    </row>
    <row r="239" spans="2:5">
      <c r="B239" s="27"/>
      <c r="C239" s="25"/>
      <c r="D239" s="26"/>
      <c r="E239" s="26"/>
    </row>
    <row r="240" spans="2:5">
      <c r="B240" s="27"/>
      <c r="C240" s="25"/>
      <c r="D240" s="26"/>
      <c r="E240" s="26"/>
    </row>
    <row r="241" spans="2:5">
      <c r="B241" s="27"/>
      <c r="C241" s="25"/>
      <c r="D241" s="26"/>
      <c r="E241" s="26"/>
    </row>
    <row r="242" spans="2:5">
      <c r="B242" s="27"/>
      <c r="C242" s="25"/>
      <c r="D242" s="26"/>
      <c r="E242" s="26"/>
    </row>
    <row r="243" spans="2:5">
      <c r="B243" s="27"/>
      <c r="C243" s="25"/>
      <c r="D243" s="26"/>
      <c r="E243" s="26"/>
    </row>
    <row r="244" spans="2:5">
      <c r="B244" s="27"/>
      <c r="C244" s="25"/>
      <c r="D244" s="26"/>
      <c r="E244" s="26"/>
    </row>
    <row r="245" spans="2:5">
      <c r="B245" s="27"/>
      <c r="C245" s="25"/>
      <c r="D245" s="26"/>
      <c r="E245" s="26"/>
    </row>
    <row r="246" spans="2:5">
      <c r="B246" s="27"/>
      <c r="C246" s="25"/>
      <c r="D246" s="26"/>
      <c r="E246" s="26"/>
    </row>
    <row r="247" spans="2:5">
      <c r="B247" s="27"/>
      <c r="C247" s="25"/>
      <c r="D247" s="26"/>
      <c r="E247" s="26"/>
    </row>
    <row r="248" spans="2:5">
      <c r="B248" s="27"/>
      <c r="C248" s="25"/>
      <c r="D248" s="26"/>
      <c r="E248" s="26"/>
    </row>
    <row r="249" spans="2:5">
      <c r="B249" s="27"/>
      <c r="C249" s="25"/>
      <c r="D249" s="26"/>
      <c r="E249" s="26"/>
    </row>
    <row r="250" spans="2:5">
      <c r="B250" s="27"/>
      <c r="C250" s="25"/>
      <c r="D250" s="26"/>
      <c r="E250" s="26"/>
    </row>
    <row r="251" spans="2:5">
      <c r="B251" s="27"/>
      <c r="C251" s="25"/>
      <c r="D251" s="26"/>
      <c r="E251" s="26"/>
    </row>
    <row r="252" spans="2:5">
      <c r="B252" s="27"/>
      <c r="C252" s="25"/>
      <c r="D252" s="26"/>
      <c r="E252" s="26"/>
    </row>
    <row r="253" spans="2:5">
      <c r="B253" s="27"/>
      <c r="C253" s="25"/>
      <c r="D253" s="26"/>
      <c r="E253" s="26"/>
    </row>
    <row r="254" spans="2:5">
      <c r="B254" s="27"/>
      <c r="C254" s="25"/>
      <c r="D254" s="26"/>
      <c r="E254" s="26"/>
    </row>
    <row r="255" spans="2:5">
      <c r="B255" s="27"/>
      <c r="C255" s="25"/>
      <c r="D255" s="26"/>
      <c r="E255" s="26"/>
    </row>
    <row r="256" spans="2:5">
      <c r="B256" s="27"/>
      <c r="C256" s="25"/>
      <c r="D256" s="26"/>
      <c r="E256" s="26"/>
    </row>
    <row r="257" spans="2:5">
      <c r="B257" s="27"/>
      <c r="C257" s="25"/>
      <c r="D257" s="26"/>
      <c r="E257" s="26"/>
    </row>
    <row r="258" spans="2:5">
      <c r="B258" s="27"/>
      <c r="C258" s="25"/>
      <c r="D258" s="26"/>
      <c r="E258" s="26"/>
    </row>
    <row r="259" spans="2:5">
      <c r="B259" s="27"/>
      <c r="C259" s="25"/>
      <c r="D259" s="26"/>
      <c r="E259" s="26"/>
    </row>
    <row r="260" spans="2:5">
      <c r="B260" s="27"/>
      <c r="C260" s="25"/>
      <c r="D260" s="26"/>
      <c r="E260" s="26"/>
    </row>
    <row r="261" spans="2:5">
      <c r="B261" s="27"/>
      <c r="C261" s="25"/>
      <c r="D261" s="26"/>
      <c r="E261" s="26"/>
    </row>
    <row r="262" spans="2:5">
      <c r="B262" s="27"/>
      <c r="C262" s="25"/>
      <c r="D262" s="26"/>
      <c r="E262" s="26"/>
    </row>
    <row r="263" spans="2:5">
      <c r="B263" s="27"/>
      <c r="C263" s="25"/>
      <c r="D263" s="26"/>
      <c r="E263" s="26"/>
    </row>
    <row r="264" spans="2:5">
      <c r="B264" s="27"/>
      <c r="C264" s="25"/>
      <c r="D264" s="26"/>
      <c r="E264" s="26"/>
    </row>
    <row r="265" spans="2:5">
      <c r="B265" s="27"/>
      <c r="C265" s="25"/>
      <c r="D265" s="26"/>
      <c r="E265" s="26"/>
    </row>
    <row r="266" spans="2:5">
      <c r="B266" s="27"/>
      <c r="C266" s="25"/>
      <c r="D266" s="26"/>
      <c r="E266" s="26"/>
    </row>
    <row r="267" spans="2:5">
      <c r="B267" s="27"/>
      <c r="C267" s="25"/>
      <c r="D267" s="26"/>
      <c r="E267" s="26"/>
    </row>
    <row r="268" spans="2:5">
      <c r="B268" s="27"/>
      <c r="C268" s="25"/>
      <c r="D268" s="26"/>
      <c r="E268" s="26"/>
    </row>
    <row r="269" spans="2:5">
      <c r="B269" s="27"/>
      <c r="C269" s="25"/>
      <c r="D269" s="26"/>
      <c r="E269" s="26"/>
    </row>
    <row r="270" spans="2:5">
      <c r="B270" s="27"/>
      <c r="C270" s="25"/>
      <c r="D270" s="26"/>
      <c r="E270" s="26"/>
    </row>
  </sheetData>
  <mergeCells count="1">
    <mergeCell ref="D3:E3"/>
  </mergeCells>
  <phoneticPr fontId="0" type="noConversion"/>
  <pageMargins left="0.35433070866141736" right="0.35433070866141736" top="0.39370078740157483" bottom="0.59055118110236227" header="0.11811023622047245" footer="0.31496062992125984"/>
  <pageSetup paperSize="9" scale="66" fitToHeight="0" orientation="portrait" verticalDpi="360" r:id="rId1"/>
  <headerFooter alignWithMargins="0">
    <oddFooter>&amp;L&amp;"Arial Narrow,Regular"&amp;8&amp;F&amp;C&amp;"Arial Narrow,Regular"&amp;8&amp;P&amp;R&amp;"Arial Narrow,Regular"&amp;8&amp;D - &amp;T</oddFoot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85">
    <tabColor indexed="13"/>
    <pageSetUpPr fitToPage="1"/>
  </sheetPr>
  <dimension ref="A1:F256"/>
  <sheetViews>
    <sheetView showZeros="0" view="pageBreakPreview" zoomScale="70" zoomScaleNormal="75" zoomScaleSheetLayoutView="70" workbookViewId="0">
      <selection activeCell="D8" sqref="D8:E13"/>
    </sheetView>
  </sheetViews>
  <sheetFormatPr defaultColWidth="11.7109375" defaultRowHeight="15.75"/>
  <cols>
    <col min="1" max="1" width="10.7109375" style="7" customWidth="1"/>
    <col min="2" max="2" width="52" style="6" customWidth="1"/>
    <col min="3" max="3" width="14.7109375" style="11" customWidth="1"/>
    <col min="4" max="4" width="16.7109375" style="10" customWidth="1"/>
    <col min="5" max="5" width="51.42578125" style="10" customWidth="1"/>
    <col min="6" max="16384" width="11.7109375" style="7"/>
  </cols>
  <sheetData>
    <row r="1" spans="1:6" ht="24.75" customHeight="1">
      <c r="A1" s="4" t="s">
        <v>1240</v>
      </c>
      <c r="B1" s="5"/>
      <c r="C1" s="18"/>
      <c r="D1" s="18"/>
      <c r="E1" s="18"/>
    </row>
    <row r="2" spans="1:6" ht="24" thickBot="1">
      <c r="A2" s="4"/>
      <c r="B2" s="5"/>
      <c r="C2" s="18"/>
      <c r="D2" s="18"/>
      <c r="E2" s="18"/>
    </row>
    <row r="3" spans="1:6" ht="24" customHeight="1" thickBot="1">
      <c r="A3" s="8"/>
      <c r="B3" s="9"/>
      <c r="C3" s="421"/>
      <c r="D3" s="1127"/>
      <c r="E3" s="1022"/>
    </row>
    <row r="4" spans="1:6" ht="51.75" customHeight="1" thickBot="1">
      <c r="A4" s="12" t="s">
        <v>16</v>
      </c>
      <c r="B4" s="13" t="s">
        <v>41</v>
      </c>
      <c r="C4" s="32" t="s">
        <v>1026</v>
      </c>
      <c r="D4" s="203" t="s">
        <v>631</v>
      </c>
      <c r="E4" s="20" t="s">
        <v>22</v>
      </c>
    </row>
    <row r="5" spans="1:6" ht="24" customHeight="1">
      <c r="A5" s="15"/>
      <c r="B5" s="31"/>
      <c r="C5" s="33"/>
      <c r="D5" s="148"/>
      <c r="E5" s="68"/>
    </row>
    <row r="6" spans="1:6" ht="21.75" customHeight="1">
      <c r="A6" s="14"/>
      <c r="B6" s="22" t="s">
        <v>77</v>
      </c>
      <c r="C6" s="34"/>
      <c r="D6" s="149"/>
      <c r="E6" s="69"/>
    </row>
    <row r="7" spans="1:6">
      <c r="A7" s="14"/>
      <c r="B7" s="29" t="s">
        <v>228</v>
      </c>
      <c r="C7" s="35"/>
      <c r="D7" s="149"/>
      <c r="E7" s="69"/>
    </row>
    <row r="8" spans="1:6" ht="63">
      <c r="A8" s="14" t="s">
        <v>229</v>
      </c>
      <c r="B8" s="30" t="s">
        <v>230</v>
      </c>
      <c r="C8" s="35" t="s">
        <v>15</v>
      </c>
      <c r="D8" s="932">
        <v>850</v>
      </c>
      <c r="E8" s="954" t="s">
        <v>1556</v>
      </c>
      <c r="F8" s="265"/>
    </row>
    <row r="9" spans="1:6">
      <c r="A9" s="14"/>
      <c r="B9" s="30" t="s">
        <v>231</v>
      </c>
      <c r="C9" s="35"/>
      <c r="D9" s="932"/>
      <c r="E9" s="954"/>
      <c r="F9" s="265"/>
    </row>
    <row r="10" spans="1:6" ht="94.5">
      <c r="A10" s="14" t="s">
        <v>232</v>
      </c>
      <c r="B10" s="29" t="s">
        <v>233</v>
      </c>
      <c r="C10" s="35" t="s">
        <v>15</v>
      </c>
      <c r="D10" s="932">
        <v>672</v>
      </c>
      <c r="E10" s="954"/>
      <c r="F10" s="265"/>
    </row>
    <row r="11" spans="1:6" ht="94.5">
      <c r="A11" s="14" t="s">
        <v>234</v>
      </c>
      <c r="B11" s="29" t="s">
        <v>235</v>
      </c>
      <c r="C11" s="35" t="s">
        <v>15</v>
      </c>
      <c r="D11" s="932">
        <v>693</v>
      </c>
      <c r="E11" s="954"/>
      <c r="F11" s="265"/>
    </row>
    <row r="12" spans="1:6" ht="78.75">
      <c r="A12" s="14" t="s">
        <v>236</v>
      </c>
      <c r="B12" s="29" t="s">
        <v>237</v>
      </c>
      <c r="C12" s="35" t="s">
        <v>15</v>
      </c>
      <c r="D12" s="932">
        <v>725</v>
      </c>
      <c r="E12" s="954"/>
      <c r="F12" s="265"/>
    </row>
    <row r="13" spans="1:6" ht="94.5">
      <c r="A13" s="16" t="s">
        <v>238</v>
      </c>
      <c r="B13" s="22" t="s">
        <v>239</v>
      </c>
      <c r="C13" s="35" t="s">
        <v>80</v>
      </c>
      <c r="D13" s="932">
        <v>12200</v>
      </c>
      <c r="E13" s="954"/>
      <c r="F13" s="265"/>
    </row>
    <row r="14" spans="1:6" s="10" customFormat="1">
      <c r="A14" s="16"/>
      <c r="B14" s="22"/>
      <c r="C14" s="35"/>
      <c r="D14" s="150"/>
      <c r="E14" s="69"/>
    </row>
    <row r="15" spans="1:6" s="10" customFormat="1">
      <c r="B15" s="25"/>
      <c r="C15" s="25"/>
      <c r="D15" s="28"/>
      <c r="E15" s="28"/>
    </row>
    <row r="16" spans="1:6" s="10" customFormat="1">
      <c r="B16" s="25"/>
      <c r="C16" s="25"/>
      <c r="D16" s="28"/>
      <c r="E16" s="28"/>
    </row>
    <row r="17" spans="2:5" s="10" customFormat="1">
      <c r="B17" s="25"/>
      <c r="C17" s="25"/>
      <c r="D17" s="28"/>
      <c r="E17" s="28"/>
    </row>
    <row r="18" spans="2:5" s="10" customFormat="1">
      <c r="B18" s="25"/>
      <c r="C18" s="25"/>
      <c r="D18" s="28"/>
      <c r="E18" s="28"/>
    </row>
    <row r="19" spans="2:5" s="10" customFormat="1">
      <c r="B19" s="25"/>
      <c r="C19" s="25"/>
      <c r="D19" s="28"/>
      <c r="E19" s="28"/>
    </row>
    <row r="20" spans="2:5" s="10" customFormat="1">
      <c r="B20" s="25"/>
      <c r="C20" s="25"/>
      <c r="D20" s="28"/>
      <c r="E20" s="28"/>
    </row>
    <row r="21" spans="2:5" s="10" customFormat="1">
      <c r="B21" s="25"/>
      <c r="C21" s="25"/>
      <c r="D21" s="28"/>
      <c r="E21" s="28"/>
    </row>
    <row r="22" spans="2:5" s="10" customFormat="1">
      <c r="B22" s="25"/>
      <c r="C22" s="25"/>
      <c r="D22" s="28"/>
      <c r="E22" s="28"/>
    </row>
    <row r="23" spans="2:5" s="10" customFormat="1">
      <c r="B23" s="25"/>
      <c r="C23" s="25"/>
      <c r="D23" s="28"/>
      <c r="E23" s="28"/>
    </row>
    <row r="24" spans="2:5" s="10" customFormat="1">
      <c r="B24" s="25"/>
      <c r="C24" s="25"/>
      <c r="D24" s="28"/>
      <c r="E24" s="28"/>
    </row>
    <row r="25" spans="2:5" s="10" customFormat="1">
      <c r="B25" s="25"/>
      <c r="C25" s="25"/>
      <c r="D25" s="28"/>
      <c r="E25" s="28"/>
    </row>
    <row r="26" spans="2:5" s="10" customFormat="1">
      <c r="B26" s="25"/>
      <c r="C26" s="25"/>
      <c r="D26" s="28"/>
      <c r="E26" s="28"/>
    </row>
    <row r="27" spans="2:5">
      <c r="B27" s="27"/>
      <c r="C27" s="25"/>
      <c r="D27" s="28"/>
      <c r="E27" s="28"/>
    </row>
    <row r="28" spans="2:5">
      <c r="B28" s="27"/>
      <c r="C28" s="25"/>
      <c r="D28" s="28"/>
      <c r="E28" s="28"/>
    </row>
    <row r="29" spans="2:5">
      <c r="B29" s="27"/>
      <c r="C29" s="25"/>
      <c r="D29" s="28"/>
      <c r="E29" s="28"/>
    </row>
    <row r="30" spans="2:5">
      <c r="B30" s="27"/>
      <c r="C30" s="25"/>
      <c r="D30" s="28"/>
      <c r="E30" s="28"/>
    </row>
    <row r="31" spans="2:5">
      <c r="B31" s="27"/>
      <c r="C31" s="25"/>
      <c r="D31" s="28"/>
      <c r="E31" s="28"/>
    </row>
    <row r="32" spans="2:5">
      <c r="B32" s="27"/>
      <c r="C32" s="25"/>
      <c r="D32" s="28"/>
      <c r="E32" s="28"/>
    </row>
    <row r="33" spans="2:5">
      <c r="B33" s="27"/>
      <c r="C33" s="25"/>
      <c r="D33" s="28"/>
      <c r="E33" s="28"/>
    </row>
    <row r="34" spans="2:5">
      <c r="B34" s="27"/>
      <c r="C34" s="25"/>
      <c r="D34" s="28"/>
      <c r="E34" s="28"/>
    </row>
    <row r="35" spans="2:5">
      <c r="B35" s="27"/>
      <c r="C35" s="25"/>
      <c r="D35" s="28"/>
      <c r="E35" s="28"/>
    </row>
    <row r="36" spans="2:5">
      <c r="B36" s="27"/>
      <c r="C36" s="25"/>
      <c r="D36" s="28"/>
      <c r="E36" s="28"/>
    </row>
    <row r="37" spans="2:5">
      <c r="B37" s="27"/>
      <c r="C37" s="25"/>
      <c r="D37" s="25"/>
      <c r="E37" s="25"/>
    </row>
    <row r="38" spans="2:5">
      <c r="B38" s="27"/>
      <c r="C38" s="25"/>
      <c r="D38" s="25"/>
      <c r="E38" s="25"/>
    </row>
    <row r="39" spans="2:5">
      <c r="B39" s="27"/>
      <c r="C39" s="25"/>
      <c r="D39" s="25"/>
      <c r="E39" s="25"/>
    </row>
    <row r="40" spans="2:5">
      <c r="B40" s="27"/>
      <c r="C40" s="25"/>
      <c r="D40" s="25"/>
      <c r="E40" s="25"/>
    </row>
    <row r="41" spans="2:5">
      <c r="B41" s="27"/>
      <c r="C41" s="25"/>
      <c r="D41" s="25"/>
      <c r="E41" s="25"/>
    </row>
    <row r="42" spans="2:5">
      <c r="B42" s="27"/>
      <c r="C42" s="25"/>
      <c r="D42" s="25"/>
      <c r="E42" s="25"/>
    </row>
    <row r="43" spans="2:5">
      <c r="B43" s="27"/>
      <c r="C43" s="25"/>
      <c r="D43" s="25"/>
      <c r="E43" s="25"/>
    </row>
    <row r="44" spans="2:5">
      <c r="B44" s="27"/>
      <c r="C44" s="25"/>
      <c r="D44" s="25"/>
      <c r="E44" s="25"/>
    </row>
    <row r="45" spans="2:5">
      <c r="B45" s="27"/>
      <c r="C45" s="25"/>
      <c r="D45" s="25"/>
      <c r="E45" s="25"/>
    </row>
    <row r="46" spans="2:5">
      <c r="B46" s="27"/>
      <c r="C46" s="25"/>
      <c r="D46" s="25"/>
      <c r="E46" s="25"/>
    </row>
    <row r="47" spans="2:5">
      <c r="B47" s="27"/>
      <c r="C47" s="25"/>
      <c r="D47" s="25"/>
      <c r="E47" s="25"/>
    </row>
    <row r="48" spans="2:5">
      <c r="B48" s="27"/>
      <c r="C48" s="25"/>
      <c r="D48" s="25"/>
      <c r="E48" s="25"/>
    </row>
    <row r="49" spans="2:5">
      <c r="B49" s="27"/>
      <c r="C49" s="25"/>
      <c r="D49" s="25"/>
      <c r="E49" s="25"/>
    </row>
    <row r="50" spans="2:5">
      <c r="B50" s="27"/>
      <c r="C50" s="25"/>
      <c r="D50" s="25"/>
      <c r="E50" s="25"/>
    </row>
    <row r="51" spans="2:5">
      <c r="B51" s="27"/>
      <c r="C51" s="25"/>
      <c r="D51" s="25"/>
      <c r="E51" s="25"/>
    </row>
    <row r="52" spans="2:5">
      <c r="B52" s="27"/>
      <c r="C52" s="25"/>
      <c r="D52" s="25"/>
      <c r="E52" s="25"/>
    </row>
    <row r="53" spans="2:5">
      <c r="B53" s="27"/>
      <c r="C53" s="25"/>
      <c r="D53" s="25"/>
      <c r="E53" s="25"/>
    </row>
    <row r="54" spans="2:5">
      <c r="B54" s="27"/>
      <c r="C54" s="25"/>
      <c r="D54" s="25"/>
      <c r="E54" s="25"/>
    </row>
    <row r="55" spans="2:5">
      <c r="B55" s="27"/>
      <c r="C55" s="25"/>
      <c r="D55" s="25"/>
      <c r="E55" s="25"/>
    </row>
    <row r="56" spans="2:5">
      <c r="B56" s="27"/>
      <c r="C56" s="25"/>
      <c r="D56" s="25"/>
      <c r="E56" s="25"/>
    </row>
    <row r="57" spans="2:5">
      <c r="B57" s="27"/>
      <c r="C57" s="25"/>
      <c r="D57" s="25"/>
      <c r="E57" s="25"/>
    </row>
    <row r="58" spans="2:5">
      <c r="B58" s="27"/>
      <c r="C58" s="25"/>
      <c r="D58" s="25"/>
      <c r="E58" s="25"/>
    </row>
    <row r="59" spans="2:5">
      <c r="B59" s="27"/>
      <c r="C59" s="25"/>
      <c r="D59" s="25"/>
      <c r="E59" s="25"/>
    </row>
    <row r="60" spans="2:5">
      <c r="B60" s="27"/>
      <c r="C60" s="25"/>
      <c r="D60" s="25"/>
      <c r="E60" s="25"/>
    </row>
    <row r="61" spans="2:5">
      <c r="B61" s="27"/>
      <c r="C61" s="25"/>
      <c r="D61" s="25"/>
      <c r="E61" s="25"/>
    </row>
    <row r="62" spans="2:5">
      <c r="B62" s="27"/>
      <c r="C62" s="25"/>
      <c r="D62" s="25"/>
      <c r="E62" s="25"/>
    </row>
    <row r="63" spans="2:5">
      <c r="B63" s="27"/>
      <c r="C63" s="25"/>
      <c r="D63" s="25"/>
      <c r="E63" s="25"/>
    </row>
    <row r="64" spans="2:5">
      <c r="B64" s="27"/>
      <c r="C64" s="25"/>
      <c r="D64" s="25"/>
      <c r="E64" s="25"/>
    </row>
    <row r="65" spans="2:5">
      <c r="B65" s="27"/>
      <c r="C65" s="25"/>
      <c r="D65" s="25"/>
      <c r="E65" s="25"/>
    </row>
    <row r="66" spans="2:5">
      <c r="B66" s="27"/>
      <c r="C66" s="25"/>
      <c r="D66" s="25"/>
      <c r="E66" s="25"/>
    </row>
    <row r="67" spans="2:5">
      <c r="B67" s="27"/>
      <c r="C67" s="25"/>
      <c r="D67" s="25"/>
      <c r="E67" s="25"/>
    </row>
    <row r="68" spans="2:5">
      <c r="B68" s="27"/>
      <c r="C68" s="25"/>
      <c r="D68" s="25"/>
      <c r="E68" s="25"/>
    </row>
    <row r="69" spans="2:5">
      <c r="B69" s="27"/>
      <c r="C69" s="25"/>
      <c r="D69" s="25"/>
      <c r="E69" s="25"/>
    </row>
    <row r="70" spans="2:5">
      <c r="B70" s="27"/>
      <c r="C70" s="25"/>
      <c r="D70" s="25"/>
      <c r="E70" s="25"/>
    </row>
    <row r="71" spans="2:5">
      <c r="B71" s="27"/>
      <c r="C71" s="25"/>
      <c r="D71" s="25"/>
      <c r="E71" s="25"/>
    </row>
    <row r="72" spans="2:5">
      <c r="B72" s="27"/>
      <c r="C72" s="25"/>
      <c r="D72" s="25"/>
      <c r="E72" s="25"/>
    </row>
    <row r="73" spans="2:5">
      <c r="B73" s="27"/>
      <c r="C73" s="25"/>
      <c r="D73" s="25"/>
      <c r="E73" s="25"/>
    </row>
    <row r="74" spans="2:5">
      <c r="B74" s="27"/>
      <c r="C74" s="25"/>
      <c r="D74" s="25"/>
      <c r="E74" s="25"/>
    </row>
    <row r="75" spans="2:5">
      <c r="B75" s="27"/>
      <c r="C75" s="25"/>
      <c r="D75" s="25"/>
      <c r="E75" s="25"/>
    </row>
    <row r="76" spans="2:5">
      <c r="B76" s="27"/>
      <c r="C76" s="26"/>
      <c r="D76" s="26"/>
      <c r="E76" s="26"/>
    </row>
    <row r="77" spans="2:5">
      <c r="B77" s="27"/>
      <c r="C77" s="26"/>
      <c r="D77" s="26"/>
      <c r="E77" s="26"/>
    </row>
    <row r="78" spans="2:5">
      <c r="B78" s="27"/>
      <c r="C78" s="26"/>
      <c r="D78" s="26"/>
      <c r="E78" s="26"/>
    </row>
    <row r="79" spans="2:5">
      <c r="B79" s="27"/>
      <c r="C79" s="26"/>
      <c r="D79" s="26"/>
      <c r="E79" s="26"/>
    </row>
    <row r="80" spans="2:5">
      <c r="B80" s="27"/>
      <c r="C80" s="26"/>
      <c r="D80" s="26"/>
      <c r="E80" s="26"/>
    </row>
    <row r="81" spans="2:5">
      <c r="B81" s="27"/>
      <c r="C81" s="26"/>
      <c r="D81" s="26"/>
      <c r="E81" s="26"/>
    </row>
    <row r="82" spans="2:5">
      <c r="B82" s="27"/>
      <c r="C82" s="25"/>
      <c r="D82" s="26"/>
      <c r="E82" s="26"/>
    </row>
    <row r="83" spans="2:5">
      <c r="B83" s="27"/>
      <c r="C83" s="25"/>
      <c r="D83" s="26"/>
      <c r="E83" s="26"/>
    </row>
    <row r="84" spans="2:5">
      <c r="B84" s="27"/>
      <c r="C84" s="25"/>
      <c r="D84" s="26"/>
      <c r="E84" s="26"/>
    </row>
    <row r="85" spans="2:5">
      <c r="B85" s="27"/>
      <c r="C85" s="25"/>
      <c r="D85" s="26"/>
      <c r="E85" s="26"/>
    </row>
    <row r="86" spans="2:5">
      <c r="B86" s="27"/>
      <c r="C86" s="25"/>
      <c r="D86" s="26"/>
      <c r="E86" s="26"/>
    </row>
    <row r="87" spans="2:5">
      <c r="B87" s="27"/>
      <c r="C87" s="25"/>
      <c r="D87" s="26"/>
      <c r="E87" s="26"/>
    </row>
    <row r="88" spans="2:5">
      <c r="B88" s="27"/>
      <c r="C88" s="25"/>
      <c r="D88" s="26"/>
      <c r="E88" s="26"/>
    </row>
    <row r="89" spans="2:5">
      <c r="B89" s="27"/>
      <c r="C89" s="25"/>
      <c r="D89" s="26"/>
      <c r="E89" s="26"/>
    </row>
    <row r="90" spans="2:5">
      <c r="B90" s="27"/>
      <c r="C90" s="25"/>
      <c r="D90" s="26"/>
      <c r="E90" s="26"/>
    </row>
    <row r="91" spans="2:5">
      <c r="B91" s="27"/>
      <c r="C91" s="25"/>
      <c r="D91" s="26"/>
      <c r="E91" s="26"/>
    </row>
    <row r="92" spans="2:5">
      <c r="B92" s="27"/>
      <c r="C92" s="25"/>
      <c r="D92" s="26"/>
      <c r="E92" s="26"/>
    </row>
    <row r="93" spans="2:5">
      <c r="B93" s="27"/>
      <c r="C93" s="25"/>
      <c r="D93" s="26"/>
      <c r="E93" s="26"/>
    </row>
    <row r="94" spans="2:5">
      <c r="B94" s="27"/>
      <c r="C94" s="25"/>
      <c r="D94" s="26"/>
      <c r="E94" s="26"/>
    </row>
    <row r="95" spans="2:5">
      <c r="B95" s="27"/>
      <c r="C95" s="25"/>
      <c r="D95" s="26"/>
      <c r="E95" s="26"/>
    </row>
    <row r="96" spans="2:5">
      <c r="B96" s="27"/>
      <c r="C96" s="25"/>
      <c r="D96" s="26"/>
      <c r="E96" s="26"/>
    </row>
    <row r="97" spans="2:5">
      <c r="B97" s="27"/>
      <c r="C97" s="25"/>
      <c r="D97" s="26"/>
      <c r="E97" s="26"/>
    </row>
    <row r="98" spans="2:5">
      <c r="B98" s="27"/>
      <c r="C98" s="25"/>
      <c r="D98" s="26"/>
      <c r="E98" s="26"/>
    </row>
    <row r="99" spans="2:5">
      <c r="B99" s="27"/>
      <c r="C99" s="25"/>
      <c r="D99" s="26"/>
      <c r="E99" s="26"/>
    </row>
    <row r="100" spans="2:5">
      <c r="B100" s="27"/>
      <c r="C100" s="25"/>
      <c r="D100" s="26"/>
      <c r="E100" s="26"/>
    </row>
    <row r="101" spans="2:5">
      <c r="B101" s="27"/>
      <c r="C101" s="25"/>
      <c r="D101" s="26"/>
      <c r="E101" s="26"/>
    </row>
    <row r="102" spans="2:5">
      <c r="B102" s="27"/>
      <c r="C102" s="25"/>
      <c r="D102" s="26"/>
      <c r="E102" s="26"/>
    </row>
    <row r="103" spans="2:5">
      <c r="B103" s="27"/>
      <c r="C103" s="25"/>
      <c r="D103" s="26"/>
      <c r="E103" s="26"/>
    </row>
    <row r="104" spans="2:5">
      <c r="B104" s="27"/>
      <c r="C104" s="25"/>
      <c r="D104" s="26"/>
      <c r="E104" s="26"/>
    </row>
    <row r="105" spans="2:5">
      <c r="B105" s="27"/>
      <c r="C105" s="25"/>
      <c r="D105" s="26"/>
      <c r="E105" s="26"/>
    </row>
    <row r="106" spans="2:5">
      <c r="B106" s="27"/>
      <c r="C106" s="25"/>
      <c r="D106" s="26"/>
      <c r="E106" s="26"/>
    </row>
    <row r="107" spans="2:5">
      <c r="B107" s="27"/>
      <c r="C107" s="25"/>
      <c r="D107" s="26"/>
      <c r="E107" s="26"/>
    </row>
    <row r="108" spans="2:5">
      <c r="B108" s="27"/>
      <c r="C108" s="25"/>
      <c r="D108" s="26"/>
      <c r="E108" s="26"/>
    </row>
    <row r="109" spans="2:5">
      <c r="B109" s="27"/>
      <c r="C109" s="25"/>
      <c r="D109" s="26"/>
      <c r="E109" s="26"/>
    </row>
    <row r="110" spans="2:5">
      <c r="B110" s="27"/>
      <c r="C110" s="25"/>
      <c r="D110" s="26"/>
      <c r="E110" s="26"/>
    </row>
    <row r="111" spans="2:5">
      <c r="B111" s="27"/>
      <c r="C111" s="25"/>
      <c r="D111" s="26"/>
      <c r="E111" s="26"/>
    </row>
    <row r="112" spans="2:5">
      <c r="B112" s="27"/>
      <c r="C112" s="25"/>
      <c r="D112" s="26"/>
      <c r="E112" s="26"/>
    </row>
    <row r="113" spans="2:5">
      <c r="B113" s="27"/>
      <c r="C113" s="25"/>
      <c r="D113" s="26"/>
      <c r="E113" s="26"/>
    </row>
    <row r="114" spans="2:5">
      <c r="B114" s="27"/>
      <c r="C114" s="25"/>
      <c r="D114" s="26"/>
      <c r="E114" s="26"/>
    </row>
    <row r="115" spans="2:5">
      <c r="B115" s="27"/>
      <c r="C115" s="25"/>
      <c r="D115" s="26"/>
      <c r="E115" s="26"/>
    </row>
    <row r="116" spans="2:5">
      <c r="B116" s="27"/>
      <c r="C116" s="25"/>
      <c r="D116" s="26"/>
      <c r="E116" s="26"/>
    </row>
    <row r="117" spans="2:5">
      <c r="B117" s="27"/>
      <c r="C117" s="25"/>
      <c r="D117" s="26"/>
      <c r="E117" s="26"/>
    </row>
    <row r="118" spans="2:5">
      <c r="B118" s="27"/>
      <c r="C118" s="25"/>
      <c r="D118" s="26"/>
      <c r="E118" s="26"/>
    </row>
    <row r="119" spans="2:5">
      <c r="B119" s="27"/>
      <c r="C119" s="25"/>
      <c r="D119" s="26"/>
      <c r="E119" s="26"/>
    </row>
    <row r="120" spans="2:5">
      <c r="B120" s="27"/>
      <c r="C120" s="25"/>
      <c r="D120" s="26"/>
      <c r="E120" s="26"/>
    </row>
    <row r="121" spans="2:5">
      <c r="B121" s="27"/>
      <c r="C121" s="25"/>
      <c r="D121" s="26"/>
      <c r="E121" s="26"/>
    </row>
    <row r="122" spans="2:5">
      <c r="B122" s="27"/>
      <c r="C122" s="25"/>
      <c r="D122" s="26"/>
      <c r="E122" s="26"/>
    </row>
    <row r="123" spans="2:5">
      <c r="B123" s="27"/>
      <c r="C123" s="25"/>
      <c r="D123" s="26"/>
      <c r="E123" s="26"/>
    </row>
    <row r="124" spans="2:5">
      <c r="B124" s="27"/>
      <c r="C124" s="25"/>
      <c r="D124" s="26"/>
      <c r="E124" s="26"/>
    </row>
    <row r="125" spans="2:5">
      <c r="B125" s="27"/>
      <c r="C125" s="25"/>
      <c r="D125" s="26"/>
      <c r="E125" s="26"/>
    </row>
    <row r="126" spans="2:5">
      <c r="B126" s="27"/>
      <c r="C126" s="25"/>
      <c r="D126" s="26"/>
      <c r="E126" s="26"/>
    </row>
    <row r="127" spans="2:5">
      <c r="B127" s="27"/>
      <c r="C127" s="25"/>
      <c r="D127" s="26"/>
      <c r="E127" s="26"/>
    </row>
    <row r="128" spans="2:5">
      <c r="B128" s="27"/>
      <c r="C128" s="25"/>
      <c r="D128" s="26"/>
      <c r="E128" s="26"/>
    </row>
    <row r="129" spans="2:5">
      <c r="B129" s="27"/>
      <c r="C129" s="25"/>
      <c r="D129" s="26"/>
      <c r="E129" s="26"/>
    </row>
    <row r="130" spans="2:5">
      <c r="B130" s="27"/>
      <c r="C130" s="25"/>
      <c r="D130" s="26"/>
      <c r="E130" s="26"/>
    </row>
    <row r="131" spans="2:5">
      <c r="B131" s="27"/>
      <c r="C131" s="25"/>
      <c r="D131" s="26"/>
      <c r="E131" s="26"/>
    </row>
    <row r="132" spans="2:5">
      <c r="B132" s="27"/>
      <c r="C132" s="25"/>
      <c r="D132" s="26"/>
      <c r="E132" s="26"/>
    </row>
    <row r="133" spans="2:5">
      <c r="B133" s="27"/>
      <c r="C133" s="25"/>
      <c r="D133" s="26"/>
      <c r="E133" s="26"/>
    </row>
    <row r="134" spans="2:5">
      <c r="B134" s="27"/>
      <c r="C134" s="25"/>
      <c r="D134" s="26"/>
      <c r="E134" s="26"/>
    </row>
    <row r="135" spans="2:5">
      <c r="B135" s="27"/>
      <c r="C135" s="25"/>
      <c r="D135" s="26"/>
      <c r="E135" s="26"/>
    </row>
    <row r="136" spans="2:5">
      <c r="B136" s="27"/>
      <c r="C136" s="25"/>
      <c r="D136" s="26"/>
      <c r="E136" s="26"/>
    </row>
    <row r="137" spans="2:5">
      <c r="B137" s="27"/>
      <c r="C137" s="25"/>
      <c r="D137" s="26"/>
      <c r="E137" s="26"/>
    </row>
    <row r="138" spans="2:5">
      <c r="B138" s="27"/>
      <c r="C138" s="25"/>
      <c r="D138" s="26"/>
      <c r="E138" s="26"/>
    </row>
    <row r="139" spans="2:5">
      <c r="B139" s="27"/>
      <c r="C139" s="25"/>
      <c r="D139" s="26"/>
      <c r="E139" s="26"/>
    </row>
    <row r="140" spans="2:5">
      <c r="B140" s="27"/>
      <c r="C140" s="25"/>
      <c r="D140" s="26"/>
      <c r="E140" s="26"/>
    </row>
    <row r="141" spans="2:5">
      <c r="B141" s="27"/>
      <c r="C141" s="25"/>
      <c r="D141" s="26"/>
      <c r="E141" s="26"/>
    </row>
    <row r="142" spans="2:5">
      <c r="B142" s="27"/>
      <c r="C142" s="25"/>
      <c r="D142" s="26"/>
      <c r="E142" s="26"/>
    </row>
    <row r="143" spans="2:5">
      <c r="B143" s="27"/>
      <c r="C143" s="25"/>
      <c r="D143" s="26"/>
      <c r="E143" s="26"/>
    </row>
    <row r="144" spans="2:5">
      <c r="B144" s="27"/>
      <c r="C144" s="25"/>
      <c r="D144" s="26"/>
      <c r="E144" s="26"/>
    </row>
    <row r="145" spans="2:5">
      <c r="B145" s="27"/>
      <c r="C145" s="25"/>
      <c r="D145" s="26"/>
      <c r="E145" s="26"/>
    </row>
    <row r="146" spans="2:5">
      <c r="B146" s="27"/>
      <c r="C146" s="25"/>
      <c r="D146" s="26"/>
      <c r="E146" s="26"/>
    </row>
    <row r="147" spans="2:5">
      <c r="B147" s="27"/>
      <c r="C147" s="25"/>
      <c r="D147" s="26"/>
      <c r="E147" s="26"/>
    </row>
    <row r="148" spans="2:5">
      <c r="B148" s="27"/>
      <c r="C148" s="25"/>
      <c r="D148" s="26"/>
      <c r="E148" s="26"/>
    </row>
    <row r="149" spans="2:5">
      <c r="B149" s="27"/>
      <c r="C149" s="25"/>
      <c r="D149" s="26"/>
      <c r="E149" s="26"/>
    </row>
    <row r="150" spans="2:5">
      <c r="B150" s="27"/>
      <c r="C150" s="25"/>
      <c r="D150" s="26"/>
      <c r="E150" s="26"/>
    </row>
    <row r="151" spans="2:5">
      <c r="B151" s="27"/>
      <c r="C151" s="25"/>
      <c r="D151" s="26"/>
      <c r="E151" s="26"/>
    </row>
    <row r="152" spans="2:5">
      <c r="B152" s="27"/>
      <c r="C152" s="25"/>
      <c r="D152" s="26"/>
      <c r="E152" s="26"/>
    </row>
    <row r="153" spans="2:5">
      <c r="B153" s="27"/>
      <c r="C153" s="25"/>
      <c r="D153" s="26"/>
      <c r="E153" s="26"/>
    </row>
    <row r="154" spans="2:5">
      <c r="B154" s="27"/>
      <c r="C154" s="25"/>
      <c r="D154" s="26"/>
      <c r="E154" s="26"/>
    </row>
    <row r="155" spans="2:5">
      <c r="B155" s="27"/>
      <c r="C155" s="25"/>
      <c r="D155" s="26"/>
      <c r="E155" s="26"/>
    </row>
    <row r="156" spans="2:5">
      <c r="B156" s="27"/>
      <c r="C156" s="25"/>
      <c r="D156" s="26"/>
      <c r="E156" s="26"/>
    </row>
    <row r="157" spans="2:5">
      <c r="B157" s="27"/>
      <c r="C157" s="25"/>
      <c r="D157" s="26"/>
      <c r="E157" s="26"/>
    </row>
    <row r="158" spans="2:5">
      <c r="B158" s="27"/>
      <c r="C158" s="25"/>
      <c r="D158" s="26"/>
      <c r="E158" s="26"/>
    </row>
    <row r="159" spans="2:5">
      <c r="B159" s="27"/>
      <c r="C159" s="25"/>
      <c r="D159" s="26"/>
      <c r="E159" s="26"/>
    </row>
    <row r="160" spans="2:5">
      <c r="B160" s="27"/>
      <c r="C160" s="25"/>
      <c r="D160" s="26"/>
      <c r="E160" s="26"/>
    </row>
    <row r="161" spans="2:5">
      <c r="B161" s="27"/>
      <c r="C161" s="25"/>
      <c r="D161" s="26"/>
      <c r="E161" s="26"/>
    </row>
    <row r="162" spans="2:5">
      <c r="B162" s="27"/>
      <c r="C162" s="25"/>
      <c r="D162" s="26"/>
      <c r="E162" s="26"/>
    </row>
    <row r="163" spans="2:5">
      <c r="B163" s="27"/>
      <c r="C163" s="25"/>
      <c r="D163" s="26"/>
      <c r="E163" s="26"/>
    </row>
    <row r="164" spans="2:5">
      <c r="B164" s="27"/>
      <c r="C164" s="25"/>
      <c r="D164" s="26"/>
      <c r="E164" s="26"/>
    </row>
    <row r="165" spans="2:5">
      <c r="B165" s="27"/>
      <c r="C165" s="25"/>
      <c r="D165" s="26"/>
      <c r="E165" s="26"/>
    </row>
    <row r="166" spans="2:5">
      <c r="B166" s="27"/>
      <c r="C166" s="25"/>
      <c r="D166" s="26"/>
      <c r="E166" s="26"/>
    </row>
    <row r="167" spans="2:5">
      <c r="B167" s="27"/>
      <c r="C167" s="25"/>
      <c r="D167" s="26"/>
      <c r="E167" s="26"/>
    </row>
    <row r="168" spans="2:5">
      <c r="B168" s="27"/>
      <c r="C168" s="25"/>
      <c r="D168" s="26"/>
      <c r="E168" s="26"/>
    </row>
    <row r="169" spans="2:5">
      <c r="B169" s="27"/>
      <c r="C169" s="25"/>
      <c r="D169" s="26"/>
      <c r="E169" s="26"/>
    </row>
    <row r="170" spans="2:5">
      <c r="B170" s="27"/>
      <c r="C170" s="25"/>
      <c r="D170" s="26"/>
      <c r="E170" s="26"/>
    </row>
    <row r="171" spans="2:5">
      <c r="B171" s="27"/>
      <c r="C171" s="25"/>
      <c r="D171" s="26"/>
      <c r="E171" s="26"/>
    </row>
    <row r="172" spans="2:5">
      <c r="B172" s="27"/>
      <c r="C172" s="25"/>
      <c r="D172" s="26"/>
      <c r="E172" s="26"/>
    </row>
    <row r="173" spans="2:5">
      <c r="B173" s="27"/>
      <c r="C173" s="25"/>
      <c r="D173" s="26"/>
      <c r="E173" s="26"/>
    </row>
    <row r="174" spans="2:5">
      <c r="B174" s="27"/>
      <c r="C174" s="25"/>
      <c r="D174" s="26"/>
      <c r="E174" s="26"/>
    </row>
    <row r="175" spans="2:5">
      <c r="B175" s="27"/>
      <c r="C175" s="25"/>
      <c r="D175" s="26"/>
      <c r="E175" s="26"/>
    </row>
    <row r="176" spans="2:5">
      <c r="B176" s="27"/>
      <c r="C176" s="25"/>
      <c r="D176" s="26"/>
      <c r="E176" s="26"/>
    </row>
    <row r="177" spans="2:5">
      <c r="B177" s="27"/>
      <c r="C177" s="25"/>
      <c r="D177" s="26"/>
      <c r="E177" s="26"/>
    </row>
    <row r="178" spans="2:5">
      <c r="B178" s="27"/>
      <c r="C178" s="25"/>
      <c r="D178" s="26"/>
      <c r="E178" s="26"/>
    </row>
    <row r="179" spans="2:5">
      <c r="B179" s="27"/>
      <c r="C179" s="25"/>
      <c r="D179" s="26"/>
      <c r="E179" s="26"/>
    </row>
    <row r="180" spans="2:5">
      <c r="B180" s="27"/>
      <c r="C180" s="25"/>
      <c r="D180" s="26"/>
      <c r="E180" s="26"/>
    </row>
    <row r="181" spans="2:5">
      <c r="B181" s="27"/>
      <c r="C181" s="25"/>
      <c r="D181" s="26"/>
      <c r="E181" s="26"/>
    </row>
    <row r="182" spans="2:5">
      <c r="B182" s="27"/>
      <c r="C182" s="25"/>
      <c r="D182" s="26"/>
      <c r="E182" s="26"/>
    </row>
    <row r="183" spans="2:5">
      <c r="B183" s="27"/>
      <c r="C183" s="25"/>
      <c r="D183" s="26"/>
      <c r="E183" s="26"/>
    </row>
    <row r="184" spans="2:5">
      <c r="B184" s="27"/>
      <c r="C184" s="25"/>
      <c r="D184" s="26"/>
      <c r="E184" s="26"/>
    </row>
    <row r="185" spans="2:5">
      <c r="B185" s="27"/>
      <c r="C185" s="25"/>
      <c r="D185" s="26"/>
      <c r="E185" s="26"/>
    </row>
    <row r="186" spans="2:5">
      <c r="B186" s="27"/>
      <c r="C186" s="25"/>
      <c r="D186" s="26"/>
      <c r="E186" s="26"/>
    </row>
    <row r="187" spans="2:5">
      <c r="B187" s="27"/>
      <c r="C187" s="25"/>
      <c r="D187" s="26"/>
      <c r="E187" s="26"/>
    </row>
    <row r="188" spans="2:5">
      <c r="B188" s="27"/>
      <c r="C188" s="25"/>
      <c r="D188" s="26"/>
      <c r="E188" s="26"/>
    </row>
    <row r="189" spans="2:5">
      <c r="B189" s="27"/>
      <c r="C189" s="25"/>
      <c r="D189" s="26"/>
      <c r="E189" s="26"/>
    </row>
    <row r="190" spans="2:5">
      <c r="B190" s="27"/>
      <c r="C190" s="25"/>
      <c r="D190" s="26"/>
      <c r="E190" s="26"/>
    </row>
    <row r="191" spans="2:5">
      <c r="B191" s="27"/>
      <c r="C191" s="25"/>
      <c r="D191" s="26"/>
      <c r="E191" s="26"/>
    </row>
    <row r="192" spans="2:5">
      <c r="B192" s="27"/>
      <c r="C192" s="25"/>
      <c r="D192" s="26"/>
      <c r="E192" s="26"/>
    </row>
    <row r="193" spans="2:5">
      <c r="B193" s="27"/>
      <c r="C193" s="25"/>
      <c r="D193" s="26"/>
      <c r="E193" s="26"/>
    </row>
    <row r="194" spans="2:5">
      <c r="B194" s="27"/>
      <c r="C194" s="25"/>
      <c r="D194" s="26"/>
      <c r="E194" s="26"/>
    </row>
    <row r="195" spans="2:5">
      <c r="B195" s="27"/>
      <c r="C195" s="25"/>
      <c r="D195" s="26"/>
      <c r="E195" s="26"/>
    </row>
    <row r="196" spans="2:5">
      <c r="B196" s="27"/>
      <c r="C196" s="25"/>
      <c r="D196" s="26"/>
      <c r="E196" s="26"/>
    </row>
    <row r="197" spans="2:5">
      <c r="B197" s="27"/>
      <c r="C197" s="25"/>
      <c r="D197" s="26"/>
      <c r="E197" s="26"/>
    </row>
    <row r="198" spans="2:5">
      <c r="B198" s="27"/>
      <c r="C198" s="25"/>
      <c r="D198" s="26"/>
      <c r="E198" s="26"/>
    </row>
    <row r="199" spans="2:5">
      <c r="B199" s="27"/>
      <c r="C199" s="25"/>
      <c r="D199" s="26"/>
      <c r="E199" s="26"/>
    </row>
    <row r="200" spans="2:5">
      <c r="B200" s="27"/>
      <c r="C200" s="25"/>
      <c r="D200" s="26"/>
      <c r="E200" s="26"/>
    </row>
    <row r="201" spans="2:5">
      <c r="B201" s="27"/>
      <c r="C201" s="25"/>
      <c r="D201" s="26"/>
      <c r="E201" s="26"/>
    </row>
    <row r="202" spans="2:5">
      <c r="B202" s="27"/>
      <c r="C202" s="25"/>
      <c r="D202" s="26"/>
      <c r="E202" s="26"/>
    </row>
    <row r="203" spans="2:5">
      <c r="B203" s="27"/>
      <c r="C203" s="25"/>
      <c r="D203" s="26"/>
      <c r="E203" s="26"/>
    </row>
    <row r="204" spans="2:5">
      <c r="B204" s="27"/>
      <c r="C204" s="25"/>
      <c r="D204" s="26"/>
      <c r="E204" s="26"/>
    </row>
    <row r="205" spans="2:5">
      <c r="B205" s="27"/>
      <c r="C205" s="25"/>
      <c r="D205" s="26"/>
      <c r="E205" s="26"/>
    </row>
    <row r="206" spans="2:5">
      <c r="B206" s="27"/>
      <c r="C206" s="25"/>
      <c r="D206" s="26"/>
      <c r="E206" s="26"/>
    </row>
    <row r="207" spans="2:5">
      <c r="B207" s="27"/>
      <c r="C207" s="25"/>
      <c r="D207" s="26"/>
      <c r="E207" s="26"/>
    </row>
    <row r="208" spans="2:5">
      <c r="B208" s="27"/>
      <c r="C208" s="25"/>
      <c r="D208" s="26"/>
      <c r="E208" s="26"/>
    </row>
    <row r="209" spans="2:5">
      <c r="B209" s="27"/>
      <c r="C209" s="25"/>
      <c r="D209" s="26"/>
      <c r="E209" s="26"/>
    </row>
    <row r="210" spans="2:5">
      <c r="B210" s="27"/>
      <c r="C210" s="25"/>
      <c r="D210" s="26"/>
      <c r="E210" s="26"/>
    </row>
    <row r="211" spans="2:5">
      <c r="B211" s="27"/>
      <c r="C211" s="25"/>
      <c r="D211" s="26"/>
      <c r="E211" s="26"/>
    </row>
    <row r="212" spans="2:5">
      <c r="B212" s="27"/>
      <c r="C212" s="25"/>
      <c r="D212" s="26"/>
      <c r="E212" s="26"/>
    </row>
    <row r="213" spans="2:5">
      <c r="B213" s="27"/>
      <c r="C213" s="25"/>
      <c r="D213" s="26"/>
      <c r="E213" s="26"/>
    </row>
    <row r="214" spans="2:5">
      <c r="B214" s="27"/>
      <c r="C214" s="25"/>
      <c r="D214" s="26"/>
      <c r="E214" s="26"/>
    </row>
    <row r="215" spans="2:5">
      <c r="B215" s="27"/>
      <c r="C215" s="25"/>
      <c r="D215" s="26"/>
      <c r="E215" s="26"/>
    </row>
    <row r="216" spans="2:5">
      <c r="B216" s="27"/>
      <c r="C216" s="25"/>
      <c r="D216" s="26"/>
      <c r="E216" s="26"/>
    </row>
    <row r="217" spans="2:5">
      <c r="B217" s="27"/>
      <c r="C217" s="25"/>
      <c r="D217" s="26"/>
      <c r="E217" s="26"/>
    </row>
    <row r="218" spans="2:5">
      <c r="B218" s="27"/>
      <c r="C218" s="25"/>
      <c r="D218" s="26"/>
      <c r="E218" s="26"/>
    </row>
    <row r="219" spans="2:5">
      <c r="B219" s="27"/>
      <c r="C219" s="25"/>
      <c r="D219" s="26"/>
      <c r="E219" s="26"/>
    </row>
    <row r="220" spans="2:5">
      <c r="B220" s="27"/>
      <c r="C220" s="25"/>
      <c r="D220" s="26"/>
      <c r="E220" s="26"/>
    </row>
    <row r="221" spans="2:5">
      <c r="B221" s="27"/>
      <c r="C221" s="25"/>
      <c r="D221" s="26"/>
      <c r="E221" s="26"/>
    </row>
    <row r="222" spans="2:5">
      <c r="B222" s="27"/>
      <c r="C222" s="25"/>
      <c r="D222" s="26"/>
      <c r="E222" s="26"/>
    </row>
    <row r="223" spans="2:5">
      <c r="B223" s="27"/>
      <c r="C223" s="25"/>
      <c r="D223" s="26"/>
      <c r="E223" s="26"/>
    </row>
    <row r="224" spans="2:5">
      <c r="B224" s="27"/>
      <c r="C224" s="25"/>
      <c r="D224" s="26"/>
      <c r="E224" s="26"/>
    </row>
    <row r="225" spans="2:5">
      <c r="B225" s="27"/>
      <c r="C225" s="25"/>
      <c r="D225" s="26"/>
      <c r="E225" s="26"/>
    </row>
    <row r="226" spans="2:5">
      <c r="B226" s="27"/>
      <c r="C226" s="25"/>
      <c r="D226" s="26"/>
      <c r="E226" s="26"/>
    </row>
    <row r="227" spans="2:5">
      <c r="B227" s="27"/>
      <c r="C227" s="25"/>
      <c r="D227" s="26"/>
      <c r="E227" s="26"/>
    </row>
    <row r="228" spans="2:5">
      <c r="B228" s="27"/>
      <c r="C228" s="25"/>
      <c r="D228" s="26"/>
      <c r="E228" s="26"/>
    </row>
    <row r="229" spans="2:5">
      <c r="B229" s="27"/>
      <c r="C229" s="25"/>
      <c r="D229" s="26"/>
      <c r="E229" s="26"/>
    </row>
    <row r="230" spans="2:5">
      <c r="B230" s="27"/>
      <c r="C230" s="25"/>
      <c r="D230" s="26"/>
      <c r="E230" s="26"/>
    </row>
    <row r="231" spans="2:5">
      <c r="B231" s="27"/>
      <c r="C231" s="25"/>
      <c r="D231" s="26"/>
      <c r="E231" s="26"/>
    </row>
    <row r="232" spans="2:5">
      <c r="B232" s="27"/>
      <c r="C232" s="25"/>
      <c r="D232" s="26"/>
      <c r="E232" s="26"/>
    </row>
    <row r="233" spans="2:5">
      <c r="B233" s="27"/>
      <c r="C233" s="25"/>
      <c r="D233" s="26"/>
      <c r="E233" s="26"/>
    </row>
    <row r="234" spans="2:5">
      <c r="B234" s="27"/>
      <c r="C234" s="25"/>
      <c r="D234" s="26"/>
      <c r="E234" s="26"/>
    </row>
    <row r="235" spans="2:5">
      <c r="B235" s="27"/>
      <c r="C235" s="25"/>
      <c r="D235" s="26"/>
      <c r="E235" s="26"/>
    </row>
    <row r="236" spans="2:5">
      <c r="B236" s="27"/>
      <c r="C236" s="25"/>
      <c r="D236" s="26"/>
      <c r="E236" s="26"/>
    </row>
    <row r="237" spans="2:5">
      <c r="B237" s="27"/>
      <c r="C237" s="25"/>
      <c r="D237" s="26"/>
      <c r="E237" s="26"/>
    </row>
    <row r="238" spans="2:5">
      <c r="B238" s="27"/>
      <c r="C238" s="25"/>
      <c r="D238" s="26"/>
      <c r="E238" s="26"/>
    </row>
    <row r="239" spans="2:5">
      <c r="B239" s="27"/>
      <c r="C239" s="25"/>
      <c r="D239" s="26"/>
      <c r="E239" s="26"/>
    </row>
    <row r="240" spans="2:5">
      <c r="B240" s="27"/>
      <c r="C240" s="25"/>
      <c r="D240" s="26"/>
      <c r="E240" s="26"/>
    </row>
    <row r="241" spans="2:5">
      <c r="B241" s="27"/>
      <c r="C241" s="25"/>
      <c r="D241" s="26"/>
      <c r="E241" s="26"/>
    </row>
    <row r="242" spans="2:5">
      <c r="B242" s="27"/>
      <c r="C242" s="25"/>
      <c r="D242" s="26"/>
      <c r="E242" s="26"/>
    </row>
    <row r="243" spans="2:5">
      <c r="B243" s="27"/>
      <c r="C243" s="25"/>
      <c r="D243" s="26"/>
      <c r="E243" s="26"/>
    </row>
    <row r="244" spans="2:5">
      <c r="B244" s="27"/>
      <c r="C244" s="25"/>
      <c r="D244" s="26"/>
      <c r="E244" s="26"/>
    </row>
    <row r="245" spans="2:5">
      <c r="B245" s="27"/>
      <c r="C245" s="25"/>
      <c r="D245" s="26"/>
      <c r="E245" s="26"/>
    </row>
    <row r="246" spans="2:5">
      <c r="B246" s="27"/>
      <c r="C246" s="25"/>
      <c r="D246" s="26"/>
      <c r="E246" s="26"/>
    </row>
    <row r="247" spans="2:5">
      <c r="B247" s="27"/>
      <c r="C247" s="25"/>
      <c r="D247" s="26"/>
      <c r="E247" s="26"/>
    </row>
    <row r="248" spans="2:5">
      <c r="B248" s="27"/>
      <c r="C248" s="25"/>
      <c r="D248" s="26"/>
      <c r="E248" s="26"/>
    </row>
    <row r="249" spans="2:5">
      <c r="B249" s="27"/>
      <c r="C249" s="25"/>
      <c r="D249" s="26"/>
      <c r="E249" s="26"/>
    </row>
    <row r="250" spans="2:5">
      <c r="B250" s="27"/>
      <c r="C250" s="25"/>
      <c r="D250" s="26"/>
      <c r="E250" s="26"/>
    </row>
    <row r="251" spans="2:5">
      <c r="B251" s="27"/>
      <c r="C251" s="25"/>
      <c r="D251" s="26"/>
      <c r="E251" s="26"/>
    </row>
    <row r="252" spans="2:5">
      <c r="B252" s="27"/>
      <c r="C252" s="25"/>
      <c r="D252" s="26"/>
      <c r="E252" s="26"/>
    </row>
    <row r="253" spans="2:5">
      <c r="B253" s="27"/>
      <c r="C253" s="25"/>
      <c r="D253" s="26"/>
      <c r="E253" s="26"/>
    </row>
    <row r="254" spans="2:5">
      <c r="B254" s="27"/>
      <c r="C254" s="25"/>
      <c r="D254" s="26"/>
      <c r="E254" s="26"/>
    </row>
    <row r="255" spans="2:5">
      <c r="B255" s="27"/>
      <c r="C255" s="25"/>
      <c r="D255" s="26"/>
      <c r="E255" s="26"/>
    </row>
    <row r="256" spans="2:5">
      <c r="B256" s="27"/>
      <c r="C256" s="25"/>
      <c r="D256" s="26"/>
      <c r="E256" s="26"/>
    </row>
  </sheetData>
  <mergeCells count="1">
    <mergeCell ref="D3:E3"/>
  </mergeCells>
  <phoneticPr fontId="0" type="noConversion"/>
  <pageMargins left="0.35433070866141736" right="0.35433070866141736" top="0.39370078740157483" bottom="0.59055118110236227" header="0.11811023622047245" footer="0.31496062992125984"/>
  <pageSetup paperSize="9" scale="67" fitToHeight="0" orientation="portrait" verticalDpi="360" r:id="rId1"/>
  <headerFooter alignWithMargins="0">
    <oddFooter>&amp;L&amp;"Arial Narrow,Regular"&amp;8&amp;F&amp;C&amp;"Arial Narrow,Regular"&amp;8&amp;P&amp;R&amp;"Arial Narrow,Regular"&amp;8&amp;D - &amp;T</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14">
    <tabColor indexed="13"/>
  </sheetPr>
  <dimension ref="A1:F308"/>
  <sheetViews>
    <sheetView showZeros="0" view="pageBreakPreview" topLeftCell="A7" zoomScale="70" zoomScaleNormal="70" zoomScaleSheetLayoutView="70" workbookViewId="0">
      <selection activeCell="J55" sqref="J55"/>
    </sheetView>
  </sheetViews>
  <sheetFormatPr defaultColWidth="11.7109375" defaultRowHeight="15.75"/>
  <cols>
    <col min="1" max="1" width="19.28515625" style="7" customWidth="1"/>
    <col min="2" max="2" width="52" style="6" customWidth="1"/>
    <col min="3" max="3" width="14.7109375" style="11" customWidth="1"/>
    <col min="4" max="4" width="17.28515625" style="63" customWidth="1"/>
    <col min="5" max="5" width="50.42578125" style="63" customWidth="1"/>
    <col min="6" max="16384" width="11.7109375" style="7"/>
  </cols>
  <sheetData>
    <row r="1" spans="1:6" ht="27.75" customHeight="1">
      <c r="A1" s="4" t="s">
        <v>240</v>
      </c>
      <c r="B1" s="5"/>
      <c r="C1" s="18"/>
      <c r="D1" s="61"/>
      <c r="E1" s="61"/>
    </row>
    <row r="2" spans="1:6" ht="24" thickBot="1">
      <c r="A2" s="4"/>
      <c r="B2" s="5"/>
      <c r="C2" s="18"/>
      <c r="D2" s="61"/>
      <c r="E2" s="61"/>
    </row>
    <row r="3" spans="1:6" ht="24" customHeight="1" thickBot="1">
      <c r="A3" s="8"/>
      <c r="B3" s="9"/>
      <c r="C3" s="421"/>
      <c r="D3" s="1130"/>
      <c r="E3" s="1131"/>
    </row>
    <row r="4" spans="1:6" ht="50.25" customHeight="1" thickBot="1">
      <c r="A4" s="332" t="s">
        <v>16</v>
      </c>
      <c r="B4" s="333" t="s">
        <v>240</v>
      </c>
      <c r="C4" s="32" t="s">
        <v>1026</v>
      </c>
      <c r="D4" s="203" t="s">
        <v>631</v>
      </c>
      <c r="E4" s="62" t="s">
        <v>22</v>
      </c>
    </row>
    <row r="5" spans="1:6" ht="24.75" customHeight="1">
      <c r="A5" s="15"/>
      <c r="B5" s="31"/>
      <c r="C5" s="33"/>
      <c r="D5" s="204"/>
      <c r="E5" s="71"/>
    </row>
    <row r="6" spans="1:6" ht="21.75" customHeight="1">
      <c r="A6" s="14"/>
      <c r="B6" s="22" t="s">
        <v>77</v>
      </c>
      <c r="C6" s="34"/>
      <c r="D6" s="150"/>
      <c r="E6" s="70"/>
    </row>
    <row r="7" spans="1:6" ht="17.100000000000001" customHeight="1">
      <c r="A7" s="14" t="s">
        <v>241</v>
      </c>
      <c r="B7" s="30" t="s">
        <v>242</v>
      </c>
      <c r="C7" s="35" t="s">
        <v>80</v>
      </c>
      <c r="D7" s="932">
        <v>300</v>
      </c>
      <c r="E7" s="70"/>
      <c r="F7" s="265"/>
    </row>
    <row r="8" spans="1:6" ht="31.5">
      <c r="A8" s="14" t="s">
        <v>243</v>
      </c>
      <c r="B8" s="30" t="s">
        <v>244</v>
      </c>
      <c r="C8" s="35" t="s">
        <v>80</v>
      </c>
      <c r="D8" s="932">
        <v>330</v>
      </c>
      <c r="E8" s="70"/>
      <c r="F8" s="265"/>
    </row>
    <row r="9" spans="1:6" ht="35.25" customHeight="1">
      <c r="A9" s="14" t="s">
        <v>247</v>
      </c>
      <c r="B9" s="30" t="s">
        <v>248</v>
      </c>
      <c r="C9" s="35" t="s">
        <v>9</v>
      </c>
      <c r="D9" s="932">
        <v>175</v>
      </c>
      <c r="E9" s="70"/>
      <c r="F9" s="265"/>
    </row>
    <row r="10" spans="1:6" s="210" customFormat="1" ht="43.5" customHeight="1">
      <c r="A10" s="290" t="s">
        <v>560</v>
      </c>
      <c r="B10" s="151" t="s">
        <v>561</v>
      </c>
      <c r="C10" s="152" t="s">
        <v>15</v>
      </c>
      <c r="D10" s="932">
        <v>45</v>
      </c>
      <c r="E10" s="70"/>
      <c r="F10" s="265"/>
    </row>
    <row r="11" spans="1:6">
      <c r="A11" s="14" t="s">
        <v>249</v>
      </c>
      <c r="B11" s="30" t="s">
        <v>250</v>
      </c>
      <c r="C11" s="35" t="s">
        <v>15</v>
      </c>
      <c r="D11" s="932">
        <v>60</v>
      </c>
      <c r="E11" s="70"/>
      <c r="F11" s="265"/>
    </row>
    <row r="12" spans="1:6" s="210" customFormat="1" ht="89.25" customHeight="1">
      <c r="A12" s="290" t="s">
        <v>562</v>
      </c>
      <c r="B12" s="151" t="s">
        <v>563</v>
      </c>
      <c r="C12" s="152" t="s">
        <v>80</v>
      </c>
      <c r="D12" s="934">
        <v>22800</v>
      </c>
      <c r="E12" s="70"/>
      <c r="F12" s="265"/>
    </row>
    <row r="13" spans="1:6" s="210" customFormat="1" ht="89.25" customHeight="1">
      <c r="A13" s="290" t="s">
        <v>1524</v>
      </c>
      <c r="B13" s="151" t="s">
        <v>1525</v>
      </c>
      <c r="C13" s="152" t="s">
        <v>80</v>
      </c>
      <c r="D13" s="934">
        <v>19600</v>
      </c>
      <c r="E13" s="70"/>
      <c r="F13" s="265"/>
    </row>
    <row r="14" spans="1:6" s="210" customFormat="1" ht="39" customHeight="1">
      <c r="A14" s="290" t="s">
        <v>579</v>
      </c>
      <c r="B14" s="151" t="s">
        <v>580</v>
      </c>
      <c r="C14" s="152" t="s">
        <v>14</v>
      </c>
      <c r="D14" s="933">
        <v>450</v>
      </c>
      <c r="E14" s="70"/>
      <c r="F14" s="265"/>
    </row>
    <row r="15" spans="1:6" s="210" customFormat="1" ht="42" customHeight="1">
      <c r="A15" s="290" t="s">
        <v>581</v>
      </c>
      <c r="B15" s="151" t="s">
        <v>582</v>
      </c>
      <c r="C15" s="152" t="s">
        <v>80</v>
      </c>
      <c r="D15" s="933">
        <v>900</v>
      </c>
      <c r="E15" s="70"/>
      <c r="F15" s="265"/>
    </row>
    <row r="16" spans="1:6" s="210" customFormat="1" ht="75" customHeight="1">
      <c r="A16" s="290" t="s">
        <v>595</v>
      </c>
      <c r="B16" s="151" t="s">
        <v>596</v>
      </c>
      <c r="C16" s="152" t="s">
        <v>15</v>
      </c>
      <c r="D16" s="933">
        <v>300</v>
      </c>
      <c r="E16" s="70"/>
      <c r="F16" s="265"/>
    </row>
    <row r="17" spans="1:6" s="210" customFormat="1" ht="50.25" customHeight="1">
      <c r="A17" s="290" t="s">
        <v>597</v>
      </c>
      <c r="B17" s="151" t="s">
        <v>598</v>
      </c>
      <c r="C17" s="152" t="s">
        <v>8</v>
      </c>
      <c r="D17" s="933">
        <v>65</v>
      </c>
      <c r="E17" s="70"/>
      <c r="F17" s="265"/>
    </row>
    <row r="18" spans="1:6">
      <c r="A18" s="16"/>
      <c r="B18" s="22"/>
      <c r="C18" s="35"/>
      <c r="D18" s="931"/>
      <c r="E18" s="70"/>
      <c r="F18" s="265"/>
    </row>
    <row r="19" spans="1:6">
      <c r="A19" s="16"/>
      <c r="B19" s="22" t="s">
        <v>11</v>
      </c>
      <c r="C19" s="35"/>
      <c r="D19" s="931"/>
      <c r="E19" s="70"/>
      <c r="F19" s="265"/>
    </row>
    <row r="20" spans="1:6" ht="36.75" customHeight="1">
      <c r="A20" s="16" t="s">
        <v>251</v>
      </c>
      <c r="B20" s="22" t="s">
        <v>242</v>
      </c>
      <c r="C20" s="35" t="s">
        <v>80</v>
      </c>
      <c r="D20" s="932">
        <v>300</v>
      </c>
      <c r="E20" s="70"/>
      <c r="F20" s="265"/>
    </row>
    <row r="21" spans="1:6" ht="36.75" customHeight="1">
      <c r="A21" s="16" t="s">
        <v>252</v>
      </c>
      <c r="B21" s="22" t="s">
        <v>244</v>
      </c>
      <c r="C21" s="35" t="s">
        <v>80</v>
      </c>
      <c r="D21" s="932">
        <v>330</v>
      </c>
      <c r="E21" s="70"/>
      <c r="F21" s="265"/>
    </row>
    <row r="22" spans="1:6" ht="36.75" customHeight="1">
      <c r="A22" s="16" t="s">
        <v>253</v>
      </c>
      <c r="B22" s="22" t="s">
        <v>254</v>
      </c>
      <c r="C22" s="35" t="s">
        <v>80</v>
      </c>
      <c r="D22" s="932">
        <v>512</v>
      </c>
      <c r="E22" s="70"/>
      <c r="F22" s="265"/>
    </row>
    <row r="23" spans="1:6">
      <c r="A23" s="16" t="s">
        <v>255</v>
      </c>
      <c r="B23" s="22" t="s">
        <v>245</v>
      </c>
      <c r="C23" s="35" t="s">
        <v>15</v>
      </c>
      <c r="D23" s="932">
        <v>60</v>
      </c>
      <c r="E23" s="70"/>
      <c r="F23" s="265"/>
    </row>
    <row r="24" spans="1:6" ht="16.5" customHeight="1">
      <c r="A24" s="16" t="s">
        <v>256</v>
      </c>
      <c r="B24" s="22" t="s">
        <v>246</v>
      </c>
      <c r="C24" s="35" t="s">
        <v>15</v>
      </c>
      <c r="D24" s="932">
        <v>40</v>
      </c>
      <c r="E24" s="70"/>
      <c r="F24" s="265"/>
    </row>
    <row r="25" spans="1:6">
      <c r="A25" s="16" t="s">
        <v>257</v>
      </c>
      <c r="B25" s="22" t="s">
        <v>24</v>
      </c>
      <c r="C25" s="35" t="s">
        <v>15</v>
      </c>
      <c r="D25" s="932">
        <v>64</v>
      </c>
      <c r="E25" s="70"/>
      <c r="F25" s="265"/>
    </row>
    <row r="26" spans="1:6">
      <c r="A26" s="16" t="s">
        <v>258</v>
      </c>
      <c r="B26" s="22" t="s">
        <v>25</v>
      </c>
      <c r="C26" s="35" t="s">
        <v>15</v>
      </c>
      <c r="D26" s="932">
        <v>85</v>
      </c>
      <c r="E26" s="70"/>
      <c r="F26" s="265"/>
    </row>
    <row r="27" spans="1:6">
      <c r="A27" s="16" t="s">
        <v>259</v>
      </c>
      <c r="B27" s="22" t="s">
        <v>29</v>
      </c>
      <c r="C27" s="35" t="s">
        <v>15</v>
      </c>
      <c r="D27" s="932">
        <v>60</v>
      </c>
      <c r="E27" s="70"/>
      <c r="F27" s="265"/>
    </row>
    <row r="28" spans="1:6" ht="31.5">
      <c r="A28" s="16" t="s">
        <v>260</v>
      </c>
      <c r="B28" s="22" t="s">
        <v>261</v>
      </c>
      <c r="C28" s="35" t="s">
        <v>15</v>
      </c>
      <c r="D28" s="932">
        <v>40</v>
      </c>
      <c r="E28" s="70"/>
      <c r="F28" s="265"/>
    </row>
    <row r="29" spans="1:6">
      <c r="A29" s="16" t="s">
        <v>262</v>
      </c>
      <c r="B29" s="22" t="s">
        <v>263</v>
      </c>
      <c r="C29" s="35" t="s">
        <v>15</v>
      </c>
      <c r="D29" s="932">
        <v>45</v>
      </c>
      <c r="E29" s="70"/>
      <c r="F29" s="265"/>
    </row>
    <row r="30" spans="1:6">
      <c r="A30" s="16" t="s">
        <v>264</v>
      </c>
      <c r="B30" s="22" t="s">
        <v>265</v>
      </c>
      <c r="C30" s="35" t="s">
        <v>15</v>
      </c>
      <c r="D30" s="932">
        <v>85</v>
      </c>
      <c r="E30" s="70"/>
      <c r="F30" s="265"/>
    </row>
    <row r="31" spans="1:6" ht="47.25">
      <c r="A31" s="16" t="s">
        <v>266</v>
      </c>
      <c r="B31" s="22" t="s">
        <v>267</v>
      </c>
      <c r="C31" s="35" t="s">
        <v>80</v>
      </c>
      <c r="D31" s="932">
        <v>625</v>
      </c>
      <c r="E31" s="70"/>
      <c r="F31" s="265"/>
    </row>
    <row r="32" spans="1:6" ht="45.75" customHeight="1">
      <c r="A32" s="16" t="s">
        <v>268</v>
      </c>
      <c r="B32" s="22" t="s">
        <v>269</v>
      </c>
      <c r="C32" s="35" t="s">
        <v>80</v>
      </c>
      <c r="D32" s="932">
        <v>500</v>
      </c>
      <c r="E32" s="70"/>
      <c r="F32" s="265"/>
    </row>
    <row r="33" spans="1:6" ht="63">
      <c r="A33" s="16" t="s">
        <v>270</v>
      </c>
      <c r="B33" s="22" t="s">
        <v>271</v>
      </c>
      <c r="C33" s="35" t="s">
        <v>80</v>
      </c>
      <c r="D33" s="935">
        <v>3430</v>
      </c>
      <c r="E33" s="70"/>
      <c r="F33" s="265"/>
    </row>
    <row r="34" spans="1:6" ht="47.25">
      <c r="A34" s="16" t="s">
        <v>272</v>
      </c>
      <c r="B34" s="30" t="s">
        <v>273</v>
      </c>
      <c r="C34" s="35" t="s">
        <v>80</v>
      </c>
      <c r="D34" s="935">
        <v>1841</v>
      </c>
      <c r="E34" s="70"/>
      <c r="F34" s="265"/>
    </row>
    <row r="35" spans="1:6" ht="63">
      <c r="A35" s="16" t="s">
        <v>274</v>
      </c>
      <c r="B35" s="30" t="s">
        <v>275</v>
      </c>
      <c r="C35" s="35" t="s">
        <v>80</v>
      </c>
      <c r="D35" s="935">
        <v>2764</v>
      </c>
      <c r="E35" s="70"/>
      <c r="F35" s="265"/>
    </row>
    <row r="36" spans="1:6" ht="31.5">
      <c r="A36" s="16" t="s">
        <v>276</v>
      </c>
      <c r="B36" s="30" t="s">
        <v>277</v>
      </c>
      <c r="C36" s="35" t="s">
        <v>80</v>
      </c>
      <c r="D36" s="932">
        <v>68</v>
      </c>
      <c r="E36" s="70"/>
      <c r="F36" s="265"/>
    </row>
    <row r="37" spans="1:6" ht="31.5">
      <c r="A37" s="16" t="s">
        <v>278</v>
      </c>
      <c r="B37" s="30" t="s">
        <v>279</v>
      </c>
      <c r="C37" s="35" t="s">
        <v>80</v>
      </c>
      <c r="D37" s="932">
        <v>68</v>
      </c>
      <c r="E37" s="70"/>
      <c r="F37" s="265"/>
    </row>
    <row r="38" spans="1:6" s="210" customFormat="1" ht="31.5">
      <c r="A38" s="290" t="s">
        <v>570</v>
      </c>
      <c r="B38" s="151" t="s">
        <v>599</v>
      </c>
      <c r="C38" s="152" t="s">
        <v>80</v>
      </c>
      <c r="D38" s="932">
        <v>380</v>
      </c>
      <c r="E38" s="70"/>
      <c r="F38" s="265"/>
    </row>
    <row r="39" spans="1:6" s="210" customFormat="1" ht="62.25" customHeight="1">
      <c r="A39" s="290" t="s">
        <v>600</v>
      </c>
      <c r="B39" s="151" t="s">
        <v>601</v>
      </c>
      <c r="C39" s="152" t="s">
        <v>80</v>
      </c>
      <c r="D39" s="932">
        <v>480</v>
      </c>
      <c r="E39" s="70"/>
      <c r="F39" s="265"/>
    </row>
    <row r="40" spans="1:6" s="210" customFormat="1" ht="47.25">
      <c r="A40" s="292" t="s">
        <v>602</v>
      </c>
      <c r="B40" s="151" t="s">
        <v>603</v>
      </c>
      <c r="C40" s="152" t="s">
        <v>80</v>
      </c>
      <c r="D40" s="935">
        <v>2900</v>
      </c>
      <c r="E40" s="70"/>
      <c r="F40" s="265"/>
    </row>
    <row r="41" spans="1:6" ht="31.5">
      <c r="A41" s="16" t="s">
        <v>280</v>
      </c>
      <c r="B41" s="30" t="s">
        <v>281</v>
      </c>
      <c r="C41" s="35" t="s">
        <v>15</v>
      </c>
      <c r="D41" s="935">
        <v>55</v>
      </c>
      <c r="E41" s="70"/>
      <c r="F41" s="265"/>
    </row>
    <row r="42" spans="1:6" ht="47.25">
      <c r="A42" s="16" t="s">
        <v>282</v>
      </c>
      <c r="B42" s="30" t="s">
        <v>283</v>
      </c>
      <c r="C42" s="35" t="s">
        <v>80</v>
      </c>
      <c r="D42" s="935">
        <v>1450</v>
      </c>
      <c r="E42" s="70"/>
      <c r="F42" s="265"/>
    </row>
    <row r="43" spans="1:6" ht="63">
      <c r="A43" s="16" t="s">
        <v>284</v>
      </c>
      <c r="B43" s="30" t="s">
        <v>285</v>
      </c>
      <c r="C43" s="35" t="s">
        <v>80</v>
      </c>
      <c r="D43" s="935">
        <v>1841</v>
      </c>
      <c r="E43" s="70"/>
      <c r="F43" s="265"/>
    </row>
    <row r="44" spans="1:6" ht="47.25">
      <c r="A44" s="16" t="s">
        <v>286</v>
      </c>
      <c r="B44" s="30" t="s">
        <v>287</v>
      </c>
      <c r="C44" s="35" t="s">
        <v>80</v>
      </c>
      <c r="D44" s="935">
        <v>1300</v>
      </c>
      <c r="E44" s="70"/>
      <c r="F44" s="265"/>
    </row>
    <row r="45" spans="1:6" ht="47.25">
      <c r="A45" s="16" t="s">
        <v>288</v>
      </c>
      <c r="B45" s="30" t="s">
        <v>289</v>
      </c>
      <c r="C45" s="35" t="s">
        <v>80</v>
      </c>
      <c r="D45" s="935">
        <v>1290</v>
      </c>
      <c r="E45" s="70"/>
      <c r="F45" s="265"/>
    </row>
    <row r="46" spans="1:6" s="210" customFormat="1" ht="53.25" customHeight="1">
      <c r="A46" s="292" t="s">
        <v>564</v>
      </c>
      <c r="B46" s="151" t="s">
        <v>565</v>
      </c>
      <c r="C46" s="152" t="s">
        <v>80</v>
      </c>
      <c r="D46" s="932">
        <v>980</v>
      </c>
      <c r="E46" s="70"/>
      <c r="F46" s="265"/>
    </row>
    <row r="47" spans="1:6" ht="63">
      <c r="A47" s="16" t="s">
        <v>290</v>
      </c>
      <c r="B47" s="30" t="s">
        <v>291</v>
      </c>
      <c r="C47" s="35" t="s">
        <v>80</v>
      </c>
      <c r="D47" s="935">
        <v>1841</v>
      </c>
      <c r="E47" s="70"/>
      <c r="F47" s="265"/>
    </row>
    <row r="48" spans="1:6" s="210" customFormat="1" ht="53.25" customHeight="1">
      <c r="A48" s="292" t="s">
        <v>566</v>
      </c>
      <c r="B48" s="151" t="s">
        <v>567</v>
      </c>
      <c r="C48" s="152" t="s">
        <v>80</v>
      </c>
      <c r="D48" s="934">
        <v>1650</v>
      </c>
      <c r="E48" s="70"/>
      <c r="F48" s="265"/>
    </row>
    <row r="49" spans="1:6" s="210" customFormat="1" ht="53.25" customHeight="1">
      <c r="A49" s="292" t="s">
        <v>568</v>
      </c>
      <c r="B49" s="151" t="s">
        <v>569</v>
      </c>
      <c r="C49" s="152" t="s">
        <v>80</v>
      </c>
      <c r="D49" s="935">
        <v>1490</v>
      </c>
      <c r="E49" s="70"/>
      <c r="F49" s="265"/>
    </row>
    <row r="50" spans="1:6" ht="31.5">
      <c r="A50" s="16" t="s">
        <v>292</v>
      </c>
      <c r="B50" s="30" t="s">
        <v>13</v>
      </c>
      <c r="C50" s="35" t="s">
        <v>15</v>
      </c>
      <c r="D50" s="935">
        <v>55</v>
      </c>
      <c r="E50" s="70"/>
      <c r="F50" s="265"/>
    </row>
    <row r="51" spans="1:6" ht="47.25">
      <c r="A51" s="334" t="s">
        <v>293</v>
      </c>
      <c r="B51" s="335" t="s">
        <v>634</v>
      </c>
      <c r="C51" s="35" t="s">
        <v>15</v>
      </c>
      <c r="D51" s="932">
        <v>73</v>
      </c>
      <c r="E51" s="70"/>
      <c r="F51" s="265"/>
    </row>
    <row r="52" spans="1:6" ht="47.25">
      <c r="A52" s="16" t="s">
        <v>294</v>
      </c>
      <c r="B52" s="30" t="s">
        <v>295</v>
      </c>
      <c r="C52" s="35" t="s">
        <v>80</v>
      </c>
      <c r="D52" s="935">
        <v>1469</v>
      </c>
      <c r="E52" s="70"/>
      <c r="F52" s="265"/>
    </row>
    <row r="53" spans="1:6" ht="47.25">
      <c r="A53" s="16" t="s">
        <v>296</v>
      </c>
      <c r="B53" s="30" t="s">
        <v>297</v>
      </c>
      <c r="C53" s="35" t="s">
        <v>80</v>
      </c>
      <c r="D53" s="935">
        <v>1469</v>
      </c>
      <c r="E53" s="70"/>
      <c r="F53" s="265"/>
    </row>
    <row r="54" spans="1:6" ht="63">
      <c r="A54" s="16" t="s">
        <v>298</v>
      </c>
      <c r="B54" s="30" t="s">
        <v>299</v>
      </c>
      <c r="C54" s="35" t="s">
        <v>80</v>
      </c>
      <c r="D54" s="935">
        <v>3577</v>
      </c>
      <c r="E54" s="70"/>
      <c r="F54" s="265"/>
    </row>
    <row r="55" spans="1:6" ht="47.25">
      <c r="A55" s="16" t="s">
        <v>300</v>
      </c>
      <c r="B55" s="30" t="s">
        <v>287</v>
      </c>
      <c r="C55" s="35" t="s">
        <v>80</v>
      </c>
      <c r="D55" s="935">
        <v>1300</v>
      </c>
      <c r="E55" s="70"/>
      <c r="F55" s="265"/>
    </row>
    <row r="56" spans="1:6" s="210" customFormat="1" ht="53.25" customHeight="1">
      <c r="A56" s="292" t="s">
        <v>571</v>
      </c>
      <c r="B56" s="151" t="s">
        <v>572</v>
      </c>
      <c r="C56" s="152" t="s">
        <v>80</v>
      </c>
      <c r="D56" s="935">
        <v>1890</v>
      </c>
      <c r="E56" s="70"/>
      <c r="F56" s="265"/>
    </row>
    <row r="57" spans="1:6" s="210" customFormat="1" ht="53.25" customHeight="1">
      <c r="A57" s="292" t="s">
        <v>568</v>
      </c>
      <c r="B57" s="151" t="s">
        <v>573</v>
      </c>
      <c r="C57" s="152" t="s">
        <v>80</v>
      </c>
      <c r="D57" s="934">
        <v>1970</v>
      </c>
      <c r="E57" s="70"/>
      <c r="F57" s="265"/>
    </row>
    <row r="58" spans="1:6" ht="63">
      <c r="A58" s="292" t="s">
        <v>301</v>
      </c>
      <c r="B58" s="151" t="s">
        <v>574</v>
      </c>
      <c r="C58" s="35" t="s">
        <v>80</v>
      </c>
      <c r="D58" s="934">
        <v>4200</v>
      </c>
      <c r="E58" s="70"/>
      <c r="F58" s="265"/>
    </row>
    <row r="59" spans="1:6" s="10" customFormat="1" ht="47.25">
      <c r="A59" s="16" t="s">
        <v>575</v>
      </c>
      <c r="B59" s="30" t="s">
        <v>576</v>
      </c>
      <c r="C59" s="35" t="s">
        <v>80</v>
      </c>
      <c r="D59" s="935">
        <v>1700.82</v>
      </c>
      <c r="E59" s="70"/>
      <c r="F59" s="265"/>
    </row>
    <row r="60" spans="1:6" s="10" customFormat="1" ht="47.25">
      <c r="A60" s="16" t="s">
        <v>577</v>
      </c>
      <c r="B60" s="30" t="s">
        <v>578</v>
      </c>
      <c r="C60" s="35" t="s">
        <v>80</v>
      </c>
      <c r="D60" s="935">
        <v>1055.1199999999999</v>
      </c>
      <c r="E60" s="70"/>
      <c r="F60" s="265"/>
    </row>
    <row r="61" spans="1:6" s="10" customFormat="1" ht="31.5">
      <c r="A61" s="16" t="s">
        <v>1038</v>
      </c>
      <c r="B61" s="30" t="s">
        <v>948</v>
      </c>
      <c r="C61" s="35" t="s">
        <v>80</v>
      </c>
      <c r="D61" s="935">
        <v>384.5</v>
      </c>
      <c r="E61" s="70"/>
      <c r="F61" s="265"/>
    </row>
    <row r="62" spans="1:6" s="10" customFormat="1" ht="31.5">
      <c r="A62" s="16" t="s">
        <v>1039</v>
      </c>
      <c r="B62" s="30" t="s">
        <v>949</v>
      </c>
      <c r="C62" s="35" t="s">
        <v>80</v>
      </c>
      <c r="D62" s="935">
        <v>384.5</v>
      </c>
      <c r="E62" s="70"/>
      <c r="F62" s="265"/>
    </row>
    <row r="63" spans="1:6" s="10" customFormat="1" ht="47.25">
      <c r="A63" s="16" t="s">
        <v>1040</v>
      </c>
      <c r="B63" s="30" t="s">
        <v>950</v>
      </c>
      <c r="C63" s="35" t="s">
        <v>80</v>
      </c>
      <c r="D63" s="935">
        <v>301.99</v>
      </c>
      <c r="E63" s="70"/>
      <c r="F63" s="265"/>
    </row>
    <row r="64" spans="1:6" s="10" customFormat="1">
      <c r="A64" s="16" t="s">
        <v>1041</v>
      </c>
      <c r="B64" s="585" t="s">
        <v>807</v>
      </c>
      <c r="C64" s="35" t="s">
        <v>14</v>
      </c>
      <c r="D64" s="935">
        <v>495</v>
      </c>
      <c r="E64" s="70"/>
      <c r="F64" s="265"/>
    </row>
    <row r="65" spans="1:6" s="10" customFormat="1">
      <c r="A65" s="16"/>
      <c r="B65" s="30"/>
      <c r="C65" s="35"/>
      <c r="D65" s="583"/>
      <c r="E65" s="70"/>
      <c r="F65" s="265"/>
    </row>
    <row r="66" spans="1:6" s="10" customFormat="1" ht="21.75" customHeight="1">
      <c r="A66" s="16"/>
      <c r="B66" s="22"/>
      <c r="C66" s="35"/>
      <c r="D66" s="150"/>
      <c r="E66" s="70"/>
    </row>
    <row r="67" spans="1:6" s="10" customFormat="1">
      <c r="B67" s="25"/>
      <c r="C67" s="25"/>
      <c r="D67" s="60"/>
      <c r="E67" s="60"/>
    </row>
    <row r="68" spans="1:6" s="10" customFormat="1">
      <c r="B68" s="25"/>
      <c r="C68" s="25"/>
      <c r="D68" s="60"/>
      <c r="E68" s="60"/>
    </row>
    <row r="69" spans="1:6" s="10" customFormat="1">
      <c r="B69" s="25"/>
      <c r="C69" s="25"/>
      <c r="D69" s="60"/>
      <c r="E69" s="60"/>
    </row>
    <row r="70" spans="1:6" s="10" customFormat="1">
      <c r="B70" s="25"/>
      <c r="C70" s="25"/>
      <c r="D70" s="60"/>
      <c r="E70" s="60"/>
    </row>
    <row r="71" spans="1:6" s="10" customFormat="1">
      <c r="B71" s="25"/>
      <c r="C71" s="25"/>
      <c r="D71" s="60"/>
      <c r="E71" s="60"/>
    </row>
    <row r="72" spans="1:6" s="10" customFormat="1">
      <c r="B72" s="25"/>
      <c r="C72" s="25"/>
      <c r="D72" s="60"/>
      <c r="E72" s="60"/>
    </row>
    <row r="73" spans="1:6" s="10" customFormat="1">
      <c r="B73" s="25"/>
      <c r="C73" s="25"/>
      <c r="D73" s="60"/>
      <c r="E73" s="60"/>
    </row>
    <row r="74" spans="1:6" s="10" customFormat="1">
      <c r="B74" s="25"/>
      <c r="C74" s="25"/>
      <c r="D74" s="60"/>
      <c r="E74" s="60"/>
    </row>
    <row r="75" spans="1:6" s="10" customFormat="1">
      <c r="B75" s="25"/>
      <c r="C75" s="25"/>
      <c r="D75" s="60"/>
      <c r="E75" s="60"/>
    </row>
    <row r="76" spans="1:6" s="10" customFormat="1">
      <c r="B76" s="25"/>
      <c r="C76" s="25"/>
      <c r="D76" s="60"/>
      <c r="E76" s="60"/>
    </row>
    <row r="77" spans="1:6" s="10" customFormat="1">
      <c r="B77" s="25"/>
      <c r="C77" s="25"/>
      <c r="D77" s="60"/>
      <c r="E77" s="60"/>
    </row>
    <row r="78" spans="1:6" s="10" customFormat="1">
      <c r="B78" s="25"/>
      <c r="C78" s="25"/>
      <c r="D78" s="60"/>
      <c r="E78" s="60"/>
    </row>
    <row r="79" spans="1:6">
      <c r="B79" s="27"/>
      <c r="C79" s="25"/>
      <c r="D79" s="60"/>
      <c r="E79" s="60"/>
    </row>
    <row r="80" spans="1:6">
      <c r="B80" s="27"/>
      <c r="C80" s="25"/>
      <c r="D80" s="60"/>
      <c r="E80" s="60"/>
    </row>
    <row r="81" spans="2:5">
      <c r="B81" s="27"/>
      <c r="C81" s="25"/>
      <c r="D81" s="60"/>
      <c r="E81" s="60"/>
    </row>
    <row r="82" spans="2:5">
      <c r="B82" s="27"/>
      <c r="C82" s="25"/>
      <c r="D82" s="60"/>
      <c r="E82" s="60"/>
    </row>
    <row r="83" spans="2:5">
      <c r="B83" s="27"/>
      <c r="C83" s="25"/>
      <c r="D83" s="60"/>
      <c r="E83" s="60"/>
    </row>
    <row r="84" spans="2:5">
      <c r="B84" s="27"/>
      <c r="C84" s="25"/>
      <c r="D84" s="60"/>
      <c r="E84" s="60"/>
    </row>
    <row r="85" spans="2:5">
      <c r="B85" s="27"/>
      <c r="C85" s="25"/>
      <c r="D85" s="60"/>
      <c r="E85" s="60"/>
    </row>
    <row r="86" spans="2:5">
      <c r="B86" s="27"/>
      <c r="C86" s="25"/>
      <c r="D86" s="60"/>
      <c r="E86" s="60"/>
    </row>
    <row r="87" spans="2:5">
      <c r="B87" s="27"/>
      <c r="C87" s="25"/>
      <c r="D87" s="60"/>
      <c r="E87" s="60"/>
    </row>
    <row r="88" spans="2:5">
      <c r="B88" s="27"/>
      <c r="C88" s="25"/>
      <c r="D88" s="60"/>
      <c r="E88" s="60"/>
    </row>
    <row r="89" spans="2:5">
      <c r="B89" s="27"/>
      <c r="C89" s="25"/>
      <c r="D89" s="59"/>
      <c r="E89" s="59"/>
    </row>
    <row r="90" spans="2:5">
      <c r="B90" s="27"/>
      <c r="C90" s="25"/>
      <c r="D90" s="59"/>
      <c r="E90" s="59"/>
    </row>
    <row r="91" spans="2:5">
      <c r="B91" s="27"/>
      <c r="C91" s="25"/>
      <c r="D91" s="59"/>
      <c r="E91" s="59"/>
    </row>
    <row r="92" spans="2:5">
      <c r="B92" s="27"/>
      <c r="C92" s="25"/>
      <c r="D92" s="59"/>
      <c r="E92" s="59"/>
    </row>
    <row r="93" spans="2:5">
      <c r="B93" s="27"/>
      <c r="C93" s="25"/>
      <c r="D93" s="59"/>
      <c r="E93" s="59"/>
    </row>
    <row r="94" spans="2:5">
      <c r="B94" s="27"/>
      <c r="C94" s="25"/>
      <c r="D94" s="59"/>
      <c r="E94" s="59"/>
    </row>
    <row r="95" spans="2:5">
      <c r="B95" s="27"/>
      <c r="C95" s="25"/>
      <c r="D95" s="59"/>
      <c r="E95" s="59"/>
    </row>
    <row r="96" spans="2:5">
      <c r="B96" s="27"/>
      <c r="C96" s="25"/>
      <c r="D96" s="59"/>
      <c r="E96" s="59"/>
    </row>
    <row r="97" spans="2:5">
      <c r="B97" s="27"/>
      <c r="C97" s="25"/>
      <c r="D97" s="59"/>
      <c r="E97" s="59"/>
    </row>
    <row r="98" spans="2:5">
      <c r="B98" s="27"/>
      <c r="C98" s="25"/>
      <c r="D98" s="59"/>
      <c r="E98" s="59"/>
    </row>
    <row r="99" spans="2:5">
      <c r="B99" s="27"/>
      <c r="C99" s="25"/>
      <c r="D99" s="59"/>
      <c r="E99" s="59"/>
    </row>
    <row r="100" spans="2:5">
      <c r="B100" s="27"/>
      <c r="C100" s="25"/>
      <c r="D100" s="59"/>
      <c r="E100" s="59"/>
    </row>
    <row r="101" spans="2:5">
      <c r="B101" s="27"/>
      <c r="C101" s="25"/>
      <c r="D101" s="59"/>
      <c r="E101" s="59"/>
    </row>
    <row r="102" spans="2:5">
      <c r="B102" s="27"/>
      <c r="C102" s="25"/>
      <c r="D102" s="59"/>
      <c r="E102" s="59"/>
    </row>
    <row r="103" spans="2:5">
      <c r="B103" s="27"/>
      <c r="C103" s="25"/>
      <c r="D103" s="59"/>
      <c r="E103" s="59"/>
    </row>
    <row r="104" spans="2:5">
      <c r="B104" s="27"/>
      <c r="C104" s="25"/>
      <c r="D104" s="59"/>
      <c r="E104" s="59"/>
    </row>
    <row r="105" spans="2:5">
      <c r="B105" s="27"/>
      <c r="C105" s="25"/>
      <c r="D105" s="59"/>
      <c r="E105" s="59"/>
    </row>
    <row r="106" spans="2:5">
      <c r="B106" s="27"/>
      <c r="C106" s="25"/>
      <c r="D106" s="59"/>
      <c r="E106" s="59"/>
    </row>
    <row r="107" spans="2:5">
      <c r="B107" s="27"/>
      <c r="C107" s="25"/>
      <c r="D107" s="59"/>
      <c r="E107" s="59"/>
    </row>
    <row r="108" spans="2:5">
      <c r="B108" s="27"/>
      <c r="C108" s="25"/>
      <c r="D108" s="59"/>
      <c r="E108" s="59"/>
    </row>
    <row r="109" spans="2:5">
      <c r="B109" s="27"/>
      <c r="C109" s="25"/>
      <c r="D109" s="59"/>
      <c r="E109" s="59"/>
    </row>
    <row r="110" spans="2:5">
      <c r="B110" s="27"/>
      <c r="C110" s="25"/>
      <c r="D110" s="59"/>
      <c r="E110" s="59"/>
    </row>
    <row r="111" spans="2:5">
      <c r="B111" s="27"/>
      <c r="C111" s="25"/>
      <c r="D111" s="59"/>
      <c r="E111" s="59"/>
    </row>
    <row r="112" spans="2:5">
      <c r="B112" s="27"/>
      <c r="C112" s="25"/>
      <c r="D112" s="59"/>
      <c r="E112" s="59"/>
    </row>
    <row r="113" spans="2:5">
      <c r="B113" s="27"/>
      <c r="C113" s="25"/>
      <c r="D113" s="59"/>
      <c r="E113" s="59"/>
    </row>
    <row r="114" spans="2:5">
      <c r="B114" s="27"/>
      <c r="C114" s="25"/>
      <c r="D114" s="59"/>
      <c r="E114" s="59"/>
    </row>
    <row r="115" spans="2:5">
      <c r="B115" s="27"/>
      <c r="C115" s="25"/>
      <c r="D115" s="59"/>
      <c r="E115" s="59"/>
    </row>
    <row r="116" spans="2:5">
      <c r="B116" s="27"/>
      <c r="C116" s="25"/>
      <c r="D116" s="59"/>
      <c r="E116" s="59"/>
    </row>
    <row r="117" spans="2:5">
      <c r="B117" s="27"/>
      <c r="C117" s="25"/>
      <c r="D117" s="59"/>
      <c r="E117" s="59"/>
    </row>
    <row r="118" spans="2:5">
      <c r="B118" s="27"/>
      <c r="C118" s="25"/>
      <c r="D118" s="59"/>
      <c r="E118" s="59"/>
    </row>
    <row r="119" spans="2:5">
      <c r="B119" s="27"/>
      <c r="C119" s="25"/>
      <c r="D119" s="59"/>
      <c r="E119" s="59"/>
    </row>
    <row r="120" spans="2:5">
      <c r="B120" s="27"/>
      <c r="C120" s="25"/>
      <c r="D120" s="59"/>
      <c r="E120" s="59"/>
    </row>
    <row r="121" spans="2:5">
      <c r="B121" s="27"/>
      <c r="C121" s="25"/>
      <c r="D121" s="59"/>
      <c r="E121" s="59"/>
    </row>
    <row r="122" spans="2:5">
      <c r="B122" s="27"/>
      <c r="C122" s="25"/>
      <c r="D122" s="59"/>
      <c r="E122" s="59"/>
    </row>
    <row r="123" spans="2:5">
      <c r="B123" s="27"/>
      <c r="C123" s="25"/>
      <c r="D123" s="59"/>
      <c r="E123" s="59"/>
    </row>
    <row r="124" spans="2:5">
      <c r="B124" s="27"/>
      <c r="C124" s="25"/>
      <c r="D124" s="59"/>
      <c r="E124" s="59"/>
    </row>
    <row r="125" spans="2:5">
      <c r="B125" s="27"/>
      <c r="C125" s="25"/>
      <c r="D125" s="59"/>
      <c r="E125" s="59"/>
    </row>
    <row r="126" spans="2:5">
      <c r="B126" s="27"/>
      <c r="C126" s="25"/>
      <c r="D126" s="59"/>
      <c r="E126" s="59"/>
    </row>
    <row r="127" spans="2:5">
      <c r="B127" s="27"/>
      <c r="C127" s="25"/>
      <c r="D127" s="59"/>
      <c r="E127" s="59"/>
    </row>
    <row r="128" spans="2:5">
      <c r="B128" s="27"/>
      <c r="C128" s="26"/>
    </row>
    <row r="129" spans="2:3">
      <c r="B129" s="27"/>
      <c r="C129" s="26"/>
    </row>
    <row r="130" spans="2:3">
      <c r="B130" s="27"/>
      <c r="C130" s="26"/>
    </row>
    <row r="131" spans="2:3">
      <c r="B131" s="27"/>
      <c r="C131" s="26"/>
    </row>
    <row r="132" spans="2:3">
      <c r="B132" s="27"/>
      <c r="C132" s="26"/>
    </row>
    <row r="133" spans="2:3">
      <c r="B133" s="27"/>
      <c r="C133" s="26"/>
    </row>
    <row r="134" spans="2:3">
      <c r="B134" s="27"/>
      <c r="C134" s="25"/>
    </row>
    <row r="135" spans="2:3">
      <c r="B135" s="27"/>
      <c r="C135" s="25"/>
    </row>
    <row r="136" spans="2:3">
      <c r="B136" s="27"/>
      <c r="C136" s="25"/>
    </row>
    <row r="137" spans="2:3">
      <c r="B137" s="27"/>
      <c r="C137" s="25"/>
    </row>
    <row r="138" spans="2:3">
      <c r="B138" s="27"/>
      <c r="C138" s="25"/>
    </row>
    <row r="139" spans="2:3">
      <c r="B139" s="27"/>
      <c r="C139" s="25"/>
    </row>
    <row r="140" spans="2:3">
      <c r="B140" s="27"/>
      <c r="C140" s="25"/>
    </row>
    <row r="141" spans="2:3">
      <c r="B141" s="27"/>
      <c r="C141" s="25"/>
    </row>
    <row r="142" spans="2:3">
      <c r="B142" s="27"/>
      <c r="C142" s="25"/>
    </row>
    <row r="143" spans="2:3">
      <c r="B143" s="27"/>
      <c r="C143" s="25"/>
    </row>
    <row r="144" spans="2:3">
      <c r="B144" s="27"/>
      <c r="C144" s="25"/>
    </row>
    <row r="145" spans="2:3">
      <c r="B145" s="27"/>
      <c r="C145" s="25"/>
    </row>
    <row r="146" spans="2:3">
      <c r="B146" s="27"/>
      <c r="C146" s="25"/>
    </row>
    <row r="147" spans="2:3">
      <c r="B147" s="27"/>
      <c r="C147" s="25"/>
    </row>
    <row r="148" spans="2:3">
      <c r="B148" s="27"/>
      <c r="C148" s="25"/>
    </row>
    <row r="149" spans="2:3">
      <c r="B149" s="27"/>
      <c r="C149" s="25"/>
    </row>
    <row r="150" spans="2:3">
      <c r="B150" s="27"/>
      <c r="C150" s="25"/>
    </row>
    <row r="151" spans="2:3">
      <c r="B151" s="27"/>
      <c r="C151" s="25"/>
    </row>
    <row r="152" spans="2:3">
      <c r="B152" s="27"/>
      <c r="C152" s="25"/>
    </row>
    <row r="153" spans="2:3">
      <c r="B153" s="27"/>
      <c r="C153" s="25"/>
    </row>
    <row r="154" spans="2:3">
      <c r="B154" s="27"/>
      <c r="C154" s="25"/>
    </row>
    <row r="155" spans="2:3">
      <c r="B155" s="27"/>
      <c r="C155" s="25"/>
    </row>
    <row r="156" spans="2:3">
      <c r="B156" s="27"/>
      <c r="C156" s="25"/>
    </row>
    <row r="157" spans="2:3">
      <c r="B157" s="27"/>
      <c r="C157" s="25"/>
    </row>
    <row r="158" spans="2:3">
      <c r="B158" s="27"/>
      <c r="C158" s="25"/>
    </row>
    <row r="159" spans="2:3">
      <c r="B159" s="27"/>
      <c r="C159" s="25"/>
    </row>
    <row r="160" spans="2:3">
      <c r="B160" s="27"/>
      <c r="C160" s="25"/>
    </row>
    <row r="161" spans="2:3">
      <c r="B161" s="27"/>
      <c r="C161" s="25"/>
    </row>
    <row r="162" spans="2:3">
      <c r="B162" s="27"/>
      <c r="C162" s="25"/>
    </row>
    <row r="163" spans="2:3">
      <c r="B163" s="27"/>
      <c r="C163" s="25"/>
    </row>
    <row r="164" spans="2:3">
      <c r="B164" s="27"/>
      <c r="C164" s="25"/>
    </row>
    <row r="165" spans="2:3">
      <c r="B165" s="27"/>
      <c r="C165" s="25"/>
    </row>
    <row r="166" spans="2:3">
      <c r="B166" s="27"/>
      <c r="C166" s="25"/>
    </row>
    <row r="167" spans="2:3">
      <c r="B167" s="27"/>
      <c r="C167" s="25"/>
    </row>
    <row r="168" spans="2:3">
      <c r="B168" s="27"/>
      <c r="C168" s="25"/>
    </row>
    <row r="169" spans="2:3">
      <c r="B169" s="27"/>
      <c r="C169" s="25"/>
    </row>
    <row r="170" spans="2:3">
      <c r="B170" s="27"/>
      <c r="C170" s="25"/>
    </row>
    <row r="171" spans="2:3">
      <c r="B171" s="27"/>
      <c r="C171" s="25"/>
    </row>
    <row r="172" spans="2:3">
      <c r="B172" s="27"/>
      <c r="C172" s="25"/>
    </row>
    <row r="173" spans="2:3">
      <c r="B173" s="27"/>
      <c r="C173" s="25"/>
    </row>
    <row r="174" spans="2:3">
      <c r="B174" s="27"/>
      <c r="C174" s="25"/>
    </row>
    <row r="175" spans="2:3">
      <c r="B175" s="27"/>
      <c r="C175" s="25"/>
    </row>
    <row r="176" spans="2:3">
      <c r="B176" s="27"/>
      <c r="C176" s="25"/>
    </row>
    <row r="177" spans="2:3">
      <c r="B177" s="27"/>
      <c r="C177" s="25"/>
    </row>
    <row r="178" spans="2:3">
      <c r="B178" s="27"/>
      <c r="C178" s="25"/>
    </row>
    <row r="179" spans="2:3">
      <c r="B179" s="27"/>
      <c r="C179" s="25"/>
    </row>
    <row r="180" spans="2:3">
      <c r="B180" s="27"/>
      <c r="C180" s="25"/>
    </row>
    <row r="181" spans="2:3">
      <c r="B181" s="27"/>
      <c r="C181" s="25"/>
    </row>
    <row r="182" spans="2:3">
      <c r="B182" s="27"/>
      <c r="C182" s="25"/>
    </row>
    <row r="183" spans="2:3">
      <c r="B183" s="27"/>
      <c r="C183" s="25"/>
    </row>
    <row r="184" spans="2:3">
      <c r="B184" s="27"/>
      <c r="C184" s="25"/>
    </row>
    <row r="185" spans="2:3">
      <c r="B185" s="27"/>
      <c r="C185" s="25"/>
    </row>
    <row r="186" spans="2:3">
      <c r="B186" s="27"/>
      <c r="C186" s="25"/>
    </row>
    <row r="187" spans="2:3">
      <c r="B187" s="27"/>
      <c r="C187" s="25"/>
    </row>
    <row r="188" spans="2:3">
      <c r="B188" s="27"/>
      <c r="C188" s="25"/>
    </row>
    <row r="189" spans="2:3">
      <c r="B189" s="27"/>
      <c r="C189" s="25"/>
    </row>
    <row r="190" spans="2:3">
      <c r="B190" s="27"/>
      <c r="C190" s="25"/>
    </row>
    <row r="191" spans="2:3">
      <c r="B191" s="27"/>
      <c r="C191" s="25"/>
    </row>
    <row r="192" spans="2:3">
      <c r="B192" s="27"/>
      <c r="C192" s="25"/>
    </row>
    <row r="193" spans="2:3">
      <c r="B193" s="27"/>
      <c r="C193" s="25"/>
    </row>
    <row r="194" spans="2:3">
      <c r="B194" s="27"/>
      <c r="C194" s="25"/>
    </row>
    <row r="195" spans="2:3">
      <c r="B195" s="27"/>
      <c r="C195" s="25"/>
    </row>
    <row r="196" spans="2:3">
      <c r="B196" s="27"/>
      <c r="C196" s="25"/>
    </row>
    <row r="197" spans="2:3">
      <c r="B197" s="27"/>
      <c r="C197" s="25"/>
    </row>
    <row r="198" spans="2:3">
      <c r="B198" s="27"/>
      <c r="C198" s="25"/>
    </row>
    <row r="199" spans="2:3">
      <c r="B199" s="27"/>
      <c r="C199" s="25"/>
    </row>
    <row r="200" spans="2:3">
      <c r="B200" s="27"/>
      <c r="C200" s="25"/>
    </row>
    <row r="201" spans="2:3">
      <c r="B201" s="27"/>
      <c r="C201" s="25"/>
    </row>
    <row r="202" spans="2:3">
      <c r="B202" s="27"/>
      <c r="C202" s="25"/>
    </row>
    <row r="203" spans="2:3">
      <c r="B203" s="27"/>
      <c r="C203" s="25"/>
    </row>
    <row r="204" spans="2:3">
      <c r="B204" s="27"/>
      <c r="C204" s="25"/>
    </row>
    <row r="205" spans="2:3">
      <c r="B205" s="27"/>
      <c r="C205" s="25"/>
    </row>
    <row r="206" spans="2:3">
      <c r="B206" s="27"/>
      <c r="C206" s="25"/>
    </row>
    <row r="207" spans="2:3">
      <c r="B207" s="27"/>
      <c r="C207" s="25"/>
    </row>
    <row r="208" spans="2:3">
      <c r="B208" s="27"/>
      <c r="C208" s="25"/>
    </row>
    <row r="209" spans="2:3">
      <c r="B209" s="27"/>
      <c r="C209" s="25"/>
    </row>
    <row r="210" spans="2:3">
      <c r="B210" s="27"/>
      <c r="C210" s="25"/>
    </row>
    <row r="211" spans="2:3">
      <c r="B211" s="27"/>
      <c r="C211" s="25"/>
    </row>
    <row r="212" spans="2:3">
      <c r="B212" s="27"/>
      <c r="C212" s="25"/>
    </row>
    <row r="213" spans="2:3">
      <c r="B213" s="27"/>
      <c r="C213" s="25"/>
    </row>
    <row r="214" spans="2:3">
      <c r="B214" s="27"/>
      <c r="C214" s="25"/>
    </row>
    <row r="215" spans="2:3">
      <c r="B215" s="27"/>
      <c r="C215" s="25"/>
    </row>
    <row r="216" spans="2:3">
      <c r="B216" s="27"/>
      <c r="C216" s="25"/>
    </row>
    <row r="217" spans="2:3">
      <c r="B217" s="27"/>
      <c r="C217" s="25"/>
    </row>
    <row r="218" spans="2:3">
      <c r="B218" s="27"/>
      <c r="C218" s="25"/>
    </row>
    <row r="219" spans="2:3">
      <c r="B219" s="27"/>
      <c r="C219" s="25"/>
    </row>
    <row r="220" spans="2:3">
      <c r="B220" s="27"/>
      <c r="C220" s="25"/>
    </row>
    <row r="221" spans="2:3">
      <c r="B221" s="27"/>
      <c r="C221" s="25"/>
    </row>
    <row r="222" spans="2:3">
      <c r="B222" s="27"/>
      <c r="C222" s="25"/>
    </row>
    <row r="223" spans="2:3">
      <c r="B223" s="27"/>
      <c r="C223" s="25"/>
    </row>
    <row r="224" spans="2:3">
      <c r="B224" s="27"/>
      <c r="C224" s="25"/>
    </row>
    <row r="225" spans="2:3">
      <c r="B225" s="27"/>
      <c r="C225" s="25"/>
    </row>
    <row r="226" spans="2:3">
      <c r="B226" s="27"/>
      <c r="C226" s="25"/>
    </row>
    <row r="227" spans="2:3">
      <c r="B227" s="27"/>
      <c r="C227" s="25"/>
    </row>
    <row r="228" spans="2:3">
      <c r="B228" s="27"/>
      <c r="C228" s="25"/>
    </row>
    <row r="229" spans="2:3">
      <c r="B229" s="27"/>
      <c r="C229" s="25"/>
    </row>
    <row r="230" spans="2:3">
      <c r="B230" s="27"/>
      <c r="C230" s="25"/>
    </row>
    <row r="231" spans="2:3">
      <c r="B231" s="27"/>
      <c r="C231" s="25"/>
    </row>
    <row r="232" spans="2:3">
      <c r="B232" s="27"/>
      <c r="C232" s="25"/>
    </row>
    <row r="233" spans="2:3">
      <c r="B233" s="27"/>
      <c r="C233" s="25"/>
    </row>
    <row r="234" spans="2:3">
      <c r="B234" s="27"/>
      <c r="C234" s="25"/>
    </row>
    <row r="235" spans="2:3">
      <c r="B235" s="27"/>
      <c r="C235" s="25"/>
    </row>
    <row r="236" spans="2:3">
      <c r="B236" s="27"/>
      <c r="C236" s="25"/>
    </row>
    <row r="237" spans="2:3">
      <c r="B237" s="27"/>
      <c r="C237" s="25"/>
    </row>
    <row r="238" spans="2:3">
      <c r="B238" s="27"/>
      <c r="C238" s="25"/>
    </row>
    <row r="239" spans="2:3">
      <c r="B239" s="27"/>
      <c r="C239" s="25"/>
    </row>
    <row r="240" spans="2:3">
      <c r="B240" s="27"/>
      <c r="C240" s="25"/>
    </row>
    <row r="241" spans="2:3">
      <c r="B241" s="27"/>
      <c r="C241" s="25"/>
    </row>
    <row r="242" spans="2:3">
      <c r="B242" s="27"/>
      <c r="C242" s="25"/>
    </row>
    <row r="243" spans="2:3">
      <c r="B243" s="27"/>
      <c r="C243" s="25"/>
    </row>
    <row r="244" spans="2:3">
      <c r="B244" s="27"/>
      <c r="C244" s="25"/>
    </row>
    <row r="245" spans="2:3">
      <c r="B245" s="27"/>
      <c r="C245" s="25"/>
    </row>
    <row r="246" spans="2:3">
      <c r="B246" s="27"/>
      <c r="C246" s="25"/>
    </row>
    <row r="247" spans="2:3">
      <c r="B247" s="27"/>
      <c r="C247" s="25"/>
    </row>
    <row r="248" spans="2:3">
      <c r="B248" s="27"/>
      <c r="C248" s="25"/>
    </row>
    <row r="249" spans="2:3">
      <c r="B249" s="27"/>
      <c r="C249" s="25"/>
    </row>
    <row r="250" spans="2:3">
      <c r="B250" s="27"/>
      <c r="C250" s="25"/>
    </row>
    <row r="251" spans="2:3">
      <c r="B251" s="27"/>
      <c r="C251" s="25"/>
    </row>
    <row r="252" spans="2:3">
      <c r="B252" s="27"/>
      <c r="C252" s="25"/>
    </row>
    <row r="253" spans="2:3">
      <c r="B253" s="27"/>
      <c r="C253" s="25"/>
    </row>
    <row r="254" spans="2:3">
      <c r="B254" s="27"/>
      <c r="C254" s="25"/>
    </row>
    <row r="255" spans="2:3">
      <c r="B255" s="27"/>
      <c r="C255" s="25"/>
    </row>
    <row r="256" spans="2:3">
      <c r="B256" s="27"/>
      <c r="C256" s="25"/>
    </row>
    <row r="257" spans="2:3">
      <c r="B257" s="27"/>
      <c r="C257" s="25"/>
    </row>
    <row r="258" spans="2:3">
      <c r="B258" s="27"/>
      <c r="C258" s="25"/>
    </row>
    <row r="259" spans="2:3">
      <c r="B259" s="27"/>
      <c r="C259" s="25"/>
    </row>
    <row r="260" spans="2:3">
      <c r="B260" s="27"/>
      <c r="C260" s="25"/>
    </row>
    <row r="261" spans="2:3">
      <c r="B261" s="27"/>
      <c r="C261" s="25"/>
    </row>
    <row r="262" spans="2:3">
      <c r="B262" s="27"/>
      <c r="C262" s="25"/>
    </row>
    <row r="263" spans="2:3">
      <c r="B263" s="27"/>
      <c r="C263" s="25"/>
    </row>
    <row r="264" spans="2:3">
      <c r="B264" s="27"/>
      <c r="C264" s="25"/>
    </row>
    <row r="265" spans="2:3">
      <c r="B265" s="27"/>
      <c r="C265" s="25"/>
    </row>
    <row r="266" spans="2:3">
      <c r="B266" s="27"/>
      <c r="C266" s="25"/>
    </row>
    <row r="267" spans="2:3">
      <c r="B267" s="27"/>
      <c r="C267" s="25"/>
    </row>
    <row r="268" spans="2:3">
      <c r="B268" s="27"/>
      <c r="C268" s="25"/>
    </row>
    <row r="269" spans="2:3">
      <c r="B269" s="27"/>
      <c r="C269" s="25"/>
    </row>
    <row r="270" spans="2:3">
      <c r="B270" s="27"/>
      <c r="C270" s="25"/>
    </row>
    <row r="271" spans="2:3">
      <c r="B271" s="27"/>
      <c r="C271" s="25"/>
    </row>
    <row r="272" spans="2:3">
      <c r="B272" s="27"/>
      <c r="C272" s="25"/>
    </row>
    <row r="273" spans="2:3">
      <c r="B273" s="27"/>
      <c r="C273" s="25"/>
    </row>
    <row r="274" spans="2:3">
      <c r="B274" s="27"/>
      <c r="C274" s="25"/>
    </row>
    <row r="275" spans="2:3">
      <c r="B275" s="27"/>
      <c r="C275" s="25"/>
    </row>
    <row r="276" spans="2:3">
      <c r="B276" s="27"/>
      <c r="C276" s="25"/>
    </row>
    <row r="277" spans="2:3">
      <c r="B277" s="27"/>
      <c r="C277" s="25"/>
    </row>
    <row r="278" spans="2:3">
      <c r="B278" s="27"/>
      <c r="C278" s="25"/>
    </row>
    <row r="279" spans="2:3">
      <c r="B279" s="27"/>
      <c r="C279" s="25"/>
    </row>
    <row r="280" spans="2:3">
      <c r="B280" s="27"/>
      <c r="C280" s="25"/>
    </row>
    <row r="281" spans="2:3">
      <c r="B281" s="27"/>
      <c r="C281" s="25"/>
    </row>
    <row r="282" spans="2:3">
      <c r="B282" s="27"/>
      <c r="C282" s="25"/>
    </row>
    <row r="283" spans="2:3">
      <c r="B283" s="27"/>
      <c r="C283" s="25"/>
    </row>
    <row r="284" spans="2:3">
      <c r="B284" s="27"/>
      <c r="C284" s="25"/>
    </row>
    <row r="285" spans="2:3">
      <c r="B285" s="27"/>
      <c r="C285" s="25"/>
    </row>
    <row r="286" spans="2:3">
      <c r="B286" s="27"/>
      <c r="C286" s="25"/>
    </row>
    <row r="287" spans="2:3">
      <c r="B287" s="27"/>
      <c r="C287" s="25"/>
    </row>
    <row r="288" spans="2:3">
      <c r="B288" s="27"/>
      <c r="C288" s="25"/>
    </row>
    <row r="289" spans="2:3">
      <c r="B289" s="27"/>
      <c r="C289" s="25"/>
    </row>
    <row r="290" spans="2:3">
      <c r="B290" s="27"/>
      <c r="C290" s="25"/>
    </row>
    <row r="291" spans="2:3">
      <c r="B291" s="27"/>
      <c r="C291" s="25"/>
    </row>
    <row r="292" spans="2:3">
      <c r="B292" s="27"/>
      <c r="C292" s="25"/>
    </row>
    <row r="293" spans="2:3">
      <c r="B293" s="27"/>
      <c r="C293" s="25"/>
    </row>
    <row r="294" spans="2:3">
      <c r="B294" s="27"/>
      <c r="C294" s="25"/>
    </row>
    <row r="295" spans="2:3">
      <c r="B295" s="27"/>
      <c r="C295" s="25"/>
    </row>
    <row r="296" spans="2:3">
      <c r="B296" s="27"/>
      <c r="C296" s="25"/>
    </row>
    <row r="297" spans="2:3">
      <c r="B297" s="27"/>
      <c r="C297" s="25"/>
    </row>
    <row r="298" spans="2:3">
      <c r="B298" s="27"/>
      <c r="C298" s="25"/>
    </row>
    <row r="299" spans="2:3">
      <c r="B299" s="27"/>
      <c r="C299" s="25"/>
    </row>
    <row r="300" spans="2:3">
      <c r="B300" s="27"/>
      <c r="C300" s="25"/>
    </row>
    <row r="301" spans="2:3">
      <c r="B301" s="27"/>
      <c r="C301" s="25"/>
    </row>
    <row r="302" spans="2:3">
      <c r="B302" s="27"/>
      <c r="C302" s="25"/>
    </row>
    <row r="303" spans="2:3">
      <c r="B303" s="27"/>
      <c r="C303" s="25"/>
    </row>
    <row r="304" spans="2:3">
      <c r="B304" s="27"/>
      <c r="C304" s="25"/>
    </row>
    <row r="305" spans="2:3">
      <c r="B305" s="27"/>
      <c r="C305" s="25"/>
    </row>
    <row r="306" spans="2:3">
      <c r="B306" s="27"/>
      <c r="C306" s="25"/>
    </row>
    <row r="307" spans="2:3">
      <c r="B307" s="27"/>
      <c r="C307" s="25"/>
    </row>
    <row r="308" spans="2:3">
      <c r="B308" s="27"/>
      <c r="C308" s="25"/>
    </row>
  </sheetData>
  <mergeCells count="1">
    <mergeCell ref="D3:E3"/>
  </mergeCells>
  <pageMargins left="0.35433070866141736" right="0.35433070866141736" top="0.39370078740157483" bottom="0.59055118110236227" header="0.11811023622047245" footer="0.31496062992125984"/>
  <pageSetup paperSize="9" scale="30" fitToWidth="2" fitToHeight="6" orientation="portrait" verticalDpi="360" r:id="rId1"/>
  <headerFooter alignWithMargins="0">
    <oddFooter>&amp;L&amp;"Arial Narrow,Regular"&amp;8&amp;F&amp;C&amp;"Arial Narrow,Regular"&amp;8&amp;P&amp;R&amp;"Arial Narrow,Regular"&amp;8&amp;D - &amp;T</oddFooter>
  </headerFooter>
  <rowBreaks count="1" manualBreakCount="1">
    <brk id="18" max="12" man="1"/>
  </rowBreaks>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84">
    <tabColor indexed="13"/>
    <pageSetUpPr fitToPage="1"/>
  </sheetPr>
  <dimension ref="A1:I273"/>
  <sheetViews>
    <sheetView showZeros="0" view="pageBreakPreview" zoomScale="70" zoomScaleNormal="75" zoomScaleSheetLayoutView="70" workbookViewId="0">
      <selection activeCell="O25" sqref="O25"/>
    </sheetView>
  </sheetViews>
  <sheetFormatPr defaultColWidth="11.7109375" defaultRowHeight="15.75"/>
  <cols>
    <col min="1" max="1" width="13.85546875" style="7" customWidth="1"/>
    <col min="2" max="2" width="52" style="6" customWidth="1"/>
    <col min="3" max="3" width="14.7109375" style="11" customWidth="1"/>
    <col min="4" max="4" width="14.7109375" style="10" hidden="1" customWidth="1"/>
    <col min="5" max="5" width="16.140625" style="10" hidden="1" customWidth="1"/>
    <col min="6" max="6" width="16.7109375" style="10" customWidth="1"/>
    <col min="7" max="7" width="51" style="10" customWidth="1"/>
    <col min="8" max="16384" width="11.7109375" style="7"/>
  </cols>
  <sheetData>
    <row r="1" spans="1:8" s="156" customFormat="1" ht="27.75" customHeight="1">
      <c r="A1" s="273" t="s">
        <v>37</v>
      </c>
      <c r="B1" s="274"/>
      <c r="C1" s="275"/>
      <c r="D1" s="275"/>
      <c r="E1" s="275"/>
      <c r="F1" s="275"/>
      <c r="G1" s="275"/>
    </row>
    <row r="2" spans="1:8" s="156" customFormat="1" ht="24" thickBot="1">
      <c r="A2" s="273"/>
      <c r="B2" s="274"/>
      <c r="C2" s="275"/>
      <c r="D2" s="275"/>
      <c r="E2" s="275"/>
      <c r="F2" s="275"/>
      <c r="G2" s="275"/>
    </row>
    <row r="3" spans="1:8" s="156" customFormat="1" ht="24" customHeight="1" thickBot="1">
      <c r="A3" s="276"/>
      <c r="B3" s="277"/>
      <c r="C3" s="424"/>
      <c r="D3" s="1127"/>
      <c r="E3" s="1022"/>
      <c r="F3" s="1127"/>
      <c r="G3" s="1022"/>
    </row>
    <row r="4" spans="1:8" s="156" customFormat="1" ht="50.25" customHeight="1" thickBot="1">
      <c r="A4" s="278" t="s">
        <v>16</v>
      </c>
      <c r="B4" s="36" t="s">
        <v>37</v>
      </c>
      <c r="C4" s="279"/>
      <c r="D4" s="280" t="s">
        <v>20</v>
      </c>
      <c r="E4" s="281" t="s">
        <v>31</v>
      </c>
      <c r="F4" s="203" t="s">
        <v>631</v>
      </c>
      <c r="G4" s="282" t="s">
        <v>22</v>
      </c>
    </row>
    <row r="5" spans="1:8" s="156" customFormat="1" ht="24.75" customHeight="1">
      <c r="A5" s="283"/>
      <c r="B5" s="284"/>
      <c r="C5" s="285"/>
      <c r="D5" s="286"/>
      <c r="E5" s="287" t="e">
        <f>#REF!*D5</f>
        <v>#REF!</v>
      </c>
      <c r="F5" s="288"/>
      <c r="G5" s="289"/>
    </row>
    <row r="6" spans="1:8" s="156" customFormat="1">
      <c r="A6" s="290"/>
      <c r="B6" s="212" t="s">
        <v>11</v>
      </c>
      <c r="C6" s="152"/>
      <c r="D6" s="291"/>
      <c r="E6" s="205" t="e">
        <f>#REF!*D6</f>
        <v>#REF!</v>
      </c>
      <c r="F6" s="153"/>
      <c r="G6" s="215"/>
      <c r="H6" s="271"/>
    </row>
    <row r="7" spans="1:8" s="156" customFormat="1">
      <c r="A7" s="290"/>
      <c r="B7" s="212" t="s">
        <v>302</v>
      </c>
      <c r="C7" s="152"/>
      <c r="D7" s="291"/>
      <c r="E7" s="205" t="e">
        <f>#REF!*D7</f>
        <v>#REF!</v>
      </c>
      <c r="F7" s="153"/>
      <c r="G7" s="215"/>
      <c r="H7" s="271"/>
    </row>
    <row r="8" spans="1:8" s="156" customFormat="1" ht="63">
      <c r="A8" s="290" t="s">
        <v>303</v>
      </c>
      <c r="B8" s="212" t="s">
        <v>304</v>
      </c>
      <c r="C8" s="152" t="s">
        <v>15</v>
      </c>
      <c r="D8" s="291">
        <v>22.503360000000001</v>
      </c>
      <c r="E8" s="205" t="e">
        <f>#REF!*D8</f>
        <v>#REF!</v>
      </c>
      <c r="F8" s="936">
        <v>20</v>
      </c>
      <c r="G8" s="937" t="s">
        <v>1552</v>
      </c>
      <c r="H8" s="271"/>
    </row>
    <row r="9" spans="1:8" s="156" customFormat="1" ht="63">
      <c r="A9" s="292" t="s">
        <v>305</v>
      </c>
      <c r="B9" s="213" t="s">
        <v>306</v>
      </c>
      <c r="C9" s="152" t="s">
        <v>15</v>
      </c>
      <c r="D9" s="291">
        <v>22.503360000000001</v>
      </c>
      <c r="E9" s="205" t="e">
        <f>#REF!*D9</f>
        <v>#REF!</v>
      </c>
      <c r="F9" s="936">
        <v>20</v>
      </c>
      <c r="G9" s="937" t="s">
        <v>1552</v>
      </c>
      <c r="H9" s="271"/>
    </row>
    <row r="10" spans="1:8" s="156" customFormat="1" ht="63">
      <c r="A10" s="292" t="s">
        <v>307</v>
      </c>
      <c r="B10" s="212" t="s">
        <v>308</v>
      </c>
      <c r="C10" s="152" t="s">
        <v>15</v>
      </c>
      <c r="D10" s="291">
        <v>22.503360000000001</v>
      </c>
      <c r="E10" s="205" t="e">
        <f>#REF!*D10</f>
        <v>#REF!</v>
      </c>
      <c r="F10" s="936">
        <v>20</v>
      </c>
      <c r="G10" s="937" t="s">
        <v>1552</v>
      </c>
      <c r="H10" s="271"/>
    </row>
    <row r="11" spans="1:8" s="156" customFormat="1" ht="31.5">
      <c r="A11" s="292" t="s">
        <v>309</v>
      </c>
      <c r="B11" s="151" t="s">
        <v>6</v>
      </c>
      <c r="C11" s="152" t="s">
        <v>15</v>
      </c>
      <c r="D11" s="291">
        <v>16.252426666666668</v>
      </c>
      <c r="E11" s="205" t="e">
        <f>#REF!*D11</f>
        <v>#REF!</v>
      </c>
      <c r="F11" s="936">
        <v>15</v>
      </c>
      <c r="G11" s="937" t="s">
        <v>1553</v>
      </c>
      <c r="H11" s="271"/>
    </row>
    <row r="12" spans="1:8" s="156" customFormat="1">
      <c r="A12" s="292"/>
      <c r="B12" s="151"/>
      <c r="C12" s="152"/>
      <c r="D12" s="291"/>
      <c r="E12" s="205"/>
      <c r="F12" s="931"/>
      <c r="G12" s="938"/>
      <c r="H12" s="271"/>
    </row>
    <row r="13" spans="1:8" s="156" customFormat="1">
      <c r="A13" s="292"/>
      <c r="B13" s="212" t="s">
        <v>310</v>
      </c>
      <c r="C13" s="152"/>
      <c r="D13" s="291"/>
      <c r="E13" s="205" t="e">
        <f>#REF!*D13</f>
        <v>#REF!</v>
      </c>
      <c r="F13" s="931"/>
      <c r="G13" s="939"/>
      <c r="H13" s="271"/>
    </row>
    <row r="14" spans="1:8" s="156" customFormat="1" ht="110.25">
      <c r="A14" s="292" t="s">
        <v>311</v>
      </c>
      <c r="B14" s="151" t="s">
        <v>312</v>
      </c>
      <c r="C14" s="152" t="s">
        <v>15</v>
      </c>
      <c r="D14" s="291">
        <v>26.253920000000001</v>
      </c>
      <c r="E14" s="205" t="e">
        <f>#REF!*D14</f>
        <v>#REF!</v>
      </c>
      <c r="F14" s="917">
        <v>26</v>
      </c>
      <c r="G14" s="939"/>
      <c r="H14" s="271"/>
    </row>
    <row r="15" spans="1:8" s="156" customFormat="1" ht="94.5" customHeight="1">
      <c r="A15" s="292" t="s">
        <v>313</v>
      </c>
      <c r="B15" s="151" t="s">
        <v>314</v>
      </c>
      <c r="C15" s="152" t="s">
        <v>15</v>
      </c>
      <c r="D15" s="291">
        <v>26.253920000000001</v>
      </c>
      <c r="E15" s="205" t="e">
        <f>#REF!*D15</f>
        <v>#REF!</v>
      </c>
      <c r="F15" s="917">
        <v>28</v>
      </c>
      <c r="G15" s="939"/>
      <c r="H15" s="271"/>
    </row>
    <row r="16" spans="1:8" s="156" customFormat="1" ht="110.25">
      <c r="A16" s="292" t="s">
        <v>315</v>
      </c>
      <c r="B16" s="151" t="s">
        <v>316</v>
      </c>
      <c r="C16" s="152" t="s">
        <v>15</v>
      </c>
      <c r="D16" s="291">
        <v>26.253920000000001</v>
      </c>
      <c r="E16" s="205" t="e">
        <f>#REF!*D16</f>
        <v>#REF!</v>
      </c>
      <c r="F16" s="917">
        <v>28</v>
      </c>
      <c r="G16" s="939"/>
      <c r="H16" s="271"/>
    </row>
    <row r="17" spans="1:9" s="156" customFormat="1" ht="110.25">
      <c r="A17" s="292" t="s">
        <v>583</v>
      </c>
      <c r="B17" s="151" t="s">
        <v>589</v>
      </c>
      <c r="C17" s="152" t="s">
        <v>15</v>
      </c>
      <c r="D17" s="214" t="s">
        <v>455</v>
      </c>
      <c r="E17" s="205"/>
      <c r="F17" s="917">
        <v>16</v>
      </c>
      <c r="G17" s="939"/>
      <c r="H17" s="271"/>
    </row>
    <row r="18" spans="1:9" s="156" customFormat="1" ht="110.25">
      <c r="A18" s="292" t="s">
        <v>584</v>
      </c>
      <c r="B18" s="151" t="s">
        <v>588</v>
      </c>
      <c r="C18" s="152" t="s">
        <v>15</v>
      </c>
      <c r="D18" s="214" t="s">
        <v>455</v>
      </c>
      <c r="E18" s="205"/>
      <c r="F18" s="917">
        <v>18</v>
      </c>
      <c r="G18" s="939"/>
      <c r="H18" s="271"/>
    </row>
    <row r="19" spans="1:9" s="156" customFormat="1" ht="110.25">
      <c r="A19" s="292" t="s">
        <v>585</v>
      </c>
      <c r="B19" s="151" t="s">
        <v>590</v>
      </c>
      <c r="C19" s="152" t="s">
        <v>15</v>
      </c>
      <c r="D19" s="214" t="s">
        <v>455</v>
      </c>
      <c r="E19" s="205"/>
      <c r="F19" s="917">
        <v>18</v>
      </c>
      <c r="G19" s="939"/>
      <c r="H19" s="271"/>
    </row>
    <row r="20" spans="1:9" s="210" customFormat="1" ht="35.25" customHeight="1">
      <c r="A20" s="292"/>
      <c r="B20" s="151" t="s">
        <v>317</v>
      </c>
      <c r="C20" s="152"/>
      <c r="D20" s="291">
        <v>0</v>
      </c>
      <c r="E20" s="205" t="e">
        <f>#REF!*D20</f>
        <v>#REF!</v>
      </c>
      <c r="F20" s="931"/>
      <c r="G20" s="939"/>
      <c r="H20" s="271"/>
      <c r="I20" s="156"/>
    </row>
    <row r="21" spans="1:9" s="210" customFormat="1" ht="94.5">
      <c r="A21" s="292" t="s">
        <v>318</v>
      </c>
      <c r="B21" s="151" t="s">
        <v>319</v>
      </c>
      <c r="C21" s="152" t="s">
        <v>80</v>
      </c>
      <c r="D21" s="291">
        <v>12.501866666666668</v>
      </c>
      <c r="E21" s="205" t="e">
        <f>#REF!*D21</f>
        <v>#REF!</v>
      </c>
      <c r="F21" s="917">
        <v>22</v>
      </c>
      <c r="G21" s="939"/>
      <c r="H21" s="271"/>
      <c r="I21" s="156"/>
    </row>
    <row r="22" spans="1:9" s="156" customFormat="1">
      <c r="A22" s="292"/>
      <c r="B22" s="151" t="s">
        <v>320</v>
      </c>
      <c r="C22" s="152"/>
      <c r="D22" s="291"/>
      <c r="E22" s="205" t="e">
        <f>#REF!*D22</f>
        <v>#REF!</v>
      </c>
      <c r="F22" s="931"/>
      <c r="G22" s="939"/>
      <c r="H22" s="271"/>
    </row>
    <row r="23" spans="1:9" s="156" customFormat="1" ht="99.75" customHeight="1">
      <c r="A23" s="292" t="s">
        <v>321</v>
      </c>
      <c r="B23" s="151" t="s">
        <v>322</v>
      </c>
      <c r="C23" s="152" t="s">
        <v>80</v>
      </c>
      <c r="D23" s="291">
        <v>12.501866666666668</v>
      </c>
      <c r="E23" s="205" t="e">
        <f>#REF!*D23</f>
        <v>#REF!</v>
      </c>
      <c r="F23" s="917">
        <v>12</v>
      </c>
      <c r="G23" s="939"/>
      <c r="H23" s="271"/>
    </row>
    <row r="24" spans="1:9" s="156" customFormat="1" ht="78.75">
      <c r="A24" s="292" t="s">
        <v>586</v>
      </c>
      <c r="B24" s="151" t="s">
        <v>587</v>
      </c>
      <c r="C24" s="152" t="s">
        <v>80</v>
      </c>
      <c r="D24" s="214" t="s">
        <v>455</v>
      </c>
      <c r="E24" s="205"/>
      <c r="F24" s="917">
        <v>8</v>
      </c>
      <c r="G24" s="939"/>
      <c r="H24" s="271"/>
    </row>
    <row r="25" spans="1:9" s="156" customFormat="1" ht="78" customHeight="1">
      <c r="A25" s="292" t="s">
        <v>323</v>
      </c>
      <c r="B25" s="151" t="s">
        <v>324</v>
      </c>
      <c r="C25" s="152" t="s">
        <v>9</v>
      </c>
      <c r="D25" s="291">
        <v>107.51605333333335</v>
      </c>
      <c r="E25" s="205" t="e">
        <f>#REF!*D25</f>
        <v>#REF!</v>
      </c>
      <c r="F25" s="917">
        <v>120</v>
      </c>
      <c r="G25" s="939"/>
      <c r="H25" s="271"/>
    </row>
    <row r="26" spans="1:9" s="156" customFormat="1" ht="75" customHeight="1">
      <c r="A26" s="292" t="s">
        <v>591</v>
      </c>
      <c r="B26" s="151" t="s">
        <v>592</v>
      </c>
      <c r="C26" s="152" t="s">
        <v>9</v>
      </c>
      <c r="D26" s="214" t="s">
        <v>455</v>
      </c>
      <c r="E26" s="205"/>
      <c r="F26" s="917">
        <v>95</v>
      </c>
      <c r="G26" s="939"/>
      <c r="H26" s="271"/>
    </row>
    <row r="27" spans="1:9" s="156" customFormat="1" ht="31.5">
      <c r="A27" s="292" t="s">
        <v>325</v>
      </c>
      <c r="B27" s="151" t="s">
        <v>326</v>
      </c>
      <c r="C27" s="152" t="s">
        <v>9</v>
      </c>
      <c r="D27" s="291">
        <v>8.7513066666666681</v>
      </c>
      <c r="E27" s="205" t="e">
        <f>#REF!*D27</f>
        <v>#REF!</v>
      </c>
      <c r="F27" s="917">
        <v>11</v>
      </c>
      <c r="G27" s="939"/>
      <c r="H27" s="271"/>
    </row>
    <row r="28" spans="1:9" s="156" customFormat="1" ht="42.75" customHeight="1">
      <c r="A28" s="292" t="s">
        <v>593</v>
      </c>
      <c r="B28" s="151" t="s">
        <v>594</v>
      </c>
      <c r="C28" s="152" t="s">
        <v>9</v>
      </c>
      <c r="D28" s="214" t="s">
        <v>455</v>
      </c>
      <c r="E28" s="205"/>
      <c r="F28" s="917">
        <v>10</v>
      </c>
      <c r="G28" s="939"/>
      <c r="H28" s="271"/>
    </row>
    <row r="29" spans="1:9" s="156" customFormat="1" ht="52.5" customHeight="1">
      <c r="A29" s="292" t="s">
        <v>327</v>
      </c>
      <c r="B29" s="151" t="s">
        <v>328</v>
      </c>
      <c r="C29" s="152" t="s">
        <v>9</v>
      </c>
      <c r="D29" s="291">
        <v>125.01866666666668</v>
      </c>
      <c r="E29" s="205" t="e">
        <f>#REF!*D29</f>
        <v>#REF!</v>
      </c>
      <c r="F29" s="917">
        <v>105</v>
      </c>
      <c r="G29" s="939"/>
      <c r="H29" s="271"/>
    </row>
    <row r="30" spans="1:9" s="156" customFormat="1" ht="47.25">
      <c r="A30" s="292" t="s">
        <v>329</v>
      </c>
      <c r="B30" s="151" t="s">
        <v>330</v>
      </c>
      <c r="C30" s="152" t="s">
        <v>9</v>
      </c>
      <c r="D30" s="291">
        <v>373.80581333333339</v>
      </c>
      <c r="E30" s="205" t="e">
        <f>#REF!*D30</f>
        <v>#REF!</v>
      </c>
      <c r="F30" s="917">
        <v>315</v>
      </c>
      <c r="G30" s="939"/>
      <c r="H30" s="271"/>
    </row>
    <row r="31" spans="1:9" s="156" customFormat="1">
      <c r="A31" s="292"/>
      <c r="B31" s="151"/>
      <c r="C31" s="152"/>
      <c r="D31" s="291"/>
      <c r="E31" s="205" t="e">
        <f>#REF!*D31</f>
        <v>#REF!</v>
      </c>
      <c r="F31" s="153"/>
      <c r="G31" s="215"/>
      <c r="H31" s="271"/>
    </row>
    <row r="32" spans="1:9" s="10" customFormat="1">
      <c r="B32" s="25"/>
      <c r="C32" s="25"/>
      <c r="D32" s="28"/>
      <c r="E32" s="28"/>
      <c r="F32" s="28"/>
      <c r="G32" s="28"/>
    </row>
    <row r="33" spans="2:7" s="10" customFormat="1">
      <c r="B33" s="25"/>
      <c r="C33" s="25"/>
      <c r="D33" s="28"/>
      <c r="E33" s="28"/>
      <c r="F33" s="28"/>
      <c r="G33" s="28"/>
    </row>
    <row r="34" spans="2:7" s="10" customFormat="1">
      <c r="B34" s="25"/>
      <c r="C34" s="25"/>
      <c r="D34" s="28"/>
      <c r="E34" s="28"/>
      <c r="F34" s="28"/>
      <c r="G34" s="28"/>
    </row>
    <row r="35" spans="2:7" s="10" customFormat="1">
      <c r="B35" s="25"/>
      <c r="C35" s="25"/>
      <c r="D35" s="28"/>
      <c r="E35" s="28"/>
      <c r="F35" s="28"/>
      <c r="G35" s="28"/>
    </row>
    <row r="36" spans="2:7" s="10" customFormat="1">
      <c r="B36" s="25"/>
      <c r="C36" s="25"/>
      <c r="D36" s="28"/>
      <c r="E36" s="28"/>
      <c r="F36" s="28"/>
      <c r="G36" s="28"/>
    </row>
    <row r="37" spans="2:7" s="10" customFormat="1">
      <c r="B37" s="25"/>
      <c r="C37" s="25"/>
      <c r="D37" s="28"/>
      <c r="E37" s="28"/>
      <c r="F37" s="28"/>
      <c r="G37" s="28"/>
    </row>
    <row r="38" spans="2:7" s="10" customFormat="1">
      <c r="B38" s="25"/>
      <c r="C38" s="25"/>
      <c r="D38" s="28"/>
      <c r="E38" s="28"/>
      <c r="F38" s="28"/>
      <c r="G38" s="28"/>
    </row>
    <row r="39" spans="2:7" s="10" customFormat="1">
      <c r="B39" s="25"/>
      <c r="C39" s="25"/>
      <c r="D39" s="28"/>
      <c r="E39" s="28"/>
      <c r="F39" s="28"/>
      <c r="G39" s="28"/>
    </row>
    <row r="40" spans="2:7" s="10" customFormat="1">
      <c r="B40" s="25"/>
      <c r="C40" s="25"/>
      <c r="D40" s="28"/>
      <c r="E40" s="28"/>
      <c r="F40" s="28"/>
      <c r="G40" s="28"/>
    </row>
    <row r="41" spans="2:7" s="10" customFormat="1">
      <c r="B41" s="25"/>
      <c r="C41" s="25"/>
      <c r="D41" s="28"/>
      <c r="E41" s="28"/>
      <c r="F41" s="28"/>
      <c r="G41" s="28"/>
    </row>
    <row r="42" spans="2:7" s="10" customFormat="1">
      <c r="B42" s="25"/>
      <c r="C42" s="25"/>
      <c r="D42" s="28"/>
      <c r="E42" s="28"/>
      <c r="F42" s="28"/>
      <c r="G42" s="28"/>
    </row>
    <row r="43" spans="2:7" s="10" customFormat="1">
      <c r="B43" s="25"/>
      <c r="C43" s="25"/>
      <c r="D43" s="28"/>
      <c r="E43" s="28"/>
      <c r="F43" s="28"/>
      <c r="G43" s="28"/>
    </row>
    <row r="44" spans="2:7">
      <c r="B44" s="27"/>
      <c r="C44" s="25"/>
      <c r="D44" s="28"/>
      <c r="E44" s="28"/>
      <c r="F44" s="28"/>
      <c r="G44" s="28"/>
    </row>
    <row r="45" spans="2:7">
      <c r="B45" s="27"/>
      <c r="C45" s="25"/>
      <c r="D45" s="28"/>
      <c r="E45" s="28"/>
      <c r="F45" s="28"/>
      <c r="G45" s="28"/>
    </row>
    <row r="46" spans="2:7">
      <c r="B46" s="27"/>
      <c r="C46" s="25"/>
      <c r="D46" s="28"/>
      <c r="E46" s="28"/>
      <c r="F46" s="28"/>
      <c r="G46" s="28"/>
    </row>
    <row r="47" spans="2:7">
      <c r="B47" s="27"/>
      <c r="C47" s="25"/>
      <c r="D47" s="28"/>
      <c r="E47" s="28"/>
      <c r="F47" s="28"/>
      <c r="G47" s="28"/>
    </row>
    <row r="48" spans="2:7">
      <c r="B48" s="27"/>
      <c r="C48" s="25"/>
      <c r="D48" s="28"/>
      <c r="E48" s="28"/>
      <c r="F48" s="28"/>
      <c r="G48" s="28"/>
    </row>
    <row r="49" spans="2:7">
      <c r="B49" s="27"/>
      <c r="C49" s="25"/>
      <c r="D49" s="28"/>
      <c r="E49" s="28"/>
      <c r="F49" s="28"/>
      <c r="G49" s="28"/>
    </row>
    <row r="50" spans="2:7">
      <c r="B50" s="27"/>
      <c r="C50" s="25"/>
      <c r="D50" s="28"/>
      <c r="E50" s="28"/>
      <c r="F50" s="28"/>
      <c r="G50" s="28"/>
    </row>
    <row r="51" spans="2:7">
      <c r="B51" s="27"/>
      <c r="C51" s="25"/>
      <c r="D51" s="28"/>
      <c r="E51" s="28"/>
      <c r="F51" s="28"/>
      <c r="G51" s="28"/>
    </row>
    <row r="52" spans="2:7">
      <c r="B52" s="27"/>
      <c r="C52" s="25"/>
      <c r="D52" s="28"/>
      <c r="E52" s="28"/>
      <c r="F52" s="28"/>
      <c r="G52" s="28"/>
    </row>
    <row r="53" spans="2:7">
      <c r="B53" s="27"/>
      <c r="C53" s="25"/>
      <c r="D53" s="28"/>
      <c r="E53" s="28"/>
      <c r="F53" s="28"/>
      <c r="G53" s="28"/>
    </row>
    <row r="54" spans="2:7">
      <c r="B54" s="27"/>
      <c r="C54" s="25"/>
      <c r="D54" s="25"/>
      <c r="E54" s="25"/>
      <c r="F54" s="25"/>
      <c r="G54" s="25"/>
    </row>
    <row r="55" spans="2:7">
      <c r="B55" s="27"/>
      <c r="C55" s="25"/>
      <c r="D55" s="25"/>
      <c r="E55" s="25"/>
      <c r="F55" s="25"/>
      <c r="G55" s="25"/>
    </row>
    <row r="56" spans="2:7">
      <c r="B56" s="27"/>
      <c r="C56" s="25"/>
      <c r="D56" s="25"/>
      <c r="E56" s="25"/>
      <c r="F56" s="25"/>
      <c r="G56" s="25"/>
    </row>
    <row r="57" spans="2:7">
      <c r="B57" s="27"/>
      <c r="C57" s="25"/>
      <c r="D57" s="25"/>
      <c r="E57" s="25"/>
      <c r="F57" s="25"/>
      <c r="G57" s="25"/>
    </row>
    <row r="58" spans="2:7">
      <c r="B58" s="27"/>
      <c r="C58" s="25"/>
      <c r="D58" s="25"/>
      <c r="E58" s="25"/>
      <c r="F58" s="25"/>
      <c r="G58" s="25"/>
    </row>
    <row r="59" spans="2:7">
      <c r="B59" s="27"/>
      <c r="C59" s="25"/>
      <c r="D59" s="25"/>
      <c r="E59" s="25"/>
      <c r="F59" s="25"/>
      <c r="G59" s="25"/>
    </row>
    <row r="60" spans="2:7">
      <c r="B60" s="27"/>
      <c r="C60" s="25"/>
      <c r="D60" s="25"/>
      <c r="E60" s="25"/>
      <c r="F60" s="25"/>
      <c r="G60" s="25"/>
    </row>
    <row r="61" spans="2:7">
      <c r="B61" s="27"/>
      <c r="C61" s="25"/>
      <c r="D61" s="25"/>
      <c r="E61" s="25"/>
      <c r="F61" s="25"/>
      <c r="G61" s="25"/>
    </row>
    <row r="62" spans="2:7">
      <c r="B62" s="27"/>
      <c r="C62" s="25"/>
      <c r="D62" s="25"/>
      <c r="E62" s="25"/>
      <c r="F62" s="25"/>
      <c r="G62" s="25"/>
    </row>
    <row r="63" spans="2:7">
      <c r="B63" s="27"/>
      <c r="C63" s="25"/>
      <c r="D63" s="25"/>
      <c r="E63" s="25"/>
      <c r="F63" s="25"/>
      <c r="G63" s="25"/>
    </row>
    <row r="64" spans="2:7">
      <c r="B64" s="27"/>
      <c r="C64" s="25"/>
      <c r="D64" s="25"/>
      <c r="E64" s="25"/>
      <c r="F64" s="25"/>
      <c r="G64" s="25"/>
    </row>
    <row r="65" spans="2:7">
      <c r="B65" s="27"/>
      <c r="C65" s="25"/>
      <c r="D65" s="25"/>
      <c r="E65" s="25"/>
      <c r="F65" s="25"/>
      <c r="G65" s="25"/>
    </row>
    <row r="66" spans="2:7">
      <c r="B66" s="27"/>
      <c r="C66" s="25"/>
      <c r="D66" s="25"/>
      <c r="E66" s="25"/>
      <c r="F66" s="25"/>
      <c r="G66" s="25"/>
    </row>
    <row r="67" spans="2:7">
      <c r="B67" s="27"/>
      <c r="C67" s="25"/>
      <c r="D67" s="25"/>
      <c r="E67" s="25"/>
      <c r="F67" s="25"/>
      <c r="G67" s="25"/>
    </row>
    <row r="68" spans="2:7">
      <c r="B68" s="27"/>
      <c r="C68" s="25"/>
      <c r="D68" s="25"/>
      <c r="E68" s="25"/>
      <c r="F68" s="25"/>
      <c r="G68" s="25"/>
    </row>
    <row r="69" spans="2:7">
      <c r="B69" s="27"/>
      <c r="C69" s="25"/>
      <c r="D69" s="25"/>
      <c r="E69" s="25"/>
      <c r="F69" s="25"/>
      <c r="G69" s="25"/>
    </row>
    <row r="70" spans="2:7">
      <c r="B70" s="27"/>
      <c r="C70" s="25"/>
      <c r="D70" s="25"/>
      <c r="E70" s="25"/>
      <c r="F70" s="25"/>
      <c r="G70" s="25"/>
    </row>
    <row r="71" spans="2:7">
      <c r="B71" s="27"/>
      <c r="C71" s="25"/>
      <c r="D71" s="25"/>
      <c r="E71" s="25"/>
      <c r="F71" s="25"/>
      <c r="G71" s="25"/>
    </row>
    <row r="72" spans="2:7">
      <c r="B72" s="27"/>
      <c r="C72" s="25"/>
      <c r="D72" s="25"/>
      <c r="E72" s="25"/>
      <c r="F72" s="25"/>
      <c r="G72" s="25"/>
    </row>
    <row r="73" spans="2:7">
      <c r="B73" s="27"/>
      <c r="C73" s="25"/>
      <c r="D73" s="25"/>
      <c r="E73" s="25"/>
      <c r="F73" s="25"/>
      <c r="G73" s="25"/>
    </row>
    <row r="74" spans="2:7">
      <c r="B74" s="27"/>
      <c r="C74" s="25"/>
      <c r="D74" s="25"/>
      <c r="E74" s="25"/>
      <c r="F74" s="25"/>
      <c r="G74" s="25"/>
    </row>
    <row r="75" spans="2:7">
      <c r="B75" s="27"/>
      <c r="C75" s="25"/>
      <c r="D75" s="25"/>
      <c r="E75" s="25"/>
      <c r="F75" s="25"/>
      <c r="G75" s="25"/>
    </row>
    <row r="76" spans="2:7">
      <c r="B76" s="27"/>
      <c r="C76" s="25"/>
      <c r="D76" s="25"/>
      <c r="E76" s="25"/>
      <c r="F76" s="25"/>
      <c r="G76" s="25"/>
    </row>
    <row r="77" spans="2:7">
      <c r="B77" s="27"/>
      <c r="C77" s="25"/>
      <c r="D77" s="25"/>
      <c r="E77" s="25"/>
      <c r="F77" s="25"/>
      <c r="G77" s="25"/>
    </row>
    <row r="78" spans="2:7">
      <c r="B78" s="27"/>
      <c r="C78" s="25"/>
      <c r="D78" s="25"/>
      <c r="E78" s="25"/>
      <c r="F78" s="25"/>
      <c r="G78" s="25"/>
    </row>
    <row r="79" spans="2:7">
      <c r="B79" s="27"/>
      <c r="C79" s="25"/>
      <c r="D79" s="25"/>
      <c r="E79" s="25"/>
      <c r="F79" s="25"/>
      <c r="G79" s="25"/>
    </row>
    <row r="80" spans="2:7">
      <c r="B80" s="27"/>
      <c r="C80" s="25"/>
      <c r="D80" s="25"/>
      <c r="E80" s="25"/>
      <c r="F80" s="25"/>
      <c r="G80" s="25"/>
    </row>
    <row r="81" spans="2:7">
      <c r="B81" s="27"/>
      <c r="C81" s="25"/>
      <c r="D81" s="25"/>
      <c r="E81" s="25"/>
      <c r="F81" s="25"/>
      <c r="G81" s="25"/>
    </row>
    <row r="82" spans="2:7">
      <c r="B82" s="27"/>
      <c r="C82" s="25"/>
      <c r="D82" s="25"/>
      <c r="E82" s="25"/>
      <c r="F82" s="25"/>
      <c r="G82" s="25"/>
    </row>
    <row r="83" spans="2:7">
      <c r="B83" s="27"/>
      <c r="C83" s="25"/>
      <c r="D83" s="25"/>
      <c r="E83" s="25"/>
      <c r="F83" s="25"/>
      <c r="G83" s="25"/>
    </row>
    <row r="84" spans="2:7">
      <c r="B84" s="27"/>
      <c r="C84" s="25"/>
      <c r="D84" s="25"/>
      <c r="E84" s="25"/>
      <c r="F84" s="25"/>
      <c r="G84" s="25"/>
    </row>
    <row r="85" spans="2:7">
      <c r="B85" s="27"/>
      <c r="C85" s="25"/>
      <c r="D85" s="25"/>
      <c r="E85" s="25"/>
      <c r="F85" s="25"/>
      <c r="G85" s="25"/>
    </row>
    <row r="86" spans="2:7">
      <c r="B86" s="27"/>
      <c r="C86" s="25"/>
      <c r="D86" s="25"/>
      <c r="E86" s="25"/>
      <c r="F86" s="25"/>
      <c r="G86" s="25"/>
    </row>
    <row r="87" spans="2:7">
      <c r="B87" s="27"/>
      <c r="C87" s="25"/>
      <c r="D87" s="25"/>
      <c r="E87" s="25"/>
      <c r="F87" s="25"/>
      <c r="G87" s="25"/>
    </row>
    <row r="88" spans="2:7">
      <c r="B88" s="27"/>
      <c r="C88" s="25"/>
      <c r="D88" s="25"/>
      <c r="E88" s="25"/>
      <c r="F88" s="25"/>
      <c r="G88" s="25"/>
    </row>
    <row r="89" spans="2:7">
      <c r="B89" s="27"/>
      <c r="C89" s="25"/>
      <c r="D89" s="25"/>
      <c r="E89" s="25"/>
      <c r="F89" s="25"/>
      <c r="G89" s="25"/>
    </row>
    <row r="90" spans="2:7">
      <c r="B90" s="27"/>
      <c r="C90" s="25"/>
      <c r="D90" s="25"/>
      <c r="E90" s="25"/>
      <c r="F90" s="25"/>
      <c r="G90" s="25"/>
    </row>
    <row r="91" spans="2:7">
      <c r="B91" s="27"/>
      <c r="C91" s="25"/>
      <c r="D91" s="25"/>
      <c r="E91" s="25"/>
      <c r="F91" s="25"/>
      <c r="G91" s="25"/>
    </row>
    <row r="92" spans="2:7">
      <c r="B92" s="27"/>
      <c r="C92" s="25"/>
      <c r="D92" s="25"/>
      <c r="E92" s="25"/>
      <c r="F92" s="25"/>
      <c r="G92" s="25"/>
    </row>
    <row r="93" spans="2:7">
      <c r="B93" s="27"/>
      <c r="C93" s="26"/>
      <c r="D93" s="26"/>
      <c r="E93" s="26"/>
      <c r="F93" s="26"/>
      <c r="G93" s="26"/>
    </row>
    <row r="94" spans="2:7">
      <c r="B94" s="27"/>
      <c r="C94" s="26"/>
      <c r="D94" s="26"/>
      <c r="E94" s="26"/>
      <c r="F94" s="26"/>
      <c r="G94" s="26"/>
    </row>
    <row r="95" spans="2:7">
      <c r="B95" s="27"/>
      <c r="C95" s="26"/>
      <c r="D95" s="26"/>
      <c r="E95" s="26"/>
      <c r="F95" s="26"/>
      <c r="G95" s="26"/>
    </row>
    <row r="96" spans="2:7">
      <c r="B96" s="27"/>
      <c r="C96" s="26"/>
      <c r="D96" s="26"/>
      <c r="E96" s="26"/>
      <c r="F96" s="26"/>
      <c r="G96" s="26"/>
    </row>
    <row r="97" spans="2:7">
      <c r="B97" s="27"/>
      <c r="C97" s="26"/>
      <c r="D97" s="26"/>
      <c r="E97" s="26"/>
      <c r="F97" s="26"/>
      <c r="G97" s="26"/>
    </row>
    <row r="98" spans="2:7">
      <c r="B98" s="27"/>
      <c r="C98" s="26"/>
      <c r="D98" s="26"/>
      <c r="E98" s="26"/>
      <c r="F98" s="26"/>
      <c r="G98" s="26"/>
    </row>
    <row r="99" spans="2:7">
      <c r="B99" s="27"/>
      <c r="C99" s="25"/>
      <c r="D99" s="26"/>
      <c r="E99" s="26"/>
      <c r="F99" s="26"/>
      <c r="G99" s="26"/>
    </row>
    <row r="100" spans="2:7">
      <c r="B100" s="27"/>
      <c r="C100" s="25"/>
      <c r="D100" s="26"/>
      <c r="E100" s="26"/>
      <c r="F100" s="26"/>
      <c r="G100" s="26"/>
    </row>
    <row r="101" spans="2:7">
      <c r="B101" s="27"/>
      <c r="C101" s="25"/>
      <c r="D101" s="26"/>
      <c r="E101" s="26"/>
      <c r="F101" s="26"/>
      <c r="G101" s="26"/>
    </row>
    <row r="102" spans="2:7">
      <c r="B102" s="27"/>
      <c r="C102" s="25"/>
      <c r="D102" s="26"/>
      <c r="E102" s="26"/>
      <c r="F102" s="26"/>
      <c r="G102" s="26"/>
    </row>
    <row r="103" spans="2:7">
      <c r="B103" s="27"/>
      <c r="C103" s="25"/>
      <c r="D103" s="26"/>
      <c r="E103" s="26"/>
      <c r="F103" s="26"/>
      <c r="G103" s="26"/>
    </row>
    <row r="104" spans="2:7">
      <c r="B104" s="27"/>
      <c r="C104" s="25"/>
      <c r="D104" s="26"/>
      <c r="E104" s="26"/>
      <c r="F104" s="26"/>
      <c r="G104" s="26"/>
    </row>
    <row r="105" spans="2:7">
      <c r="B105" s="27"/>
      <c r="C105" s="25"/>
      <c r="D105" s="26"/>
      <c r="E105" s="26"/>
      <c r="F105" s="26"/>
      <c r="G105" s="26"/>
    </row>
    <row r="106" spans="2:7">
      <c r="B106" s="27"/>
      <c r="C106" s="25"/>
      <c r="D106" s="26"/>
      <c r="E106" s="26"/>
      <c r="F106" s="26"/>
      <c r="G106" s="26"/>
    </row>
    <row r="107" spans="2:7">
      <c r="B107" s="27"/>
      <c r="C107" s="25"/>
      <c r="D107" s="26"/>
      <c r="E107" s="26"/>
      <c r="F107" s="26"/>
      <c r="G107" s="26"/>
    </row>
    <row r="108" spans="2:7">
      <c r="B108" s="27"/>
      <c r="C108" s="25"/>
      <c r="D108" s="26"/>
      <c r="E108" s="26"/>
      <c r="F108" s="26"/>
      <c r="G108" s="26"/>
    </row>
    <row r="109" spans="2:7">
      <c r="B109" s="27"/>
      <c r="C109" s="25"/>
      <c r="D109" s="26"/>
      <c r="E109" s="26"/>
      <c r="F109" s="26"/>
      <c r="G109" s="26"/>
    </row>
    <row r="110" spans="2:7">
      <c r="B110" s="27"/>
      <c r="C110" s="25"/>
      <c r="D110" s="26"/>
      <c r="E110" s="26"/>
      <c r="F110" s="26"/>
      <c r="G110" s="26"/>
    </row>
    <row r="111" spans="2:7">
      <c r="B111" s="27"/>
      <c r="C111" s="25"/>
      <c r="D111" s="26"/>
      <c r="E111" s="26"/>
      <c r="F111" s="26"/>
      <c r="G111" s="26"/>
    </row>
    <row r="112" spans="2:7">
      <c r="B112" s="27"/>
      <c r="C112" s="25"/>
      <c r="D112" s="26"/>
      <c r="E112" s="26"/>
      <c r="F112" s="26"/>
      <c r="G112" s="26"/>
    </row>
    <row r="113" spans="2:7">
      <c r="B113" s="27"/>
      <c r="C113" s="25"/>
      <c r="D113" s="26"/>
      <c r="E113" s="26"/>
      <c r="F113" s="26"/>
      <c r="G113" s="26"/>
    </row>
    <row r="114" spans="2:7">
      <c r="B114" s="27"/>
      <c r="C114" s="25"/>
      <c r="D114" s="26"/>
      <c r="E114" s="26"/>
      <c r="F114" s="26"/>
      <c r="G114" s="26"/>
    </row>
    <row r="115" spans="2:7">
      <c r="B115" s="27"/>
      <c r="C115" s="25"/>
      <c r="D115" s="26"/>
      <c r="E115" s="26"/>
      <c r="F115" s="26"/>
      <c r="G115" s="26"/>
    </row>
    <row r="116" spans="2:7">
      <c r="B116" s="27"/>
      <c r="C116" s="25"/>
      <c r="D116" s="26"/>
      <c r="E116" s="26"/>
      <c r="F116" s="26"/>
      <c r="G116" s="26"/>
    </row>
    <row r="117" spans="2:7">
      <c r="B117" s="27"/>
      <c r="C117" s="25"/>
      <c r="D117" s="26"/>
      <c r="E117" s="26"/>
      <c r="F117" s="26"/>
      <c r="G117" s="26"/>
    </row>
    <row r="118" spans="2:7">
      <c r="B118" s="27"/>
      <c r="C118" s="25"/>
      <c r="D118" s="26"/>
      <c r="E118" s="26"/>
      <c r="F118" s="26"/>
      <c r="G118" s="26"/>
    </row>
    <row r="119" spans="2:7">
      <c r="B119" s="27"/>
      <c r="C119" s="25"/>
      <c r="D119" s="26"/>
      <c r="E119" s="26"/>
      <c r="F119" s="26"/>
      <c r="G119" s="26"/>
    </row>
    <row r="120" spans="2:7">
      <c r="B120" s="27"/>
      <c r="C120" s="25"/>
      <c r="D120" s="26"/>
      <c r="E120" s="26"/>
      <c r="F120" s="26"/>
      <c r="G120" s="26"/>
    </row>
    <row r="121" spans="2:7">
      <c r="B121" s="27"/>
      <c r="C121" s="25"/>
      <c r="D121" s="26"/>
      <c r="E121" s="26"/>
      <c r="F121" s="26"/>
      <c r="G121" s="26"/>
    </row>
    <row r="122" spans="2:7">
      <c r="B122" s="27"/>
      <c r="C122" s="25"/>
      <c r="D122" s="26"/>
      <c r="E122" s="26"/>
      <c r="F122" s="26"/>
      <c r="G122" s="26"/>
    </row>
    <row r="123" spans="2:7">
      <c r="B123" s="27"/>
      <c r="C123" s="25"/>
      <c r="D123" s="26"/>
      <c r="E123" s="26"/>
      <c r="F123" s="26"/>
      <c r="G123" s="26"/>
    </row>
    <row r="124" spans="2:7">
      <c r="B124" s="27"/>
      <c r="C124" s="25"/>
      <c r="D124" s="26"/>
      <c r="E124" s="26"/>
      <c r="F124" s="26"/>
      <c r="G124" s="26"/>
    </row>
    <row r="125" spans="2:7">
      <c r="B125" s="27"/>
      <c r="C125" s="25"/>
      <c r="D125" s="26"/>
      <c r="E125" s="26"/>
      <c r="F125" s="26"/>
      <c r="G125" s="26"/>
    </row>
    <row r="126" spans="2:7">
      <c r="B126" s="27"/>
      <c r="C126" s="25"/>
      <c r="D126" s="26"/>
      <c r="E126" s="26"/>
      <c r="F126" s="26"/>
      <c r="G126" s="26"/>
    </row>
    <row r="127" spans="2:7">
      <c r="B127" s="27"/>
      <c r="C127" s="25"/>
      <c r="D127" s="26"/>
      <c r="E127" s="26"/>
      <c r="F127" s="26"/>
      <c r="G127" s="26"/>
    </row>
    <row r="128" spans="2:7">
      <c r="B128" s="27"/>
      <c r="C128" s="25"/>
      <c r="D128" s="26"/>
      <c r="E128" s="26"/>
      <c r="F128" s="26"/>
      <c r="G128" s="26"/>
    </row>
    <row r="129" spans="2:7">
      <c r="B129" s="27"/>
      <c r="C129" s="25"/>
      <c r="D129" s="26"/>
      <c r="E129" s="26"/>
      <c r="F129" s="26"/>
      <c r="G129" s="26"/>
    </row>
    <row r="130" spans="2:7">
      <c r="B130" s="27"/>
      <c r="C130" s="25"/>
      <c r="D130" s="26"/>
      <c r="E130" s="26"/>
      <c r="F130" s="26"/>
      <c r="G130" s="26"/>
    </row>
    <row r="131" spans="2:7">
      <c r="B131" s="27"/>
      <c r="C131" s="25"/>
      <c r="D131" s="26"/>
      <c r="E131" s="26"/>
      <c r="F131" s="26"/>
      <c r="G131" s="26"/>
    </row>
    <row r="132" spans="2:7">
      <c r="B132" s="27"/>
      <c r="C132" s="25"/>
      <c r="D132" s="26"/>
      <c r="E132" s="26"/>
      <c r="F132" s="26"/>
      <c r="G132" s="26"/>
    </row>
    <row r="133" spans="2:7">
      <c r="B133" s="27"/>
      <c r="C133" s="25"/>
      <c r="D133" s="26"/>
      <c r="E133" s="26"/>
      <c r="F133" s="26"/>
      <c r="G133" s="26"/>
    </row>
    <row r="134" spans="2:7">
      <c r="B134" s="27"/>
      <c r="C134" s="25"/>
      <c r="D134" s="26"/>
      <c r="E134" s="26"/>
      <c r="F134" s="26"/>
      <c r="G134" s="26"/>
    </row>
    <row r="135" spans="2:7">
      <c r="B135" s="27"/>
      <c r="C135" s="25"/>
      <c r="D135" s="26"/>
      <c r="E135" s="26"/>
      <c r="F135" s="26"/>
      <c r="G135" s="26"/>
    </row>
    <row r="136" spans="2:7">
      <c r="B136" s="27"/>
      <c r="C136" s="25"/>
      <c r="D136" s="26"/>
      <c r="E136" s="26"/>
      <c r="F136" s="26"/>
      <c r="G136" s="26"/>
    </row>
    <row r="137" spans="2:7">
      <c r="B137" s="27"/>
      <c r="C137" s="25"/>
      <c r="D137" s="26"/>
      <c r="E137" s="26"/>
      <c r="F137" s="26"/>
      <c r="G137" s="26"/>
    </row>
    <row r="138" spans="2:7">
      <c r="B138" s="27"/>
      <c r="C138" s="25"/>
      <c r="D138" s="26"/>
      <c r="E138" s="26"/>
      <c r="F138" s="26"/>
      <c r="G138" s="26"/>
    </row>
    <row r="139" spans="2:7">
      <c r="B139" s="27"/>
      <c r="C139" s="25"/>
      <c r="D139" s="26"/>
      <c r="E139" s="26"/>
      <c r="F139" s="26"/>
      <c r="G139" s="26"/>
    </row>
    <row r="140" spans="2:7">
      <c r="B140" s="27"/>
      <c r="C140" s="25"/>
      <c r="D140" s="26"/>
      <c r="E140" s="26"/>
      <c r="F140" s="26"/>
      <c r="G140" s="26"/>
    </row>
    <row r="141" spans="2:7">
      <c r="B141" s="27"/>
      <c r="C141" s="25"/>
      <c r="D141" s="26"/>
      <c r="E141" s="26"/>
      <c r="F141" s="26"/>
      <c r="G141" s="26"/>
    </row>
    <row r="142" spans="2:7">
      <c r="B142" s="27"/>
      <c r="C142" s="25"/>
      <c r="D142" s="26"/>
      <c r="E142" s="26"/>
      <c r="F142" s="26"/>
      <c r="G142" s="26"/>
    </row>
    <row r="143" spans="2:7">
      <c r="B143" s="27"/>
      <c r="C143" s="25"/>
      <c r="D143" s="26"/>
      <c r="E143" s="26"/>
      <c r="F143" s="26"/>
      <c r="G143" s="26"/>
    </row>
    <row r="144" spans="2:7">
      <c r="B144" s="27"/>
      <c r="C144" s="25"/>
      <c r="D144" s="26"/>
      <c r="E144" s="26"/>
      <c r="F144" s="26"/>
      <c r="G144" s="26"/>
    </row>
    <row r="145" spans="2:7">
      <c r="B145" s="27"/>
      <c r="C145" s="25"/>
      <c r="D145" s="26"/>
      <c r="E145" s="26"/>
      <c r="F145" s="26"/>
      <c r="G145" s="26"/>
    </row>
    <row r="146" spans="2:7">
      <c r="B146" s="27"/>
      <c r="C146" s="25"/>
      <c r="D146" s="26"/>
      <c r="E146" s="26"/>
      <c r="F146" s="26"/>
      <c r="G146" s="26"/>
    </row>
    <row r="147" spans="2:7">
      <c r="B147" s="27"/>
      <c r="C147" s="25"/>
      <c r="D147" s="26"/>
      <c r="E147" s="26"/>
      <c r="F147" s="26"/>
      <c r="G147" s="26"/>
    </row>
    <row r="148" spans="2:7">
      <c r="B148" s="27"/>
      <c r="C148" s="25"/>
      <c r="D148" s="26"/>
      <c r="E148" s="26"/>
      <c r="F148" s="26"/>
      <c r="G148" s="26"/>
    </row>
    <row r="149" spans="2:7">
      <c r="B149" s="27"/>
      <c r="C149" s="25"/>
      <c r="D149" s="26"/>
      <c r="E149" s="26"/>
      <c r="F149" s="26"/>
      <c r="G149" s="26"/>
    </row>
    <row r="150" spans="2:7">
      <c r="B150" s="27"/>
      <c r="C150" s="25"/>
      <c r="D150" s="26"/>
      <c r="E150" s="26"/>
      <c r="F150" s="26"/>
      <c r="G150" s="26"/>
    </row>
    <row r="151" spans="2:7">
      <c r="B151" s="27"/>
      <c r="C151" s="25"/>
      <c r="D151" s="26"/>
      <c r="E151" s="26"/>
      <c r="F151" s="26"/>
      <c r="G151" s="26"/>
    </row>
    <row r="152" spans="2:7">
      <c r="B152" s="27"/>
      <c r="C152" s="25"/>
      <c r="D152" s="26"/>
      <c r="E152" s="26"/>
      <c r="F152" s="26"/>
      <c r="G152" s="26"/>
    </row>
    <row r="153" spans="2:7">
      <c r="B153" s="27"/>
      <c r="C153" s="25"/>
      <c r="D153" s="26"/>
      <c r="E153" s="26"/>
      <c r="F153" s="26"/>
      <c r="G153" s="26"/>
    </row>
    <row r="154" spans="2:7">
      <c r="B154" s="27"/>
      <c r="C154" s="25"/>
      <c r="D154" s="26"/>
      <c r="E154" s="26"/>
      <c r="F154" s="26"/>
      <c r="G154" s="26"/>
    </row>
    <row r="155" spans="2:7">
      <c r="B155" s="27"/>
      <c r="C155" s="25"/>
      <c r="D155" s="26"/>
      <c r="E155" s="26"/>
      <c r="F155" s="26"/>
      <c r="G155" s="26"/>
    </row>
    <row r="156" spans="2:7">
      <c r="B156" s="27"/>
      <c r="C156" s="25"/>
      <c r="D156" s="26"/>
      <c r="E156" s="26"/>
      <c r="F156" s="26"/>
      <c r="G156" s="26"/>
    </row>
    <row r="157" spans="2:7">
      <c r="B157" s="27"/>
      <c r="C157" s="25"/>
      <c r="D157" s="26"/>
      <c r="E157" s="26"/>
      <c r="F157" s="26"/>
      <c r="G157" s="26"/>
    </row>
    <row r="158" spans="2:7">
      <c r="B158" s="27"/>
      <c r="C158" s="25"/>
      <c r="D158" s="26"/>
      <c r="E158" s="26"/>
      <c r="F158" s="26"/>
      <c r="G158" s="26"/>
    </row>
    <row r="159" spans="2:7">
      <c r="B159" s="27"/>
      <c r="C159" s="25"/>
      <c r="D159" s="26"/>
      <c r="E159" s="26"/>
      <c r="F159" s="26"/>
      <c r="G159" s="26"/>
    </row>
    <row r="160" spans="2:7">
      <c r="B160" s="27"/>
      <c r="C160" s="25"/>
      <c r="D160" s="26"/>
      <c r="E160" s="26"/>
      <c r="F160" s="26"/>
      <c r="G160" s="26"/>
    </row>
    <row r="161" spans="2:7">
      <c r="B161" s="27"/>
      <c r="C161" s="25"/>
      <c r="D161" s="26"/>
      <c r="E161" s="26"/>
      <c r="F161" s="26"/>
      <c r="G161" s="26"/>
    </row>
    <row r="162" spans="2:7">
      <c r="B162" s="27"/>
      <c r="C162" s="25"/>
      <c r="D162" s="26"/>
      <c r="E162" s="26"/>
      <c r="F162" s="26"/>
      <c r="G162" s="26"/>
    </row>
    <row r="163" spans="2:7">
      <c r="B163" s="27"/>
      <c r="C163" s="25"/>
      <c r="D163" s="26"/>
      <c r="E163" s="26"/>
      <c r="F163" s="26"/>
      <c r="G163" s="26"/>
    </row>
    <row r="164" spans="2:7">
      <c r="B164" s="27"/>
      <c r="C164" s="25"/>
      <c r="D164" s="26"/>
      <c r="E164" s="26"/>
      <c r="F164" s="26"/>
      <c r="G164" s="26"/>
    </row>
    <row r="165" spans="2:7">
      <c r="B165" s="27"/>
      <c r="C165" s="25"/>
      <c r="D165" s="26"/>
      <c r="E165" s="26"/>
      <c r="F165" s="26"/>
      <c r="G165" s="26"/>
    </row>
    <row r="166" spans="2:7">
      <c r="B166" s="27"/>
      <c r="C166" s="25"/>
      <c r="D166" s="26"/>
      <c r="E166" s="26"/>
      <c r="F166" s="26"/>
      <c r="G166" s="26"/>
    </row>
    <row r="167" spans="2:7">
      <c r="B167" s="27"/>
      <c r="C167" s="25"/>
      <c r="D167" s="26"/>
      <c r="E167" s="26"/>
      <c r="F167" s="26"/>
      <c r="G167" s="26"/>
    </row>
    <row r="168" spans="2:7">
      <c r="B168" s="27"/>
      <c r="C168" s="25"/>
      <c r="D168" s="26"/>
      <c r="E168" s="26"/>
      <c r="F168" s="26"/>
      <c r="G168" s="26"/>
    </row>
    <row r="169" spans="2:7">
      <c r="B169" s="27"/>
      <c r="C169" s="25"/>
      <c r="D169" s="26"/>
      <c r="E169" s="26"/>
      <c r="F169" s="26"/>
      <c r="G169" s="26"/>
    </row>
    <row r="170" spans="2:7">
      <c r="B170" s="27"/>
      <c r="C170" s="25"/>
      <c r="D170" s="26"/>
      <c r="E170" s="26"/>
      <c r="F170" s="26"/>
      <c r="G170" s="26"/>
    </row>
    <row r="171" spans="2:7">
      <c r="B171" s="27"/>
      <c r="C171" s="25"/>
      <c r="D171" s="26"/>
      <c r="E171" s="26"/>
      <c r="F171" s="26"/>
      <c r="G171" s="26"/>
    </row>
    <row r="172" spans="2:7">
      <c r="B172" s="27"/>
      <c r="C172" s="25"/>
      <c r="D172" s="26"/>
      <c r="E172" s="26"/>
      <c r="F172" s="26"/>
      <c r="G172" s="26"/>
    </row>
    <row r="173" spans="2:7">
      <c r="B173" s="27"/>
      <c r="C173" s="25"/>
      <c r="D173" s="26"/>
      <c r="E173" s="26"/>
      <c r="F173" s="26"/>
      <c r="G173" s="26"/>
    </row>
    <row r="174" spans="2:7">
      <c r="B174" s="27"/>
      <c r="C174" s="25"/>
      <c r="D174" s="26"/>
      <c r="E174" s="26"/>
      <c r="F174" s="26"/>
      <c r="G174" s="26"/>
    </row>
    <row r="175" spans="2:7">
      <c r="B175" s="27"/>
      <c r="C175" s="25"/>
      <c r="D175" s="26"/>
      <c r="E175" s="26"/>
      <c r="F175" s="26"/>
      <c r="G175" s="26"/>
    </row>
    <row r="176" spans="2:7">
      <c r="B176" s="27"/>
      <c r="C176" s="25"/>
      <c r="D176" s="26"/>
      <c r="E176" s="26"/>
      <c r="F176" s="26"/>
      <c r="G176" s="26"/>
    </row>
    <row r="177" spans="2:7">
      <c r="B177" s="27"/>
      <c r="C177" s="25"/>
      <c r="D177" s="26"/>
      <c r="E177" s="26"/>
      <c r="F177" s="26"/>
      <c r="G177" s="26"/>
    </row>
    <row r="178" spans="2:7">
      <c r="B178" s="27"/>
      <c r="C178" s="25"/>
      <c r="D178" s="26"/>
      <c r="E178" s="26"/>
      <c r="F178" s="26"/>
      <c r="G178" s="26"/>
    </row>
    <row r="179" spans="2:7">
      <c r="B179" s="27"/>
      <c r="C179" s="25"/>
      <c r="D179" s="26"/>
      <c r="E179" s="26"/>
      <c r="F179" s="26"/>
      <c r="G179" s="26"/>
    </row>
    <row r="180" spans="2:7">
      <c r="B180" s="27"/>
      <c r="C180" s="25"/>
      <c r="D180" s="26"/>
      <c r="E180" s="26"/>
      <c r="F180" s="26"/>
      <c r="G180" s="26"/>
    </row>
    <row r="181" spans="2:7">
      <c r="B181" s="27"/>
      <c r="C181" s="25"/>
      <c r="D181" s="26"/>
      <c r="E181" s="26"/>
      <c r="F181" s="26"/>
      <c r="G181" s="26"/>
    </row>
    <row r="182" spans="2:7">
      <c r="B182" s="27"/>
      <c r="C182" s="25"/>
      <c r="D182" s="26"/>
      <c r="E182" s="26"/>
      <c r="F182" s="26"/>
      <c r="G182" s="26"/>
    </row>
    <row r="183" spans="2:7">
      <c r="B183" s="27"/>
      <c r="C183" s="25"/>
      <c r="D183" s="26"/>
      <c r="E183" s="26"/>
      <c r="F183" s="26"/>
      <c r="G183" s="26"/>
    </row>
    <row r="184" spans="2:7">
      <c r="B184" s="27"/>
      <c r="C184" s="25"/>
      <c r="D184" s="26"/>
      <c r="E184" s="26"/>
      <c r="F184" s="26"/>
      <c r="G184" s="26"/>
    </row>
    <row r="185" spans="2:7">
      <c r="B185" s="27"/>
      <c r="C185" s="25"/>
      <c r="D185" s="26"/>
      <c r="E185" s="26"/>
      <c r="F185" s="26"/>
      <c r="G185" s="26"/>
    </row>
    <row r="186" spans="2:7">
      <c r="B186" s="27"/>
      <c r="C186" s="25"/>
      <c r="D186" s="26"/>
      <c r="E186" s="26"/>
      <c r="F186" s="26"/>
      <c r="G186" s="26"/>
    </row>
    <row r="187" spans="2:7">
      <c r="B187" s="27"/>
      <c r="C187" s="25"/>
      <c r="D187" s="26"/>
      <c r="E187" s="26"/>
      <c r="F187" s="26"/>
      <c r="G187" s="26"/>
    </row>
    <row r="188" spans="2:7">
      <c r="B188" s="27"/>
      <c r="C188" s="25"/>
      <c r="D188" s="26"/>
      <c r="E188" s="26"/>
      <c r="F188" s="26"/>
      <c r="G188" s="26"/>
    </row>
    <row r="189" spans="2:7">
      <c r="B189" s="27"/>
      <c r="C189" s="25"/>
      <c r="D189" s="26"/>
      <c r="E189" s="26"/>
      <c r="F189" s="26"/>
      <c r="G189" s="26"/>
    </row>
    <row r="190" spans="2:7">
      <c r="B190" s="27"/>
      <c r="C190" s="25"/>
      <c r="D190" s="26"/>
      <c r="E190" s="26"/>
      <c r="F190" s="26"/>
      <c r="G190" s="26"/>
    </row>
    <row r="191" spans="2:7">
      <c r="B191" s="27"/>
      <c r="C191" s="25"/>
      <c r="D191" s="26"/>
      <c r="E191" s="26"/>
      <c r="F191" s="26"/>
      <c r="G191" s="26"/>
    </row>
    <row r="192" spans="2:7">
      <c r="B192" s="27"/>
      <c r="C192" s="25"/>
      <c r="D192" s="26"/>
      <c r="E192" s="26"/>
      <c r="F192" s="26"/>
      <c r="G192" s="26"/>
    </row>
    <row r="193" spans="2:7">
      <c r="B193" s="27"/>
      <c r="C193" s="25"/>
      <c r="D193" s="26"/>
      <c r="E193" s="26"/>
      <c r="F193" s="26"/>
      <c r="G193" s="26"/>
    </row>
    <row r="194" spans="2:7">
      <c r="B194" s="27"/>
      <c r="C194" s="25"/>
      <c r="D194" s="26"/>
      <c r="E194" s="26"/>
      <c r="F194" s="26"/>
      <c r="G194" s="26"/>
    </row>
    <row r="195" spans="2:7">
      <c r="B195" s="27"/>
      <c r="C195" s="25"/>
      <c r="D195" s="26"/>
      <c r="E195" s="26"/>
      <c r="F195" s="26"/>
      <c r="G195" s="26"/>
    </row>
    <row r="196" spans="2:7">
      <c r="B196" s="27"/>
      <c r="C196" s="25"/>
      <c r="D196" s="26"/>
      <c r="E196" s="26"/>
      <c r="F196" s="26"/>
      <c r="G196" s="26"/>
    </row>
    <row r="197" spans="2:7">
      <c r="B197" s="27"/>
      <c r="C197" s="25"/>
      <c r="D197" s="26"/>
      <c r="E197" s="26"/>
      <c r="F197" s="26"/>
      <c r="G197" s="26"/>
    </row>
    <row r="198" spans="2:7">
      <c r="B198" s="27"/>
      <c r="C198" s="25"/>
      <c r="D198" s="26"/>
      <c r="E198" s="26"/>
      <c r="F198" s="26"/>
      <c r="G198" s="26"/>
    </row>
    <row r="199" spans="2:7">
      <c r="B199" s="27"/>
      <c r="C199" s="25"/>
      <c r="D199" s="26"/>
      <c r="E199" s="26"/>
      <c r="F199" s="26"/>
      <c r="G199" s="26"/>
    </row>
    <row r="200" spans="2:7">
      <c r="B200" s="27"/>
      <c r="C200" s="25"/>
      <c r="D200" s="26"/>
      <c r="E200" s="26"/>
      <c r="F200" s="26"/>
      <c r="G200" s="26"/>
    </row>
    <row r="201" spans="2:7">
      <c r="B201" s="27"/>
      <c r="C201" s="25"/>
      <c r="D201" s="26"/>
      <c r="E201" s="26"/>
      <c r="F201" s="26"/>
      <c r="G201" s="26"/>
    </row>
    <row r="202" spans="2:7">
      <c r="B202" s="27"/>
      <c r="C202" s="25"/>
      <c r="D202" s="26"/>
      <c r="E202" s="26"/>
      <c r="F202" s="26"/>
      <c r="G202" s="26"/>
    </row>
    <row r="203" spans="2:7">
      <c r="B203" s="27"/>
      <c r="C203" s="25"/>
      <c r="D203" s="26"/>
      <c r="E203" s="26"/>
      <c r="F203" s="26"/>
      <c r="G203" s="26"/>
    </row>
    <row r="204" spans="2:7">
      <c r="B204" s="27"/>
      <c r="C204" s="25"/>
      <c r="D204" s="26"/>
      <c r="E204" s="26"/>
      <c r="F204" s="26"/>
      <c r="G204" s="26"/>
    </row>
    <row r="205" spans="2:7">
      <c r="B205" s="27"/>
      <c r="C205" s="25"/>
      <c r="D205" s="26"/>
      <c r="E205" s="26"/>
      <c r="F205" s="26"/>
      <c r="G205" s="26"/>
    </row>
    <row r="206" spans="2:7">
      <c r="B206" s="27"/>
      <c r="C206" s="25"/>
      <c r="D206" s="26"/>
      <c r="E206" s="26"/>
      <c r="F206" s="26"/>
      <c r="G206" s="26"/>
    </row>
    <row r="207" spans="2:7">
      <c r="B207" s="27"/>
      <c r="C207" s="25"/>
      <c r="D207" s="26"/>
      <c r="E207" s="26"/>
      <c r="F207" s="26"/>
      <c r="G207" s="26"/>
    </row>
    <row r="208" spans="2:7">
      <c r="B208" s="27"/>
      <c r="C208" s="25"/>
      <c r="D208" s="26"/>
      <c r="E208" s="26"/>
      <c r="F208" s="26"/>
      <c r="G208" s="26"/>
    </row>
    <row r="209" spans="2:7">
      <c r="B209" s="27"/>
      <c r="C209" s="25"/>
      <c r="D209" s="26"/>
      <c r="E209" s="26"/>
      <c r="F209" s="26"/>
      <c r="G209" s="26"/>
    </row>
    <row r="210" spans="2:7">
      <c r="B210" s="27"/>
      <c r="C210" s="25"/>
      <c r="D210" s="26"/>
      <c r="E210" s="26"/>
      <c r="F210" s="26"/>
      <c r="G210" s="26"/>
    </row>
    <row r="211" spans="2:7">
      <c r="B211" s="27"/>
      <c r="C211" s="25"/>
      <c r="D211" s="26"/>
      <c r="E211" s="26"/>
      <c r="F211" s="26"/>
      <c r="G211" s="26"/>
    </row>
    <row r="212" spans="2:7">
      <c r="B212" s="27"/>
      <c r="C212" s="25"/>
      <c r="D212" s="26"/>
      <c r="E212" s="26"/>
      <c r="F212" s="26"/>
      <c r="G212" s="26"/>
    </row>
    <row r="213" spans="2:7">
      <c r="B213" s="27"/>
      <c r="C213" s="25"/>
      <c r="D213" s="26"/>
      <c r="E213" s="26"/>
      <c r="F213" s="26"/>
      <c r="G213" s="26"/>
    </row>
    <row r="214" spans="2:7">
      <c r="B214" s="27"/>
      <c r="C214" s="25"/>
      <c r="D214" s="26"/>
      <c r="E214" s="26"/>
      <c r="F214" s="26"/>
      <c r="G214" s="26"/>
    </row>
    <row r="215" spans="2:7">
      <c r="B215" s="27"/>
      <c r="C215" s="25"/>
      <c r="D215" s="26"/>
      <c r="E215" s="26"/>
      <c r="F215" s="26"/>
      <c r="G215" s="26"/>
    </row>
    <row r="216" spans="2:7">
      <c r="B216" s="27"/>
      <c r="C216" s="25"/>
      <c r="D216" s="26"/>
      <c r="E216" s="26"/>
      <c r="F216" s="26"/>
      <c r="G216" s="26"/>
    </row>
    <row r="217" spans="2:7">
      <c r="B217" s="27"/>
      <c r="C217" s="25"/>
      <c r="D217" s="26"/>
      <c r="E217" s="26"/>
      <c r="F217" s="26"/>
      <c r="G217" s="26"/>
    </row>
    <row r="218" spans="2:7">
      <c r="B218" s="27"/>
      <c r="C218" s="25"/>
      <c r="D218" s="26"/>
      <c r="E218" s="26"/>
      <c r="F218" s="26"/>
      <c r="G218" s="26"/>
    </row>
    <row r="219" spans="2:7">
      <c r="B219" s="27"/>
      <c r="C219" s="25"/>
      <c r="D219" s="26"/>
      <c r="E219" s="26"/>
      <c r="F219" s="26"/>
      <c r="G219" s="26"/>
    </row>
    <row r="220" spans="2:7">
      <c r="B220" s="27"/>
      <c r="C220" s="25"/>
      <c r="D220" s="26"/>
      <c r="E220" s="26"/>
      <c r="F220" s="26"/>
      <c r="G220" s="26"/>
    </row>
    <row r="221" spans="2:7">
      <c r="B221" s="27"/>
      <c r="C221" s="25"/>
      <c r="D221" s="26"/>
      <c r="E221" s="26"/>
      <c r="F221" s="26"/>
      <c r="G221" s="26"/>
    </row>
    <row r="222" spans="2:7">
      <c r="B222" s="27"/>
      <c r="C222" s="25"/>
      <c r="D222" s="26"/>
      <c r="E222" s="26"/>
      <c r="F222" s="26"/>
      <c r="G222" s="26"/>
    </row>
    <row r="223" spans="2:7">
      <c r="B223" s="27"/>
      <c r="C223" s="25"/>
      <c r="D223" s="26"/>
      <c r="E223" s="26"/>
      <c r="F223" s="26"/>
      <c r="G223" s="26"/>
    </row>
    <row r="224" spans="2:7">
      <c r="B224" s="27"/>
      <c r="C224" s="25"/>
      <c r="D224" s="26"/>
      <c r="E224" s="26"/>
      <c r="F224" s="26"/>
      <c r="G224" s="26"/>
    </row>
    <row r="225" spans="2:7">
      <c r="B225" s="27"/>
      <c r="C225" s="25"/>
      <c r="D225" s="26"/>
      <c r="E225" s="26"/>
      <c r="F225" s="26"/>
      <c r="G225" s="26"/>
    </row>
    <row r="226" spans="2:7">
      <c r="B226" s="27"/>
      <c r="C226" s="25"/>
      <c r="D226" s="26"/>
      <c r="E226" s="26"/>
      <c r="F226" s="26"/>
      <c r="G226" s="26"/>
    </row>
    <row r="227" spans="2:7">
      <c r="B227" s="27"/>
      <c r="C227" s="25"/>
      <c r="D227" s="26"/>
      <c r="E227" s="26"/>
      <c r="F227" s="26"/>
      <c r="G227" s="26"/>
    </row>
    <row r="228" spans="2:7">
      <c r="B228" s="27"/>
      <c r="C228" s="25"/>
      <c r="D228" s="26"/>
      <c r="E228" s="26"/>
      <c r="F228" s="26"/>
      <c r="G228" s="26"/>
    </row>
    <row r="229" spans="2:7">
      <c r="B229" s="27"/>
      <c r="C229" s="25"/>
      <c r="D229" s="26"/>
      <c r="E229" s="26"/>
      <c r="F229" s="26"/>
      <c r="G229" s="26"/>
    </row>
    <row r="230" spans="2:7">
      <c r="B230" s="27"/>
      <c r="C230" s="25"/>
      <c r="D230" s="26"/>
      <c r="E230" s="26"/>
      <c r="F230" s="26"/>
      <c r="G230" s="26"/>
    </row>
    <row r="231" spans="2:7">
      <c r="B231" s="27"/>
      <c r="C231" s="25"/>
      <c r="D231" s="26"/>
      <c r="E231" s="26"/>
      <c r="F231" s="26"/>
      <c r="G231" s="26"/>
    </row>
    <row r="232" spans="2:7">
      <c r="B232" s="27"/>
      <c r="C232" s="25"/>
      <c r="D232" s="26"/>
      <c r="E232" s="26"/>
      <c r="F232" s="26"/>
      <c r="G232" s="26"/>
    </row>
    <row r="233" spans="2:7">
      <c r="B233" s="27"/>
      <c r="C233" s="25"/>
      <c r="D233" s="26"/>
      <c r="E233" s="26"/>
      <c r="F233" s="26"/>
      <c r="G233" s="26"/>
    </row>
    <row r="234" spans="2:7">
      <c r="B234" s="27"/>
      <c r="C234" s="25"/>
      <c r="D234" s="26"/>
      <c r="E234" s="26"/>
      <c r="F234" s="26"/>
      <c r="G234" s="26"/>
    </row>
    <row r="235" spans="2:7">
      <c r="B235" s="27"/>
      <c r="C235" s="25"/>
      <c r="D235" s="26"/>
      <c r="E235" s="26"/>
      <c r="F235" s="26"/>
      <c r="G235" s="26"/>
    </row>
    <row r="236" spans="2:7">
      <c r="B236" s="27"/>
      <c r="C236" s="25"/>
      <c r="D236" s="26"/>
      <c r="E236" s="26"/>
      <c r="F236" s="26"/>
      <c r="G236" s="26"/>
    </row>
    <row r="237" spans="2:7">
      <c r="B237" s="27"/>
      <c r="C237" s="25"/>
      <c r="D237" s="26"/>
      <c r="E237" s="26"/>
      <c r="F237" s="26"/>
      <c r="G237" s="26"/>
    </row>
    <row r="238" spans="2:7">
      <c r="B238" s="27"/>
      <c r="C238" s="25"/>
      <c r="D238" s="26"/>
      <c r="E238" s="26"/>
      <c r="F238" s="26"/>
      <c r="G238" s="26"/>
    </row>
    <row r="239" spans="2:7">
      <c r="B239" s="27"/>
      <c r="C239" s="25"/>
      <c r="D239" s="26"/>
      <c r="E239" s="26"/>
      <c r="F239" s="26"/>
      <c r="G239" s="26"/>
    </row>
    <row r="240" spans="2:7">
      <c r="B240" s="27"/>
      <c r="C240" s="25"/>
      <c r="D240" s="26"/>
      <c r="E240" s="26"/>
      <c r="F240" s="26"/>
      <c r="G240" s="26"/>
    </row>
    <row r="241" spans="2:7">
      <c r="B241" s="27"/>
      <c r="C241" s="25"/>
      <c r="D241" s="26"/>
      <c r="E241" s="26"/>
      <c r="F241" s="26"/>
      <c r="G241" s="26"/>
    </row>
    <row r="242" spans="2:7">
      <c r="B242" s="27"/>
      <c r="C242" s="25"/>
      <c r="D242" s="26"/>
      <c r="E242" s="26"/>
      <c r="F242" s="26"/>
      <c r="G242" s="26"/>
    </row>
    <row r="243" spans="2:7">
      <c r="B243" s="27"/>
      <c r="C243" s="25"/>
      <c r="D243" s="26"/>
      <c r="E243" s="26"/>
      <c r="F243" s="26"/>
      <c r="G243" s="26"/>
    </row>
    <row r="244" spans="2:7">
      <c r="B244" s="27"/>
      <c r="C244" s="25"/>
      <c r="D244" s="26"/>
      <c r="E244" s="26"/>
      <c r="F244" s="26"/>
      <c r="G244" s="26"/>
    </row>
    <row r="245" spans="2:7">
      <c r="B245" s="27"/>
      <c r="C245" s="25"/>
      <c r="D245" s="26"/>
      <c r="E245" s="26"/>
      <c r="F245" s="26"/>
      <c r="G245" s="26"/>
    </row>
    <row r="246" spans="2:7">
      <c r="B246" s="27"/>
      <c r="C246" s="25"/>
      <c r="D246" s="26"/>
      <c r="E246" s="26"/>
      <c r="F246" s="26"/>
      <c r="G246" s="26"/>
    </row>
    <row r="247" spans="2:7">
      <c r="B247" s="27"/>
      <c r="C247" s="25"/>
      <c r="D247" s="26"/>
      <c r="E247" s="26"/>
      <c r="F247" s="26"/>
      <c r="G247" s="26"/>
    </row>
    <row r="248" spans="2:7">
      <c r="B248" s="27"/>
      <c r="C248" s="25"/>
      <c r="D248" s="26"/>
      <c r="E248" s="26"/>
      <c r="F248" s="26"/>
      <c r="G248" s="26"/>
    </row>
    <row r="249" spans="2:7">
      <c r="B249" s="27"/>
      <c r="C249" s="25"/>
      <c r="D249" s="26"/>
      <c r="E249" s="26"/>
      <c r="F249" s="26"/>
      <c r="G249" s="26"/>
    </row>
    <row r="250" spans="2:7">
      <c r="B250" s="27"/>
      <c r="C250" s="25"/>
      <c r="D250" s="26"/>
      <c r="E250" s="26"/>
      <c r="F250" s="26"/>
      <c r="G250" s="26"/>
    </row>
    <row r="251" spans="2:7">
      <c r="B251" s="27"/>
      <c r="C251" s="25"/>
      <c r="D251" s="26"/>
      <c r="E251" s="26"/>
      <c r="F251" s="26"/>
      <c r="G251" s="26"/>
    </row>
    <row r="252" spans="2:7">
      <c r="B252" s="27"/>
      <c r="C252" s="25"/>
      <c r="D252" s="26"/>
      <c r="E252" s="26"/>
      <c r="F252" s="26"/>
      <c r="G252" s="26"/>
    </row>
    <row r="253" spans="2:7">
      <c r="B253" s="27"/>
      <c r="C253" s="25"/>
      <c r="D253" s="26"/>
      <c r="E253" s="26"/>
      <c r="F253" s="26"/>
      <c r="G253" s="26"/>
    </row>
    <row r="254" spans="2:7">
      <c r="B254" s="27"/>
      <c r="C254" s="25"/>
      <c r="D254" s="26"/>
      <c r="E254" s="26"/>
      <c r="F254" s="26"/>
      <c r="G254" s="26"/>
    </row>
    <row r="255" spans="2:7">
      <c r="B255" s="27"/>
      <c r="C255" s="25"/>
      <c r="D255" s="26"/>
      <c r="E255" s="26"/>
      <c r="F255" s="26"/>
      <c r="G255" s="26"/>
    </row>
    <row r="256" spans="2:7">
      <c r="B256" s="27"/>
      <c r="C256" s="25"/>
      <c r="D256" s="26"/>
      <c r="E256" s="26"/>
      <c r="F256" s="26"/>
      <c r="G256" s="26"/>
    </row>
    <row r="257" spans="2:7">
      <c r="B257" s="27"/>
      <c r="C257" s="25"/>
      <c r="D257" s="26"/>
      <c r="E257" s="26"/>
      <c r="F257" s="26"/>
      <c r="G257" s="26"/>
    </row>
    <row r="258" spans="2:7">
      <c r="B258" s="27"/>
      <c r="C258" s="25"/>
      <c r="D258" s="26"/>
      <c r="E258" s="26"/>
      <c r="F258" s="26"/>
      <c r="G258" s="26"/>
    </row>
    <row r="259" spans="2:7">
      <c r="B259" s="27"/>
      <c r="C259" s="25"/>
      <c r="D259" s="26"/>
      <c r="E259" s="26"/>
      <c r="F259" s="26"/>
      <c r="G259" s="26"/>
    </row>
    <row r="260" spans="2:7">
      <c r="B260" s="27"/>
      <c r="C260" s="25"/>
      <c r="D260" s="26"/>
      <c r="E260" s="26"/>
      <c r="F260" s="26"/>
      <c r="G260" s="26"/>
    </row>
    <row r="261" spans="2:7">
      <c r="B261" s="27"/>
      <c r="C261" s="25"/>
      <c r="D261" s="26"/>
      <c r="E261" s="26"/>
      <c r="F261" s="26"/>
      <c r="G261" s="26"/>
    </row>
    <row r="262" spans="2:7">
      <c r="B262" s="27"/>
      <c r="C262" s="25"/>
      <c r="D262" s="26"/>
      <c r="E262" s="26"/>
      <c r="F262" s="26"/>
      <c r="G262" s="26"/>
    </row>
    <row r="263" spans="2:7">
      <c r="B263" s="27"/>
      <c r="C263" s="25"/>
      <c r="D263" s="26"/>
      <c r="E263" s="26"/>
      <c r="F263" s="26"/>
      <c r="G263" s="26"/>
    </row>
    <row r="264" spans="2:7">
      <c r="B264" s="27"/>
      <c r="C264" s="25"/>
      <c r="D264" s="26"/>
      <c r="E264" s="26"/>
      <c r="F264" s="26"/>
      <c r="G264" s="26"/>
    </row>
    <row r="265" spans="2:7">
      <c r="B265" s="27"/>
      <c r="C265" s="25"/>
      <c r="D265" s="26"/>
      <c r="E265" s="26"/>
      <c r="F265" s="26"/>
      <c r="G265" s="26"/>
    </row>
    <row r="266" spans="2:7">
      <c r="B266" s="27"/>
      <c r="C266" s="25"/>
      <c r="D266" s="26"/>
      <c r="E266" s="26"/>
      <c r="F266" s="26"/>
      <c r="G266" s="26"/>
    </row>
    <row r="267" spans="2:7">
      <c r="B267" s="27"/>
      <c r="C267" s="25"/>
      <c r="D267" s="26"/>
      <c r="E267" s="26"/>
      <c r="F267" s="26"/>
      <c r="G267" s="26"/>
    </row>
    <row r="268" spans="2:7">
      <c r="B268" s="27"/>
      <c r="C268" s="25"/>
      <c r="D268" s="26"/>
      <c r="E268" s="26"/>
      <c r="F268" s="26"/>
      <c r="G268" s="26"/>
    </row>
    <row r="269" spans="2:7">
      <c r="B269" s="27"/>
      <c r="C269" s="25"/>
      <c r="D269" s="26"/>
      <c r="E269" s="26"/>
      <c r="F269" s="26"/>
      <c r="G269" s="26"/>
    </row>
    <row r="270" spans="2:7">
      <c r="B270" s="27"/>
      <c r="C270" s="25"/>
      <c r="D270" s="26"/>
      <c r="E270" s="26"/>
      <c r="F270" s="26"/>
      <c r="G270" s="26"/>
    </row>
    <row r="271" spans="2:7">
      <c r="B271" s="27"/>
      <c r="C271" s="25"/>
      <c r="D271" s="26"/>
      <c r="E271" s="26"/>
      <c r="F271" s="26"/>
      <c r="G271" s="26"/>
    </row>
    <row r="272" spans="2:7">
      <c r="B272" s="27"/>
      <c r="C272" s="25"/>
      <c r="D272" s="26"/>
      <c r="E272" s="26"/>
      <c r="F272" s="26"/>
      <c r="G272" s="26"/>
    </row>
    <row r="273" spans="2:7">
      <c r="B273" s="27"/>
      <c r="C273" s="25"/>
      <c r="D273" s="26"/>
      <c r="E273" s="26"/>
      <c r="F273" s="26"/>
      <c r="G273" s="26"/>
    </row>
  </sheetData>
  <sheetProtection selectLockedCells="1" selectUnlockedCells="1"/>
  <mergeCells count="2">
    <mergeCell ref="D3:E3"/>
    <mergeCell ref="F3:G3"/>
  </mergeCells>
  <phoneticPr fontId="0" type="noConversion"/>
  <pageMargins left="0.35433070866141736" right="0.35433070866141736" top="0.39370078740157483" bottom="0.59055118110236227" header="0.11811023622047245" footer="0.31496062992125984"/>
  <pageSetup paperSize="9" scale="66" fitToHeight="0" orientation="portrait" verticalDpi="360" r:id="rId1"/>
  <headerFooter alignWithMargins="0">
    <oddFooter>&amp;L&amp;"Arial Narrow,Regular"&amp;8&amp;F&amp;C&amp;"Arial Narrow,Regular"&amp;8&amp;P&amp;R&amp;"Arial Narrow,Regular"&amp;8&amp;D - &amp;T</oddFooter>
  </headerFooter>
  <rowBreaks count="1" manualBreakCount="1">
    <brk id="20" max="6" man="1"/>
  </rowBreaks>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68">
    <tabColor indexed="13"/>
    <pageSetUpPr fitToPage="1"/>
  </sheetPr>
  <dimension ref="A1:F265"/>
  <sheetViews>
    <sheetView showZeros="0" view="pageBreakPreview" zoomScale="70" zoomScaleNormal="75" zoomScaleSheetLayoutView="70" workbookViewId="0">
      <selection activeCell="E22" sqref="E22"/>
    </sheetView>
  </sheetViews>
  <sheetFormatPr defaultColWidth="11.7109375" defaultRowHeight="15.75"/>
  <cols>
    <col min="1" max="1" width="20.42578125" style="7" customWidth="1"/>
    <col min="2" max="2" width="52" style="6" customWidth="1"/>
    <col min="3" max="3" width="14.7109375" style="11" customWidth="1"/>
    <col min="4" max="4" width="16.85546875" style="10" customWidth="1"/>
    <col min="5" max="5" width="50.7109375" style="10" customWidth="1"/>
    <col min="6" max="16384" width="11.7109375" style="7"/>
  </cols>
  <sheetData>
    <row r="1" spans="1:6" ht="29.25" customHeight="1">
      <c r="A1" s="4" t="s">
        <v>42</v>
      </c>
      <c r="B1" s="5"/>
      <c r="C1" s="18"/>
      <c r="D1" s="18"/>
      <c r="E1" s="18"/>
    </row>
    <row r="2" spans="1:6" ht="24" thickBot="1">
      <c r="A2" s="4"/>
      <c r="B2" s="5"/>
      <c r="C2" s="18"/>
      <c r="D2" s="18"/>
      <c r="E2" s="18"/>
    </row>
    <row r="3" spans="1:6" ht="24" customHeight="1" thickBot="1">
      <c r="A3" s="8"/>
      <c r="B3" s="9"/>
      <c r="C3" s="421"/>
      <c r="D3" s="1127"/>
      <c r="E3" s="1022"/>
    </row>
    <row r="4" spans="1:6" ht="49.5" customHeight="1" thickBot="1">
      <c r="A4" s="12" t="s">
        <v>16</v>
      </c>
      <c r="B4" s="13" t="s">
        <v>42</v>
      </c>
      <c r="C4" s="32" t="s">
        <v>1026</v>
      </c>
      <c r="D4" s="203" t="s">
        <v>631</v>
      </c>
      <c r="E4" s="20" t="s">
        <v>22</v>
      </c>
    </row>
    <row r="5" spans="1:6" ht="24" customHeight="1">
      <c r="A5" s="15"/>
      <c r="B5" s="31"/>
      <c r="C5" s="33"/>
      <c r="D5" s="204"/>
      <c r="E5" s="71"/>
    </row>
    <row r="6" spans="1:6" ht="21.75" customHeight="1">
      <c r="A6" s="14"/>
      <c r="B6" s="24"/>
      <c r="C6" s="34"/>
      <c r="D6" s="150"/>
      <c r="E6" s="70"/>
    </row>
    <row r="7" spans="1:6">
      <c r="A7" s="14"/>
      <c r="B7" s="29" t="s">
        <v>11</v>
      </c>
      <c r="C7" s="35"/>
      <c r="D7" s="150"/>
      <c r="E7" s="70"/>
    </row>
    <row r="8" spans="1:6" ht="32.25" customHeight="1">
      <c r="A8" s="14" t="s">
        <v>331</v>
      </c>
      <c r="B8" s="29" t="s">
        <v>332</v>
      </c>
      <c r="C8" s="35" t="s">
        <v>15</v>
      </c>
      <c r="D8" s="927">
        <v>17.8</v>
      </c>
      <c r="E8" s="70"/>
      <c r="F8" s="265"/>
    </row>
    <row r="9" spans="1:6" ht="38.25" customHeight="1">
      <c r="A9" s="14" t="s">
        <v>333</v>
      </c>
      <c r="B9" s="29" t="s">
        <v>334</v>
      </c>
      <c r="C9" s="35" t="s">
        <v>15</v>
      </c>
      <c r="D9" s="927">
        <v>15.7</v>
      </c>
      <c r="E9" s="70"/>
      <c r="F9" s="265"/>
    </row>
    <row r="10" spans="1:6" ht="21" customHeight="1">
      <c r="A10" s="14" t="s">
        <v>335</v>
      </c>
      <c r="B10" s="29" t="s">
        <v>10</v>
      </c>
      <c r="C10" s="35" t="s">
        <v>15</v>
      </c>
      <c r="D10" s="927">
        <v>21</v>
      </c>
      <c r="E10" s="70"/>
      <c r="F10" s="265"/>
    </row>
    <row r="11" spans="1:6" ht="36.75" customHeight="1">
      <c r="A11" s="16" t="s">
        <v>336</v>
      </c>
      <c r="B11" s="22" t="s">
        <v>4</v>
      </c>
      <c r="C11" s="35" t="s">
        <v>15</v>
      </c>
      <c r="D11" s="927">
        <v>19</v>
      </c>
      <c r="E11" s="70"/>
      <c r="F11" s="265"/>
    </row>
    <row r="12" spans="1:6" ht="37.5" customHeight="1">
      <c r="A12" s="16" t="s">
        <v>337</v>
      </c>
      <c r="B12" s="30" t="s">
        <v>3</v>
      </c>
      <c r="C12" s="35" t="s">
        <v>15</v>
      </c>
      <c r="D12" s="927">
        <v>14.5</v>
      </c>
      <c r="E12" s="70"/>
      <c r="F12" s="265"/>
    </row>
    <row r="13" spans="1:6" ht="32.25" customHeight="1">
      <c r="A13" s="16" t="s">
        <v>338</v>
      </c>
      <c r="B13" s="29" t="s">
        <v>339</v>
      </c>
      <c r="C13" s="35" t="s">
        <v>15</v>
      </c>
      <c r="D13" s="927">
        <v>15.7</v>
      </c>
      <c r="E13" s="70"/>
      <c r="F13" s="265"/>
    </row>
    <row r="14" spans="1:6" ht="44.25" customHeight="1">
      <c r="A14" s="16" t="s">
        <v>340</v>
      </c>
      <c r="B14" s="30" t="s">
        <v>1</v>
      </c>
      <c r="C14" s="35" t="s">
        <v>15</v>
      </c>
      <c r="D14" s="927">
        <v>17.8</v>
      </c>
      <c r="E14" s="70"/>
      <c r="F14" s="265"/>
    </row>
    <row r="15" spans="1:6" ht="44.25" customHeight="1">
      <c r="A15" s="16" t="s">
        <v>341</v>
      </c>
      <c r="B15" s="29" t="s">
        <v>2</v>
      </c>
      <c r="C15" s="35" t="s">
        <v>15</v>
      </c>
      <c r="D15" s="927">
        <v>13.8</v>
      </c>
      <c r="E15" s="70"/>
      <c r="F15" s="265"/>
    </row>
    <row r="16" spans="1:6" ht="23.25" customHeight="1">
      <c r="A16" s="16" t="s">
        <v>342</v>
      </c>
      <c r="B16" s="29" t="s">
        <v>7</v>
      </c>
      <c r="C16" s="35" t="s">
        <v>15</v>
      </c>
      <c r="D16" s="927">
        <v>15.7</v>
      </c>
      <c r="E16" s="70"/>
      <c r="F16" s="265"/>
    </row>
    <row r="17" spans="1:6" s="10" customFormat="1" ht="23.25" customHeight="1">
      <c r="A17" s="16" t="s">
        <v>343</v>
      </c>
      <c r="B17" s="30" t="s">
        <v>344</v>
      </c>
      <c r="C17" s="35" t="s">
        <v>0</v>
      </c>
      <c r="D17" s="927">
        <v>150</v>
      </c>
      <c r="E17" s="70"/>
      <c r="F17" s="265"/>
    </row>
    <row r="18" spans="1:6" s="10" customFormat="1" ht="23.25" customHeight="1">
      <c r="A18" s="16" t="s">
        <v>345</v>
      </c>
      <c r="B18" s="30" t="s">
        <v>346</v>
      </c>
      <c r="C18" s="35" t="s">
        <v>0</v>
      </c>
      <c r="D18" s="927">
        <v>250</v>
      </c>
      <c r="E18" s="70"/>
      <c r="F18" s="265"/>
    </row>
    <row r="19" spans="1:6" ht="15.75" customHeight="1">
      <c r="A19" s="16" t="s">
        <v>347</v>
      </c>
      <c r="B19" s="30" t="s">
        <v>348</v>
      </c>
      <c r="C19" s="35" t="s">
        <v>15</v>
      </c>
      <c r="D19" s="927">
        <v>40</v>
      </c>
      <c r="E19" s="70"/>
      <c r="F19" s="265"/>
    </row>
    <row r="20" spans="1:6" ht="15.75" customHeight="1">
      <c r="A20" s="16" t="s">
        <v>349</v>
      </c>
      <c r="B20" s="30" t="s">
        <v>350</v>
      </c>
      <c r="C20" s="35" t="s">
        <v>15</v>
      </c>
      <c r="D20" s="927">
        <v>40</v>
      </c>
      <c r="E20" s="70"/>
      <c r="F20" s="265"/>
    </row>
    <row r="21" spans="1:6" ht="15.75" customHeight="1">
      <c r="A21" s="16" t="s">
        <v>351</v>
      </c>
      <c r="B21" s="30" t="s">
        <v>27</v>
      </c>
      <c r="C21" s="35" t="s">
        <v>9</v>
      </c>
      <c r="D21" s="927">
        <v>12.6</v>
      </c>
      <c r="E21" s="70"/>
      <c r="F21" s="265"/>
    </row>
    <row r="22" spans="1:6" ht="15.75" customHeight="1">
      <c r="A22" s="16"/>
      <c r="B22" s="30"/>
      <c r="C22" s="35"/>
      <c r="D22" s="150"/>
      <c r="E22" s="70"/>
      <c r="F22" s="265"/>
    </row>
    <row r="23" spans="1:6" s="10" customFormat="1">
      <c r="B23" s="25"/>
      <c r="C23" s="25"/>
      <c r="D23" s="60"/>
      <c r="E23" s="60"/>
    </row>
    <row r="24" spans="1:6" s="10" customFormat="1">
      <c r="B24" s="25"/>
      <c r="C24" s="25"/>
      <c r="D24" s="28"/>
      <c r="E24" s="28"/>
    </row>
    <row r="25" spans="1:6" s="10" customFormat="1">
      <c r="B25" s="25"/>
      <c r="C25" s="25"/>
      <c r="D25" s="28"/>
      <c r="E25" s="28"/>
    </row>
    <row r="26" spans="1:6" s="10" customFormat="1">
      <c r="B26" s="25"/>
      <c r="C26" s="25"/>
      <c r="D26" s="28"/>
      <c r="E26" s="28"/>
    </row>
    <row r="27" spans="1:6" s="10" customFormat="1">
      <c r="B27" s="25"/>
      <c r="C27" s="25"/>
      <c r="D27" s="28"/>
      <c r="E27" s="28"/>
    </row>
    <row r="28" spans="1:6" s="10" customFormat="1">
      <c r="B28" s="25"/>
      <c r="C28" s="25"/>
      <c r="D28" s="28"/>
      <c r="E28" s="28"/>
    </row>
    <row r="29" spans="1:6" s="10" customFormat="1">
      <c r="B29" s="25"/>
      <c r="C29" s="25"/>
      <c r="D29" s="28"/>
      <c r="E29" s="28"/>
    </row>
    <row r="30" spans="1:6" s="10" customFormat="1">
      <c r="B30" s="25"/>
      <c r="C30" s="25"/>
      <c r="D30" s="28"/>
      <c r="E30" s="28"/>
    </row>
    <row r="31" spans="1:6" s="10" customFormat="1">
      <c r="B31" s="25"/>
      <c r="C31" s="25"/>
      <c r="D31" s="28"/>
      <c r="E31" s="28"/>
    </row>
    <row r="32" spans="1:6" s="10" customFormat="1">
      <c r="B32" s="25"/>
      <c r="C32" s="25"/>
      <c r="D32" s="28"/>
      <c r="E32" s="28"/>
    </row>
    <row r="33" spans="2:5" s="10" customFormat="1">
      <c r="B33" s="25"/>
      <c r="C33" s="25"/>
      <c r="D33" s="28"/>
      <c r="E33" s="28"/>
    </row>
    <row r="34" spans="2:5" s="10" customFormat="1">
      <c r="B34" s="25"/>
      <c r="C34" s="25"/>
      <c r="D34" s="28"/>
      <c r="E34" s="28"/>
    </row>
    <row r="35" spans="2:5" s="10" customFormat="1">
      <c r="B35" s="25"/>
      <c r="C35" s="25"/>
      <c r="D35" s="28"/>
      <c r="E35" s="28"/>
    </row>
    <row r="36" spans="2:5">
      <c r="B36" s="27"/>
      <c r="C36" s="25"/>
      <c r="D36" s="28"/>
      <c r="E36" s="28"/>
    </row>
    <row r="37" spans="2:5">
      <c r="B37" s="27"/>
      <c r="C37" s="25"/>
      <c r="D37" s="28"/>
      <c r="E37" s="28"/>
    </row>
    <row r="38" spans="2:5">
      <c r="B38" s="27"/>
      <c r="C38" s="25"/>
      <c r="D38" s="28"/>
      <c r="E38" s="28"/>
    </row>
    <row r="39" spans="2:5">
      <c r="B39" s="27"/>
      <c r="C39" s="25"/>
      <c r="D39" s="28"/>
      <c r="E39" s="28"/>
    </row>
    <row r="40" spans="2:5">
      <c r="B40" s="27"/>
      <c r="C40" s="25"/>
      <c r="D40" s="28"/>
      <c r="E40" s="28"/>
    </row>
    <row r="41" spans="2:5">
      <c r="B41" s="27"/>
      <c r="C41" s="25"/>
      <c r="D41" s="28"/>
      <c r="E41" s="28"/>
    </row>
    <row r="42" spans="2:5">
      <c r="B42" s="27"/>
      <c r="C42" s="25"/>
      <c r="D42" s="28"/>
      <c r="E42" s="28"/>
    </row>
    <row r="43" spans="2:5">
      <c r="B43" s="27"/>
      <c r="C43" s="25"/>
      <c r="D43" s="28"/>
      <c r="E43" s="28"/>
    </row>
    <row r="44" spans="2:5">
      <c r="B44" s="27"/>
      <c r="C44" s="25"/>
      <c r="D44" s="28"/>
      <c r="E44" s="28"/>
    </row>
    <row r="45" spans="2:5">
      <c r="B45" s="27"/>
      <c r="C45" s="25"/>
      <c r="D45" s="28"/>
      <c r="E45" s="28"/>
    </row>
    <row r="46" spans="2:5">
      <c r="B46" s="27"/>
      <c r="C46" s="25"/>
      <c r="D46" s="25"/>
      <c r="E46" s="25"/>
    </row>
    <row r="47" spans="2:5">
      <c r="B47" s="27"/>
      <c r="C47" s="25"/>
      <c r="D47" s="25"/>
      <c r="E47" s="25"/>
    </row>
    <row r="48" spans="2:5">
      <c r="B48" s="27"/>
      <c r="C48" s="25"/>
      <c r="D48" s="25"/>
      <c r="E48" s="25"/>
    </row>
    <row r="49" spans="2:5">
      <c r="B49" s="27"/>
      <c r="C49" s="25"/>
      <c r="D49" s="25"/>
      <c r="E49" s="25"/>
    </row>
    <row r="50" spans="2:5">
      <c r="B50" s="27"/>
      <c r="C50" s="25"/>
      <c r="D50" s="25"/>
      <c r="E50" s="25"/>
    </row>
    <row r="51" spans="2:5">
      <c r="B51" s="27"/>
      <c r="C51" s="25"/>
      <c r="D51" s="25"/>
      <c r="E51" s="25"/>
    </row>
    <row r="52" spans="2:5">
      <c r="B52" s="27"/>
      <c r="C52" s="25"/>
      <c r="D52" s="25"/>
      <c r="E52" s="25"/>
    </row>
    <row r="53" spans="2:5">
      <c r="B53" s="27"/>
      <c r="C53" s="25"/>
      <c r="D53" s="25"/>
      <c r="E53" s="25"/>
    </row>
    <row r="54" spans="2:5">
      <c r="B54" s="27"/>
      <c r="C54" s="25"/>
      <c r="D54" s="25"/>
      <c r="E54" s="25"/>
    </row>
    <row r="55" spans="2:5">
      <c r="B55" s="27"/>
      <c r="C55" s="25"/>
      <c r="D55" s="25"/>
      <c r="E55" s="25"/>
    </row>
    <row r="56" spans="2:5">
      <c r="B56" s="27"/>
      <c r="C56" s="25"/>
      <c r="D56" s="25"/>
      <c r="E56" s="25"/>
    </row>
    <row r="57" spans="2:5">
      <c r="B57" s="27"/>
      <c r="C57" s="25"/>
      <c r="D57" s="25"/>
      <c r="E57" s="25"/>
    </row>
    <row r="58" spans="2:5">
      <c r="B58" s="27"/>
      <c r="C58" s="25"/>
      <c r="D58" s="25"/>
      <c r="E58" s="25"/>
    </row>
    <row r="59" spans="2:5">
      <c r="B59" s="27"/>
      <c r="C59" s="25"/>
      <c r="D59" s="25"/>
      <c r="E59" s="25"/>
    </row>
    <row r="60" spans="2:5">
      <c r="B60" s="27"/>
      <c r="C60" s="25"/>
      <c r="D60" s="25"/>
      <c r="E60" s="25"/>
    </row>
    <row r="61" spans="2:5">
      <c r="B61" s="27"/>
      <c r="C61" s="25"/>
      <c r="D61" s="25"/>
      <c r="E61" s="25"/>
    </row>
    <row r="62" spans="2:5">
      <c r="B62" s="27"/>
      <c r="C62" s="25"/>
      <c r="D62" s="25"/>
      <c r="E62" s="25"/>
    </row>
    <row r="63" spans="2:5">
      <c r="B63" s="27"/>
      <c r="C63" s="25"/>
      <c r="D63" s="25"/>
      <c r="E63" s="25"/>
    </row>
    <row r="64" spans="2:5">
      <c r="B64" s="27"/>
      <c r="C64" s="25"/>
      <c r="D64" s="25"/>
      <c r="E64" s="25"/>
    </row>
    <row r="65" spans="2:5">
      <c r="B65" s="27"/>
      <c r="C65" s="25"/>
      <c r="D65" s="25"/>
      <c r="E65" s="25"/>
    </row>
    <row r="66" spans="2:5">
      <c r="B66" s="27"/>
      <c r="C66" s="25"/>
      <c r="D66" s="25"/>
      <c r="E66" s="25"/>
    </row>
    <row r="67" spans="2:5">
      <c r="B67" s="27"/>
      <c r="C67" s="25"/>
      <c r="D67" s="25"/>
      <c r="E67" s="25"/>
    </row>
    <row r="68" spans="2:5">
      <c r="B68" s="27"/>
      <c r="C68" s="25"/>
      <c r="D68" s="25"/>
      <c r="E68" s="25"/>
    </row>
    <row r="69" spans="2:5">
      <c r="B69" s="27"/>
      <c r="C69" s="25"/>
      <c r="D69" s="25"/>
      <c r="E69" s="25"/>
    </row>
    <row r="70" spans="2:5">
      <c r="B70" s="27"/>
      <c r="C70" s="25"/>
      <c r="D70" s="25"/>
      <c r="E70" s="25"/>
    </row>
    <row r="71" spans="2:5">
      <c r="B71" s="27"/>
      <c r="C71" s="25"/>
      <c r="D71" s="25"/>
      <c r="E71" s="25"/>
    </row>
    <row r="72" spans="2:5">
      <c r="B72" s="27"/>
      <c r="C72" s="25"/>
      <c r="D72" s="25"/>
      <c r="E72" s="25"/>
    </row>
    <row r="73" spans="2:5">
      <c r="B73" s="27"/>
      <c r="C73" s="25"/>
      <c r="D73" s="25"/>
      <c r="E73" s="25"/>
    </row>
    <row r="74" spans="2:5">
      <c r="B74" s="27"/>
      <c r="C74" s="25"/>
      <c r="D74" s="25"/>
      <c r="E74" s="25"/>
    </row>
    <row r="75" spans="2:5">
      <c r="B75" s="27"/>
      <c r="C75" s="25"/>
      <c r="D75" s="25"/>
      <c r="E75" s="25"/>
    </row>
    <row r="76" spans="2:5">
      <c r="B76" s="27"/>
      <c r="C76" s="25"/>
      <c r="D76" s="25"/>
      <c r="E76" s="25"/>
    </row>
    <row r="77" spans="2:5">
      <c r="B77" s="27"/>
      <c r="C77" s="25"/>
      <c r="D77" s="25"/>
      <c r="E77" s="25"/>
    </row>
    <row r="78" spans="2:5">
      <c r="B78" s="27"/>
      <c r="C78" s="25"/>
      <c r="D78" s="25"/>
      <c r="E78" s="25"/>
    </row>
    <row r="79" spans="2:5">
      <c r="B79" s="27"/>
      <c r="C79" s="25"/>
      <c r="D79" s="25"/>
      <c r="E79" s="25"/>
    </row>
    <row r="80" spans="2:5">
      <c r="B80" s="27"/>
      <c r="C80" s="25"/>
      <c r="D80" s="25"/>
      <c r="E80" s="25"/>
    </row>
    <row r="81" spans="2:5">
      <c r="B81" s="27"/>
      <c r="C81" s="25"/>
      <c r="D81" s="25"/>
      <c r="E81" s="25"/>
    </row>
    <row r="82" spans="2:5">
      <c r="B82" s="27"/>
      <c r="C82" s="25"/>
      <c r="D82" s="25"/>
      <c r="E82" s="25"/>
    </row>
    <row r="83" spans="2:5">
      <c r="B83" s="27"/>
      <c r="C83" s="25"/>
      <c r="D83" s="25"/>
      <c r="E83" s="25"/>
    </row>
    <row r="84" spans="2:5">
      <c r="B84" s="27"/>
      <c r="C84" s="25"/>
      <c r="D84" s="25"/>
      <c r="E84" s="25"/>
    </row>
    <row r="85" spans="2:5">
      <c r="B85" s="27"/>
      <c r="C85" s="26"/>
      <c r="D85" s="26"/>
      <c r="E85" s="26"/>
    </row>
    <row r="86" spans="2:5">
      <c r="B86" s="27"/>
      <c r="C86" s="26"/>
      <c r="D86" s="26"/>
      <c r="E86" s="26"/>
    </row>
    <row r="87" spans="2:5">
      <c r="B87" s="27"/>
      <c r="C87" s="26"/>
      <c r="D87" s="26"/>
      <c r="E87" s="26"/>
    </row>
    <row r="88" spans="2:5">
      <c r="B88" s="27"/>
      <c r="C88" s="26"/>
      <c r="D88" s="26"/>
      <c r="E88" s="26"/>
    </row>
    <row r="89" spans="2:5">
      <c r="B89" s="27"/>
      <c r="C89" s="26"/>
      <c r="D89" s="26"/>
      <c r="E89" s="26"/>
    </row>
    <row r="90" spans="2:5">
      <c r="B90" s="27"/>
      <c r="C90" s="26"/>
      <c r="D90" s="26"/>
      <c r="E90" s="26"/>
    </row>
    <row r="91" spans="2:5">
      <c r="B91" s="27"/>
      <c r="C91" s="25"/>
      <c r="D91" s="26"/>
      <c r="E91" s="26"/>
    </row>
    <row r="92" spans="2:5">
      <c r="B92" s="27"/>
      <c r="C92" s="25"/>
      <c r="D92" s="26"/>
      <c r="E92" s="26"/>
    </row>
    <row r="93" spans="2:5">
      <c r="B93" s="27"/>
      <c r="C93" s="25"/>
      <c r="D93" s="26"/>
      <c r="E93" s="26"/>
    </row>
    <row r="94" spans="2:5">
      <c r="B94" s="27"/>
      <c r="C94" s="25"/>
      <c r="D94" s="26"/>
      <c r="E94" s="26"/>
    </row>
    <row r="95" spans="2:5">
      <c r="B95" s="27"/>
      <c r="C95" s="25"/>
      <c r="D95" s="26"/>
      <c r="E95" s="26"/>
    </row>
    <row r="96" spans="2:5">
      <c r="B96" s="27"/>
      <c r="C96" s="25"/>
      <c r="D96" s="26"/>
      <c r="E96" s="26"/>
    </row>
    <row r="97" spans="2:5">
      <c r="B97" s="27"/>
      <c r="C97" s="25"/>
      <c r="D97" s="26"/>
      <c r="E97" s="26"/>
    </row>
    <row r="98" spans="2:5">
      <c r="B98" s="27"/>
      <c r="C98" s="25"/>
      <c r="D98" s="26"/>
      <c r="E98" s="26"/>
    </row>
    <row r="99" spans="2:5">
      <c r="B99" s="27"/>
      <c r="C99" s="25"/>
      <c r="D99" s="26"/>
      <c r="E99" s="26"/>
    </row>
    <row r="100" spans="2:5">
      <c r="B100" s="27"/>
      <c r="C100" s="25"/>
      <c r="D100" s="26"/>
      <c r="E100" s="26"/>
    </row>
    <row r="101" spans="2:5">
      <c r="B101" s="27"/>
      <c r="C101" s="25"/>
      <c r="D101" s="26"/>
      <c r="E101" s="26"/>
    </row>
    <row r="102" spans="2:5">
      <c r="B102" s="27"/>
      <c r="C102" s="25"/>
      <c r="D102" s="26"/>
      <c r="E102" s="26"/>
    </row>
    <row r="103" spans="2:5">
      <c r="B103" s="27"/>
      <c r="C103" s="25"/>
      <c r="D103" s="26"/>
      <c r="E103" s="26"/>
    </row>
    <row r="104" spans="2:5">
      <c r="B104" s="27"/>
      <c r="C104" s="25"/>
      <c r="D104" s="26"/>
      <c r="E104" s="26"/>
    </row>
    <row r="105" spans="2:5">
      <c r="B105" s="27"/>
      <c r="C105" s="25"/>
      <c r="D105" s="26"/>
      <c r="E105" s="26"/>
    </row>
    <row r="106" spans="2:5">
      <c r="B106" s="27"/>
      <c r="C106" s="25"/>
      <c r="D106" s="26"/>
      <c r="E106" s="26"/>
    </row>
    <row r="107" spans="2:5">
      <c r="B107" s="27"/>
      <c r="C107" s="25"/>
      <c r="D107" s="26"/>
      <c r="E107" s="26"/>
    </row>
    <row r="108" spans="2:5">
      <c r="B108" s="27"/>
      <c r="C108" s="25"/>
      <c r="D108" s="26"/>
      <c r="E108" s="26"/>
    </row>
    <row r="109" spans="2:5">
      <c r="B109" s="27"/>
      <c r="C109" s="25"/>
      <c r="D109" s="26"/>
      <c r="E109" s="26"/>
    </row>
    <row r="110" spans="2:5">
      <c r="B110" s="27"/>
      <c r="C110" s="25"/>
      <c r="D110" s="26"/>
      <c r="E110" s="26"/>
    </row>
    <row r="111" spans="2:5">
      <c r="B111" s="27"/>
      <c r="C111" s="25"/>
      <c r="D111" s="26"/>
      <c r="E111" s="26"/>
    </row>
    <row r="112" spans="2:5">
      <c r="B112" s="27"/>
      <c r="C112" s="25"/>
      <c r="D112" s="26"/>
      <c r="E112" s="26"/>
    </row>
    <row r="113" spans="2:5">
      <c r="B113" s="27"/>
      <c r="C113" s="25"/>
      <c r="D113" s="26"/>
      <c r="E113" s="26"/>
    </row>
    <row r="114" spans="2:5">
      <c r="B114" s="27"/>
      <c r="C114" s="25"/>
      <c r="D114" s="26"/>
      <c r="E114" s="26"/>
    </row>
    <row r="115" spans="2:5">
      <c r="B115" s="27"/>
      <c r="C115" s="25"/>
      <c r="D115" s="26"/>
      <c r="E115" s="26"/>
    </row>
    <row r="116" spans="2:5">
      <c r="B116" s="27"/>
      <c r="C116" s="25"/>
      <c r="D116" s="26"/>
      <c r="E116" s="26"/>
    </row>
    <row r="117" spans="2:5">
      <c r="B117" s="27"/>
      <c r="C117" s="25"/>
      <c r="D117" s="26"/>
      <c r="E117" s="26"/>
    </row>
    <row r="118" spans="2:5">
      <c r="B118" s="27"/>
      <c r="C118" s="25"/>
      <c r="D118" s="26"/>
      <c r="E118" s="26"/>
    </row>
    <row r="119" spans="2:5">
      <c r="B119" s="27"/>
      <c r="C119" s="25"/>
      <c r="D119" s="26"/>
      <c r="E119" s="26"/>
    </row>
    <row r="120" spans="2:5">
      <c r="B120" s="27"/>
      <c r="C120" s="25"/>
      <c r="D120" s="26"/>
      <c r="E120" s="26"/>
    </row>
    <row r="121" spans="2:5">
      <c r="B121" s="27"/>
      <c r="C121" s="25"/>
      <c r="D121" s="26"/>
      <c r="E121" s="26"/>
    </row>
    <row r="122" spans="2:5">
      <c r="B122" s="27"/>
      <c r="C122" s="25"/>
      <c r="D122" s="26"/>
      <c r="E122" s="26"/>
    </row>
    <row r="123" spans="2:5">
      <c r="B123" s="27"/>
      <c r="C123" s="25"/>
      <c r="D123" s="26"/>
      <c r="E123" s="26"/>
    </row>
    <row r="124" spans="2:5">
      <c r="B124" s="27"/>
      <c r="C124" s="25"/>
      <c r="D124" s="26"/>
      <c r="E124" s="26"/>
    </row>
    <row r="125" spans="2:5">
      <c r="B125" s="27"/>
      <c r="C125" s="25"/>
      <c r="D125" s="26"/>
      <c r="E125" s="26"/>
    </row>
    <row r="126" spans="2:5">
      <c r="B126" s="27"/>
      <c r="C126" s="25"/>
      <c r="D126" s="26"/>
      <c r="E126" s="26"/>
    </row>
    <row r="127" spans="2:5">
      <c r="B127" s="27"/>
      <c r="C127" s="25"/>
      <c r="D127" s="26"/>
      <c r="E127" s="26"/>
    </row>
    <row r="128" spans="2:5">
      <c r="B128" s="27"/>
      <c r="C128" s="25"/>
      <c r="D128" s="26"/>
      <c r="E128" s="26"/>
    </row>
    <row r="129" spans="2:5">
      <c r="B129" s="27"/>
      <c r="C129" s="25"/>
      <c r="D129" s="26"/>
      <c r="E129" s="26"/>
    </row>
    <row r="130" spans="2:5">
      <c r="B130" s="27"/>
      <c r="C130" s="25"/>
      <c r="D130" s="26"/>
      <c r="E130" s="26"/>
    </row>
    <row r="131" spans="2:5">
      <c r="B131" s="27"/>
      <c r="C131" s="25"/>
      <c r="D131" s="26"/>
      <c r="E131" s="26"/>
    </row>
    <row r="132" spans="2:5">
      <c r="B132" s="27"/>
      <c r="C132" s="25"/>
      <c r="D132" s="26"/>
      <c r="E132" s="26"/>
    </row>
    <row r="133" spans="2:5">
      <c r="B133" s="27"/>
      <c r="C133" s="25"/>
      <c r="D133" s="26"/>
      <c r="E133" s="26"/>
    </row>
    <row r="134" spans="2:5">
      <c r="B134" s="27"/>
      <c r="C134" s="25"/>
      <c r="D134" s="26"/>
      <c r="E134" s="26"/>
    </row>
    <row r="135" spans="2:5">
      <c r="B135" s="27"/>
      <c r="C135" s="25"/>
      <c r="D135" s="26"/>
      <c r="E135" s="26"/>
    </row>
    <row r="136" spans="2:5">
      <c r="B136" s="27"/>
      <c r="C136" s="25"/>
      <c r="D136" s="26"/>
      <c r="E136" s="26"/>
    </row>
    <row r="137" spans="2:5">
      <c r="B137" s="27"/>
      <c r="C137" s="25"/>
      <c r="D137" s="26"/>
      <c r="E137" s="26"/>
    </row>
    <row r="138" spans="2:5">
      <c r="B138" s="27"/>
      <c r="C138" s="25"/>
      <c r="D138" s="26"/>
      <c r="E138" s="26"/>
    </row>
    <row r="139" spans="2:5">
      <c r="B139" s="27"/>
      <c r="C139" s="25"/>
      <c r="D139" s="26"/>
      <c r="E139" s="26"/>
    </row>
    <row r="140" spans="2:5">
      <c r="B140" s="27"/>
      <c r="C140" s="25"/>
      <c r="D140" s="26"/>
      <c r="E140" s="26"/>
    </row>
    <row r="141" spans="2:5">
      <c r="B141" s="27"/>
      <c r="C141" s="25"/>
      <c r="D141" s="26"/>
      <c r="E141" s="26"/>
    </row>
    <row r="142" spans="2:5">
      <c r="B142" s="27"/>
      <c r="C142" s="25"/>
      <c r="D142" s="26"/>
      <c r="E142" s="26"/>
    </row>
    <row r="143" spans="2:5">
      <c r="B143" s="27"/>
      <c r="C143" s="25"/>
      <c r="D143" s="26"/>
      <c r="E143" s="26"/>
    </row>
    <row r="144" spans="2:5">
      <c r="B144" s="27"/>
      <c r="C144" s="25"/>
      <c r="D144" s="26"/>
      <c r="E144" s="26"/>
    </row>
    <row r="145" spans="2:5">
      <c r="B145" s="27"/>
      <c r="C145" s="25"/>
      <c r="D145" s="26"/>
      <c r="E145" s="26"/>
    </row>
    <row r="146" spans="2:5">
      <c r="B146" s="27"/>
      <c r="C146" s="25"/>
      <c r="D146" s="26"/>
      <c r="E146" s="26"/>
    </row>
    <row r="147" spans="2:5">
      <c r="B147" s="27"/>
      <c r="C147" s="25"/>
      <c r="D147" s="26"/>
      <c r="E147" s="26"/>
    </row>
    <row r="148" spans="2:5">
      <c r="B148" s="27"/>
      <c r="C148" s="25"/>
      <c r="D148" s="26"/>
      <c r="E148" s="26"/>
    </row>
    <row r="149" spans="2:5">
      <c r="B149" s="27"/>
      <c r="C149" s="25"/>
      <c r="D149" s="26"/>
      <c r="E149" s="26"/>
    </row>
    <row r="150" spans="2:5">
      <c r="B150" s="27"/>
      <c r="C150" s="25"/>
      <c r="D150" s="26"/>
      <c r="E150" s="26"/>
    </row>
    <row r="151" spans="2:5">
      <c r="B151" s="27"/>
      <c r="C151" s="25"/>
      <c r="D151" s="26"/>
      <c r="E151" s="26"/>
    </row>
    <row r="152" spans="2:5">
      <c r="B152" s="27"/>
      <c r="C152" s="25"/>
      <c r="D152" s="26"/>
      <c r="E152" s="26"/>
    </row>
    <row r="153" spans="2:5">
      <c r="B153" s="27"/>
      <c r="C153" s="25"/>
      <c r="D153" s="26"/>
      <c r="E153" s="26"/>
    </row>
    <row r="154" spans="2:5">
      <c r="B154" s="27"/>
      <c r="C154" s="25"/>
      <c r="D154" s="26"/>
      <c r="E154" s="26"/>
    </row>
    <row r="155" spans="2:5">
      <c r="B155" s="27"/>
      <c r="C155" s="25"/>
      <c r="D155" s="26"/>
      <c r="E155" s="26"/>
    </row>
    <row r="156" spans="2:5">
      <c r="B156" s="27"/>
      <c r="C156" s="25"/>
      <c r="D156" s="26"/>
      <c r="E156" s="26"/>
    </row>
    <row r="157" spans="2:5">
      <c r="B157" s="27"/>
      <c r="C157" s="25"/>
      <c r="D157" s="26"/>
      <c r="E157" s="26"/>
    </row>
    <row r="158" spans="2:5">
      <c r="B158" s="27"/>
      <c r="C158" s="25"/>
      <c r="D158" s="26"/>
      <c r="E158" s="26"/>
    </row>
    <row r="159" spans="2:5">
      <c r="B159" s="27"/>
      <c r="C159" s="25"/>
      <c r="D159" s="26"/>
      <c r="E159" s="26"/>
    </row>
    <row r="160" spans="2:5">
      <c r="B160" s="27"/>
      <c r="C160" s="25"/>
      <c r="D160" s="26"/>
      <c r="E160" s="26"/>
    </row>
    <row r="161" spans="2:5">
      <c r="B161" s="27"/>
      <c r="C161" s="25"/>
      <c r="D161" s="26"/>
      <c r="E161" s="26"/>
    </row>
    <row r="162" spans="2:5">
      <c r="B162" s="27"/>
      <c r="C162" s="25"/>
      <c r="D162" s="26"/>
      <c r="E162" s="26"/>
    </row>
    <row r="163" spans="2:5">
      <c r="B163" s="27"/>
      <c r="C163" s="25"/>
      <c r="D163" s="26"/>
      <c r="E163" s="26"/>
    </row>
    <row r="164" spans="2:5">
      <c r="B164" s="27"/>
      <c r="C164" s="25"/>
      <c r="D164" s="26"/>
      <c r="E164" s="26"/>
    </row>
    <row r="165" spans="2:5">
      <c r="B165" s="27"/>
      <c r="C165" s="25"/>
      <c r="D165" s="26"/>
      <c r="E165" s="26"/>
    </row>
    <row r="166" spans="2:5">
      <c r="B166" s="27"/>
      <c r="C166" s="25"/>
      <c r="D166" s="26"/>
      <c r="E166" s="26"/>
    </row>
    <row r="167" spans="2:5">
      <c r="B167" s="27"/>
      <c r="C167" s="25"/>
      <c r="D167" s="26"/>
      <c r="E167" s="26"/>
    </row>
    <row r="168" spans="2:5">
      <c r="B168" s="27"/>
      <c r="C168" s="25"/>
      <c r="D168" s="26"/>
      <c r="E168" s="26"/>
    </row>
    <row r="169" spans="2:5">
      <c r="B169" s="27"/>
      <c r="C169" s="25"/>
      <c r="D169" s="26"/>
      <c r="E169" s="26"/>
    </row>
    <row r="170" spans="2:5">
      <c r="B170" s="27"/>
      <c r="C170" s="25"/>
      <c r="D170" s="26"/>
      <c r="E170" s="26"/>
    </row>
    <row r="171" spans="2:5">
      <c r="B171" s="27"/>
      <c r="C171" s="25"/>
      <c r="D171" s="26"/>
      <c r="E171" s="26"/>
    </row>
    <row r="172" spans="2:5">
      <c r="B172" s="27"/>
      <c r="C172" s="25"/>
      <c r="D172" s="26"/>
      <c r="E172" s="26"/>
    </row>
    <row r="173" spans="2:5">
      <c r="B173" s="27"/>
      <c r="C173" s="25"/>
      <c r="D173" s="26"/>
      <c r="E173" s="26"/>
    </row>
    <row r="174" spans="2:5">
      <c r="B174" s="27"/>
      <c r="C174" s="25"/>
      <c r="D174" s="26"/>
      <c r="E174" s="26"/>
    </row>
    <row r="175" spans="2:5">
      <c r="B175" s="27"/>
      <c r="C175" s="25"/>
      <c r="D175" s="26"/>
      <c r="E175" s="26"/>
    </row>
    <row r="176" spans="2:5">
      <c r="B176" s="27"/>
      <c r="C176" s="25"/>
      <c r="D176" s="26"/>
      <c r="E176" s="26"/>
    </row>
    <row r="177" spans="2:5">
      <c r="B177" s="27"/>
      <c r="C177" s="25"/>
      <c r="D177" s="26"/>
      <c r="E177" s="26"/>
    </row>
    <row r="178" spans="2:5">
      <c r="B178" s="27"/>
      <c r="C178" s="25"/>
      <c r="D178" s="26"/>
      <c r="E178" s="26"/>
    </row>
    <row r="179" spans="2:5">
      <c r="B179" s="27"/>
      <c r="C179" s="25"/>
      <c r="D179" s="26"/>
      <c r="E179" s="26"/>
    </row>
    <row r="180" spans="2:5">
      <c r="B180" s="27"/>
      <c r="C180" s="25"/>
      <c r="D180" s="26"/>
      <c r="E180" s="26"/>
    </row>
    <row r="181" spans="2:5">
      <c r="B181" s="27"/>
      <c r="C181" s="25"/>
      <c r="D181" s="26"/>
      <c r="E181" s="26"/>
    </row>
    <row r="182" spans="2:5">
      <c r="B182" s="27"/>
      <c r="C182" s="25"/>
      <c r="D182" s="26"/>
      <c r="E182" s="26"/>
    </row>
    <row r="183" spans="2:5">
      <c r="B183" s="27"/>
      <c r="C183" s="25"/>
      <c r="D183" s="26"/>
      <c r="E183" s="26"/>
    </row>
    <row r="184" spans="2:5">
      <c r="B184" s="27"/>
      <c r="C184" s="25"/>
      <c r="D184" s="26"/>
      <c r="E184" s="26"/>
    </row>
    <row r="185" spans="2:5">
      <c r="B185" s="27"/>
      <c r="C185" s="25"/>
      <c r="D185" s="26"/>
      <c r="E185" s="26"/>
    </row>
    <row r="186" spans="2:5">
      <c r="B186" s="27"/>
      <c r="C186" s="25"/>
      <c r="D186" s="26"/>
      <c r="E186" s="26"/>
    </row>
    <row r="187" spans="2:5">
      <c r="B187" s="27"/>
      <c r="C187" s="25"/>
      <c r="D187" s="26"/>
      <c r="E187" s="26"/>
    </row>
    <row r="188" spans="2:5">
      <c r="B188" s="27"/>
      <c r="C188" s="25"/>
      <c r="D188" s="26"/>
      <c r="E188" s="26"/>
    </row>
    <row r="189" spans="2:5">
      <c r="B189" s="27"/>
      <c r="C189" s="25"/>
      <c r="D189" s="26"/>
      <c r="E189" s="26"/>
    </row>
    <row r="190" spans="2:5">
      <c r="B190" s="27"/>
      <c r="C190" s="25"/>
      <c r="D190" s="26"/>
      <c r="E190" s="26"/>
    </row>
    <row r="191" spans="2:5">
      <c r="B191" s="27"/>
      <c r="C191" s="25"/>
      <c r="D191" s="26"/>
      <c r="E191" s="26"/>
    </row>
    <row r="192" spans="2:5">
      <c r="B192" s="27"/>
      <c r="C192" s="25"/>
      <c r="D192" s="26"/>
      <c r="E192" s="26"/>
    </row>
    <row r="193" spans="2:5">
      <c r="B193" s="27"/>
      <c r="C193" s="25"/>
      <c r="D193" s="26"/>
      <c r="E193" s="26"/>
    </row>
    <row r="194" spans="2:5">
      <c r="B194" s="27"/>
      <c r="C194" s="25"/>
      <c r="D194" s="26"/>
      <c r="E194" s="26"/>
    </row>
    <row r="195" spans="2:5">
      <c r="B195" s="27"/>
      <c r="C195" s="25"/>
      <c r="D195" s="26"/>
      <c r="E195" s="26"/>
    </row>
    <row r="196" spans="2:5">
      <c r="B196" s="27"/>
      <c r="C196" s="25"/>
      <c r="D196" s="26"/>
      <c r="E196" s="26"/>
    </row>
    <row r="197" spans="2:5">
      <c r="B197" s="27"/>
      <c r="C197" s="25"/>
      <c r="D197" s="26"/>
      <c r="E197" s="26"/>
    </row>
    <row r="198" spans="2:5">
      <c r="B198" s="27"/>
      <c r="C198" s="25"/>
      <c r="D198" s="26"/>
      <c r="E198" s="26"/>
    </row>
    <row r="199" spans="2:5">
      <c r="B199" s="27"/>
      <c r="C199" s="25"/>
      <c r="D199" s="26"/>
      <c r="E199" s="26"/>
    </row>
    <row r="200" spans="2:5">
      <c r="B200" s="27"/>
      <c r="C200" s="25"/>
      <c r="D200" s="26"/>
      <c r="E200" s="26"/>
    </row>
    <row r="201" spans="2:5">
      <c r="B201" s="27"/>
      <c r="C201" s="25"/>
      <c r="D201" s="26"/>
      <c r="E201" s="26"/>
    </row>
    <row r="202" spans="2:5">
      <c r="B202" s="27"/>
      <c r="C202" s="25"/>
      <c r="D202" s="26"/>
      <c r="E202" s="26"/>
    </row>
    <row r="203" spans="2:5">
      <c r="B203" s="27"/>
      <c r="C203" s="25"/>
      <c r="D203" s="26"/>
      <c r="E203" s="26"/>
    </row>
    <row r="204" spans="2:5">
      <c r="B204" s="27"/>
      <c r="C204" s="25"/>
      <c r="D204" s="26"/>
      <c r="E204" s="26"/>
    </row>
    <row r="205" spans="2:5">
      <c r="B205" s="27"/>
      <c r="C205" s="25"/>
      <c r="D205" s="26"/>
      <c r="E205" s="26"/>
    </row>
    <row r="206" spans="2:5">
      <c r="B206" s="27"/>
      <c r="C206" s="25"/>
      <c r="D206" s="26"/>
      <c r="E206" s="26"/>
    </row>
    <row r="207" spans="2:5">
      <c r="B207" s="27"/>
      <c r="C207" s="25"/>
      <c r="D207" s="26"/>
      <c r="E207" s="26"/>
    </row>
    <row r="208" spans="2:5">
      <c r="B208" s="27"/>
      <c r="C208" s="25"/>
      <c r="D208" s="26"/>
      <c r="E208" s="26"/>
    </row>
    <row r="209" spans="2:5">
      <c r="B209" s="27"/>
      <c r="C209" s="25"/>
      <c r="D209" s="26"/>
      <c r="E209" s="26"/>
    </row>
    <row r="210" spans="2:5">
      <c r="B210" s="27"/>
      <c r="C210" s="25"/>
      <c r="D210" s="26"/>
      <c r="E210" s="26"/>
    </row>
    <row r="211" spans="2:5">
      <c r="B211" s="27"/>
      <c r="C211" s="25"/>
      <c r="D211" s="26"/>
      <c r="E211" s="26"/>
    </row>
    <row r="212" spans="2:5">
      <c r="B212" s="27"/>
      <c r="C212" s="25"/>
      <c r="D212" s="26"/>
      <c r="E212" s="26"/>
    </row>
    <row r="213" spans="2:5">
      <c r="B213" s="27"/>
      <c r="C213" s="25"/>
      <c r="D213" s="26"/>
      <c r="E213" s="26"/>
    </row>
    <row r="214" spans="2:5">
      <c r="B214" s="27"/>
      <c r="C214" s="25"/>
      <c r="D214" s="26"/>
      <c r="E214" s="26"/>
    </row>
    <row r="215" spans="2:5">
      <c r="B215" s="27"/>
      <c r="C215" s="25"/>
      <c r="D215" s="26"/>
      <c r="E215" s="26"/>
    </row>
    <row r="216" spans="2:5">
      <c r="B216" s="27"/>
      <c r="C216" s="25"/>
      <c r="D216" s="26"/>
      <c r="E216" s="26"/>
    </row>
    <row r="217" spans="2:5">
      <c r="B217" s="27"/>
      <c r="C217" s="25"/>
      <c r="D217" s="26"/>
      <c r="E217" s="26"/>
    </row>
    <row r="218" spans="2:5">
      <c r="B218" s="27"/>
      <c r="C218" s="25"/>
      <c r="D218" s="26"/>
      <c r="E218" s="26"/>
    </row>
    <row r="219" spans="2:5">
      <c r="B219" s="27"/>
      <c r="C219" s="25"/>
      <c r="D219" s="26"/>
      <c r="E219" s="26"/>
    </row>
    <row r="220" spans="2:5">
      <c r="B220" s="27"/>
      <c r="C220" s="25"/>
      <c r="D220" s="26"/>
      <c r="E220" s="26"/>
    </row>
    <row r="221" spans="2:5">
      <c r="B221" s="27"/>
      <c r="C221" s="25"/>
      <c r="D221" s="26"/>
      <c r="E221" s="26"/>
    </row>
    <row r="222" spans="2:5">
      <c r="B222" s="27"/>
      <c r="C222" s="25"/>
      <c r="D222" s="26"/>
      <c r="E222" s="26"/>
    </row>
    <row r="223" spans="2:5">
      <c r="B223" s="27"/>
      <c r="C223" s="25"/>
      <c r="D223" s="26"/>
      <c r="E223" s="26"/>
    </row>
    <row r="224" spans="2:5">
      <c r="B224" s="27"/>
      <c r="C224" s="25"/>
      <c r="D224" s="26"/>
      <c r="E224" s="26"/>
    </row>
    <row r="225" spans="2:5">
      <c r="B225" s="27"/>
      <c r="C225" s="25"/>
      <c r="D225" s="26"/>
      <c r="E225" s="26"/>
    </row>
    <row r="226" spans="2:5">
      <c r="B226" s="27"/>
      <c r="C226" s="25"/>
      <c r="D226" s="26"/>
      <c r="E226" s="26"/>
    </row>
    <row r="227" spans="2:5">
      <c r="B227" s="27"/>
      <c r="C227" s="25"/>
      <c r="D227" s="26"/>
      <c r="E227" s="26"/>
    </row>
    <row r="228" spans="2:5">
      <c r="B228" s="27"/>
      <c r="C228" s="25"/>
      <c r="D228" s="26"/>
      <c r="E228" s="26"/>
    </row>
    <row r="229" spans="2:5">
      <c r="B229" s="27"/>
      <c r="C229" s="25"/>
      <c r="D229" s="26"/>
      <c r="E229" s="26"/>
    </row>
    <row r="230" spans="2:5">
      <c r="B230" s="27"/>
      <c r="C230" s="25"/>
      <c r="D230" s="26"/>
      <c r="E230" s="26"/>
    </row>
    <row r="231" spans="2:5">
      <c r="B231" s="27"/>
      <c r="C231" s="25"/>
      <c r="D231" s="26"/>
      <c r="E231" s="26"/>
    </row>
    <row r="232" spans="2:5">
      <c r="B232" s="27"/>
      <c r="C232" s="25"/>
      <c r="D232" s="26"/>
      <c r="E232" s="26"/>
    </row>
    <row r="233" spans="2:5">
      <c r="B233" s="27"/>
      <c r="C233" s="25"/>
      <c r="D233" s="26"/>
      <c r="E233" s="26"/>
    </row>
    <row r="234" spans="2:5">
      <c r="B234" s="27"/>
      <c r="C234" s="25"/>
      <c r="D234" s="26"/>
      <c r="E234" s="26"/>
    </row>
    <row r="235" spans="2:5">
      <c r="B235" s="27"/>
      <c r="C235" s="25"/>
      <c r="D235" s="26"/>
      <c r="E235" s="26"/>
    </row>
    <row r="236" spans="2:5">
      <c r="B236" s="27"/>
      <c r="C236" s="25"/>
      <c r="D236" s="26"/>
      <c r="E236" s="26"/>
    </row>
    <row r="237" spans="2:5">
      <c r="B237" s="27"/>
      <c r="C237" s="25"/>
      <c r="D237" s="26"/>
      <c r="E237" s="26"/>
    </row>
    <row r="238" spans="2:5">
      <c r="B238" s="27"/>
      <c r="C238" s="25"/>
      <c r="D238" s="26"/>
      <c r="E238" s="26"/>
    </row>
    <row r="239" spans="2:5">
      <c r="B239" s="27"/>
      <c r="C239" s="25"/>
      <c r="D239" s="26"/>
      <c r="E239" s="26"/>
    </row>
    <row r="240" spans="2:5">
      <c r="B240" s="27"/>
      <c r="C240" s="25"/>
      <c r="D240" s="26"/>
      <c r="E240" s="26"/>
    </row>
    <row r="241" spans="2:5">
      <c r="B241" s="27"/>
      <c r="C241" s="25"/>
      <c r="D241" s="26"/>
      <c r="E241" s="26"/>
    </row>
    <row r="242" spans="2:5">
      <c r="B242" s="27"/>
      <c r="C242" s="25"/>
      <c r="D242" s="26"/>
      <c r="E242" s="26"/>
    </row>
    <row r="243" spans="2:5">
      <c r="B243" s="27"/>
      <c r="C243" s="25"/>
      <c r="D243" s="26"/>
      <c r="E243" s="26"/>
    </row>
    <row r="244" spans="2:5">
      <c r="B244" s="27"/>
      <c r="C244" s="25"/>
      <c r="D244" s="26"/>
      <c r="E244" s="26"/>
    </row>
    <row r="245" spans="2:5">
      <c r="B245" s="27"/>
      <c r="C245" s="25"/>
      <c r="D245" s="26"/>
      <c r="E245" s="26"/>
    </row>
    <row r="246" spans="2:5">
      <c r="B246" s="27"/>
      <c r="C246" s="25"/>
      <c r="D246" s="26"/>
      <c r="E246" s="26"/>
    </row>
    <row r="247" spans="2:5">
      <c r="B247" s="27"/>
      <c r="C247" s="25"/>
      <c r="D247" s="26"/>
      <c r="E247" s="26"/>
    </row>
    <row r="248" spans="2:5">
      <c r="B248" s="27"/>
      <c r="C248" s="25"/>
      <c r="D248" s="26"/>
      <c r="E248" s="26"/>
    </row>
    <row r="249" spans="2:5">
      <c r="B249" s="27"/>
      <c r="C249" s="25"/>
      <c r="D249" s="26"/>
      <c r="E249" s="26"/>
    </row>
    <row r="250" spans="2:5">
      <c r="B250" s="27"/>
      <c r="C250" s="25"/>
      <c r="D250" s="26"/>
      <c r="E250" s="26"/>
    </row>
    <row r="251" spans="2:5">
      <c r="B251" s="27"/>
      <c r="C251" s="25"/>
      <c r="D251" s="26"/>
      <c r="E251" s="26"/>
    </row>
    <row r="252" spans="2:5">
      <c r="B252" s="27"/>
      <c r="C252" s="25"/>
      <c r="D252" s="26"/>
      <c r="E252" s="26"/>
    </row>
    <row r="253" spans="2:5">
      <c r="B253" s="27"/>
      <c r="C253" s="25"/>
      <c r="D253" s="26"/>
      <c r="E253" s="26"/>
    </row>
    <row r="254" spans="2:5">
      <c r="B254" s="27"/>
      <c r="C254" s="25"/>
      <c r="D254" s="26"/>
      <c r="E254" s="26"/>
    </row>
    <row r="255" spans="2:5">
      <c r="B255" s="27"/>
      <c r="C255" s="25"/>
      <c r="D255" s="26"/>
      <c r="E255" s="26"/>
    </row>
    <row r="256" spans="2:5">
      <c r="B256" s="27"/>
      <c r="C256" s="25"/>
      <c r="D256" s="26"/>
      <c r="E256" s="26"/>
    </row>
    <row r="257" spans="2:5">
      <c r="B257" s="27"/>
      <c r="C257" s="25"/>
      <c r="D257" s="26"/>
      <c r="E257" s="26"/>
    </row>
    <row r="258" spans="2:5">
      <c r="B258" s="27"/>
      <c r="C258" s="25"/>
      <c r="D258" s="26"/>
      <c r="E258" s="26"/>
    </row>
    <row r="259" spans="2:5">
      <c r="B259" s="27"/>
      <c r="C259" s="25"/>
      <c r="D259" s="26"/>
      <c r="E259" s="26"/>
    </row>
    <row r="260" spans="2:5">
      <c r="B260" s="27"/>
      <c r="C260" s="25"/>
      <c r="D260" s="26"/>
      <c r="E260" s="26"/>
    </row>
    <row r="261" spans="2:5">
      <c r="B261" s="27"/>
      <c r="C261" s="25"/>
      <c r="D261" s="26"/>
      <c r="E261" s="26"/>
    </row>
    <row r="262" spans="2:5">
      <c r="B262" s="27"/>
      <c r="C262" s="25"/>
      <c r="D262" s="26"/>
      <c r="E262" s="26"/>
    </row>
    <row r="263" spans="2:5">
      <c r="B263" s="27"/>
      <c r="C263" s="25"/>
      <c r="D263" s="26"/>
      <c r="E263" s="26"/>
    </row>
    <row r="264" spans="2:5">
      <c r="B264" s="27"/>
      <c r="C264" s="25"/>
      <c r="D264" s="26"/>
      <c r="E264" s="26"/>
    </row>
    <row r="265" spans="2:5">
      <c r="B265" s="27"/>
      <c r="C265" s="25"/>
      <c r="D265" s="26"/>
      <c r="E265" s="26"/>
    </row>
  </sheetData>
  <mergeCells count="1">
    <mergeCell ref="D3:E3"/>
  </mergeCells>
  <phoneticPr fontId="0" type="noConversion"/>
  <pageMargins left="0.35433070866141736" right="0.35433070866141736" top="0.39370078740157483" bottom="0.59055118110236227" header="0.11811023622047245" footer="0.31496062992125984"/>
  <pageSetup paperSize="9" scale="63" fitToHeight="0" orientation="portrait" verticalDpi="360" r:id="rId1"/>
  <headerFooter alignWithMargins="0">
    <oddFooter>&amp;L&amp;"Arial Narrow,Regular"&amp;8&amp;F&amp;C&amp;"Arial Narrow,Regular"&amp;8&amp;P&amp;R&amp;"Arial Narrow,Regular"&amp;8&amp;D - &amp;T</oddFooter>
  </headerFooter>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15">
    <tabColor rgb="FFFFFF00"/>
  </sheetPr>
  <dimension ref="A1:G186"/>
  <sheetViews>
    <sheetView view="pageBreakPreview" zoomScale="70" zoomScaleNormal="50" zoomScaleSheetLayoutView="70" workbookViewId="0">
      <selection activeCell="E13" sqref="E13"/>
    </sheetView>
  </sheetViews>
  <sheetFormatPr defaultColWidth="11.7109375" defaultRowHeight="15.75"/>
  <cols>
    <col min="1" max="1" width="11.140625" style="7" customWidth="1"/>
    <col min="2" max="2" width="52" style="6" customWidth="1"/>
    <col min="3" max="3" width="14.7109375" style="11" customWidth="1"/>
    <col min="4" max="4" width="17.140625" style="10" customWidth="1"/>
    <col min="5" max="5" width="52.140625" style="10" customWidth="1"/>
    <col min="6" max="16384" width="11.7109375" style="7"/>
  </cols>
  <sheetData>
    <row r="1" spans="1:7" ht="23.25">
      <c r="A1" s="4" t="s">
        <v>43</v>
      </c>
      <c r="B1" s="5"/>
      <c r="C1" s="18"/>
      <c r="D1" s="18"/>
      <c r="E1" s="18"/>
    </row>
    <row r="2" spans="1:7" ht="24" thickBot="1">
      <c r="A2" s="4"/>
      <c r="B2" s="5"/>
      <c r="C2" s="18"/>
      <c r="D2" s="18"/>
      <c r="E2" s="18"/>
    </row>
    <row r="3" spans="1:7" ht="24" customHeight="1" thickBot="1">
      <c r="A3" s="8"/>
      <c r="B3" s="9"/>
      <c r="C3" s="421"/>
      <c r="D3" s="1127"/>
      <c r="E3" s="1022"/>
    </row>
    <row r="4" spans="1:7" ht="46.5" customHeight="1" thickBot="1">
      <c r="A4" s="12" t="s">
        <v>16</v>
      </c>
      <c r="B4" s="36" t="s">
        <v>43</v>
      </c>
      <c r="C4" s="32" t="s">
        <v>1026</v>
      </c>
      <c r="D4" s="203" t="s">
        <v>631</v>
      </c>
      <c r="E4" s="20" t="s">
        <v>22</v>
      </c>
    </row>
    <row r="5" spans="1:7">
      <c r="A5" s="15"/>
      <c r="B5" s="31"/>
      <c r="C5" s="33"/>
      <c r="D5" s="204"/>
      <c r="E5" s="71"/>
    </row>
    <row r="6" spans="1:7" ht="30" customHeight="1">
      <c r="A6" s="14"/>
      <c r="B6" s="24"/>
      <c r="C6" s="34"/>
      <c r="D6" s="150"/>
      <c r="E6" s="70"/>
    </row>
    <row r="7" spans="1:7" ht="63">
      <c r="A7" s="16" t="s">
        <v>356</v>
      </c>
      <c r="B7" s="30" t="s">
        <v>352</v>
      </c>
      <c r="C7" s="35" t="s">
        <v>15</v>
      </c>
      <c r="D7" s="927">
        <v>58</v>
      </c>
      <c r="E7" s="70"/>
      <c r="F7" s="265"/>
    </row>
    <row r="8" spans="1:7" ht="31.5">
      <c r="A8" s="16" t="s">
        <v>357</v>
      </c>
      <c r="B8" s="30" t="s">
        <v>353</v>
      </c>
      <c r="C8" s="35" t="s">
        <v>15</v>
      </c>
      <c r="D8" s="927">
        <v>17</v>
      </c>
      <c r="E8" s="70"/>
      <c r="F8" s="265"/>
    </row>
    <row r="9" spans="1:7" ht="63">
      <c r="A9" s="16" t="s">
        <v>358</v>
      </c>
      <c r="B9" s="30" t="s">
        <v>354</v>
      </c>
      <c r="C9" s="35" t="s">
        <v>80</v>
      </c>
      <c r="D9" s="927">
        <v>8</v>
      </c>
      <c r="E9" s="70"/>
      <c r="F9" s="265"/>
    </row>
    <row r="10" spans="1:7" ht="63">
      <c r="A10" s="16" t="s">
        <v>359</v>
      </c>
      <c r="B10" s="30" t="s">
        <v>355</v>
      </c>
      <c r="C10" s="35" t="s">
        <v>80</v>
      </c>
      <c r="D10" s="927">
        <v>22</v>
      </c>
      <c r="E10" s="70"/>
      <c r="F10" s="265"/>
    </row>
    <row r="11" spans="1:7" s="210" customFormat="1" ht="31.5">
      <c r="A11" s="292" t="s">
        <v>628</v>
      </c>
      <c r="B11" s="151" t="s">
        <v>629</v>
      </c>
      <c r="C11" s="152" t="s">
        <v>80</v>
      </c>
      <c r="D11" s="917">
        <v>9</v>
      </c>
      <c r="E11" s="70"/>
      <c r="F11" s="265"/>
      <c r="G11" s="7"/>
    </row>
    <row r="12" spans="1:7">
      <c r="A12" s="16"/>
      <c r="B12" s="30"/>
      <c r="C12" s="35"/>
      <c r="D12" s="206"/>
      <c r="E12" s="70"/>
      <c r="F12" s="265"/>
    </row>
    <row r="13" spans="1:7" s="10" customFormat="1">
      <c r="A13" s="16"/>
      <c r="B13" s="22"/>
      <c r="C13" s="35"/>
      <c r="D13" s="150"/>
      <c r="E13" s="70"/>
      <c r="G13" s="7"/>
    </row>
    <row r="14" spans="1:7" s="10" customFormat="1">
      <c r="B14" s="25"/>
      <c r="C14" s="25"/>
      <c r="D14" s="28"/>
      <c r="E14" s="28"/>
    </row>
    <row r="15" spans="1:7">
      <c r="B15" s="27"/>
      <c r="C15" s="25"/>
      <c r="D15" s="26"/>
      <c r="E15" s="26"/>
    </row>
    <row r="16" spans="1:7">
      <c r="B16" s="27"/>
      <c r="C16" s="25"/>
      <c r="D16" s="26"/>
      <c r="E16" s="26"/>
    </row>
    <row r="17" spans="2:5">
      <c r="B17" s="27"/>
      <c r="C17" s="25"/>
      <c r="D17" s="26"/>
      <c r="E17" s="26"/>
    </row>
    <row r="18" spans="2:5">
      <c r="B18" s="27"/>
      <c r="C18" s="25"/>
      <c r="D18" s="26"/>
      <c r="E18" s="26"/>
    </row>
    <row r="19" spans="2:5">
      <c r="B19" s="27"/>
      <c r="C19" s="25"/>
      <c r="D19" s="26"/>
      <c r="E19" s="26"/>
    </row>
    <row r="20" spans="2:5">
      <c r="B20" s="27"/>
      <c r="C20" s="25"/>
      <c r="D20" s="26"/>
      <c r="E20" s="26"/>
    </row>
    <row r="21" spans="2:5">
      <c r="B21" s="27"/>
      <c r="C21" s="25"/>
      <c r="D21" s="26"/>
      <c r="E21" s="26"/>
    </row>
    <row r="22" spans="2:5">
      <c r="B22" s="27"/>
      <c r="C22" s="25"/>
      <c r="D22" s="26"/>
      <c r="E22" s="26"/>
    </row>
    <row r="23" spans="2:5">
      <c r="B23" s="27"/>
      <c r="C23" s="25"/>
      <c r="D23" s="26"/>
      <c r="E23" s="26"/>
    </row>
    <row r="24" spans="2:5">
      <c r="B24" s="27"/>
      <c r="C24" s="25"/>
      <c r="D24" s="26"/>
      <c r="E24" s="26"/>
    </row>
    <row r="25" spans="2:5">
      <c r="B25" s="27"/>
      <c r="C25" s="25"/>
      <c r="D25" s="26"/>
      <c r="E25" s="26"/>
    </row>
    <row r="26" spans="2:5">
      <c r="B26" s="27"/>
      <c r="C26" s="25"/>
      <c r="D26" s="26"/>
      <c r="E26" s="26"/>
    </row>
    <row r="27" spans="2:5">
      <c r="B27" s="27"/>
      <c r="C27" s="25"/>
      <c r="D27" s="26"/>
      <c r="E27" s="26"/>
    </row>
    <row r="28" spans="2:5">
      <c r="B28" s="27"/>
      <c r="C28" s="25"/>
      <c r="D28" s="26"/>
      <c r="E28" s="26"/>
    </row>
    <row r="29" spans="2:5">
      <c r="B29" s="27"/>
      <c r="C29" s="25"/>
      <c r="D29" s="26"/>
      <c r="E29" s="26"/>
    </row>
    <row r="30" spans="2:5">
      <c r="B30" s="27"/>
      <c r="C30" s="25"/>
      <c r="D30" s="26"/>
      <c r="E30" s="26"/>
    </row>
    <row r="31" spans="2:5">
      <c r="B31" s="27"/>
      <c r="C31" s="25"/>
      <c r="D31" s="26"/>
      <c r="E31" s="26"/>
    </row>
    <row r="32" spans="2:5">
      <c r="B32" s="27"/>
      <c r="C32" s="25"/>
      <c r="D32" s="26"/>
      <c r="E32" s="26"/>
    </row>
    <row r="33" spans="2:5">
      <c r="B33" s="27"/>
      <c r="C33" s="25"/>
      <c r="D33" s="26"/>
      <c r="E33" s="26"/>
    </row>
    <row r="34" spans="2:5">
      <c r="B34" s="27"/>
      <c r="C34" s="25"/>
      <c r="D34" s="26"/>
      <c r="E34" s="26"/>
    </row>
    <row r="35" spans="2:5">
      <c r="B35" s="27"/>
      <c r="C35" s="25"/>
      <c r="D35" s="26"/>
      <c r="E35" s="26"/>
    </row>
    <row r="36" spans="2:5">
      <c r="B36" s="27"/>
      <c r="C36" s="25"/>
      <c r="D36" s="26"/>
      <c r="E36" s="26"/>
    </row>
    <row r="37" spans="2:5">
      <c r="B37" s="27"/>
      <c r="C37" s="25"/>
      <c r="D37" s="26"/>
      <c r="E37" s="26"/>
    </row>
    <row r="38" spans="2:5">
      <c r="B38" s="27"/>
      <c r="C38" s="25"/>
      <c r="D38" s="26"/>
      <c r="E38" s="26"/>
    </row>
    <row r="39" spans="2:5">
      <c r="B39" s="27"/>
      <c r="C39" s="25"/>
      <c r="D39" s="26"/>
      <c r="E39" s="26"/>
    </row>
    <row r="40" spans="2:5">
      <c r="B40" s="27"/>
      <c r="C40" s="25"/>
      <c r="D40" s="26"/>
      <c r="E40" s="26"/>
    </row>
    <row r="41" spans="2:5">
      <c r="B41" s="27"/>
      <c r="C41" s="25"/>
      <c r="D41" s="26"/>
      <c r="E41" s="26"/>
    </row>
    <row r="42" spans="2:5">
      <c r="B42" s="27"/>
      <c r="C42" s="25"/>
      <c r="D42" s="26"/>
      <c r="E42" s="26"/>
    </row>
    <row r="43" spans="2:5">
      <c r="B43" s="27"/>
      <c r="C43" s="25"/>
      <c r="D43" s="26"/>
      <c r="E43" s="26"/>
    </row>
    <row r="44" spans="2:5">
      <c r="B44" s="27"/>
      <c r="C44" s="25"/>
      <c r="D44" s="26"/>
      <c r="E44" s="26"/>
    </row>
    <row r="45" spans="2:5">
      <c r="B45" s="27"/>
      <c r="C45" s="25"/>
      <c r="D45" s="26"/>
      <c r="E45" s="26"/>
    </row>
    <row r="46" spans="2:5">
      <c r="B46" s="27"/>
      <c r="C46" s="25"/>
      <c r="D46" s="26"/>
      <c r="E46" s="26"/>
    </row>
    <row r="47" spans="2:5">
      <c r="B47" s="27"/>
      <c r="C47" s="25"/>
      <c r="D47" s="26"/>
      <c r="E47" s="26"/>
    </row>
    <row r="48" spans="2:5">
      <c r="B48" s="27"/>
      <c r="C48" s="25"/>
      <c r="D48" s="26"/>
      <c r="E48" s="26"/>
    </row>
    <row r="49" spans="2:5">
      <c r="B49" s="27"/>
      <c r="C49" s="25"/>
      <c r="D49" s="26"/>
      <c r="E49" s="26"/>
    </row>
    <row r="50" spans="2:5">
      <c r="B50" s="27"/>
      <c r="C50" s="25"/>
      <c r="D50" s="26"/>
      <c r="E50" s="26"/>
    </row>
    <row r="51" spans="2:5">
      <c r="B51" s="27"/>
      <c r="C51" s="25"/>
      <c r="D51" s="26"/>
      <c r="E51" s="26"/>
    </row>
    <row r="52" spans="2:5">
      <c r="B52" s="27"/>
      <c r="C52" s="25"/>
      <c r="D52" s="26"/>
      <c r="E52" s="26"/>
    </row>
    <row r="53" spans="2:5">
      <c r="B53" s="27"/>
      <c r="C53" s="25"/>
      <c r="D53" s="26"/>
      <c r="E53" s="26"/>
    </row>
    <row r="54" spans="2:5">
      <c r="B54" s="27"/>
      <c r="C54" s="25"/>
      <c r="D54" s="26"/>
      <c r="E54" s="26"/>
    </row>
    <row r="55" spans="2:5">
      <c r="B55" s="27"/>
      <c r="C55" s="25"/>
      <c r="D55" s="26"/>
      <c r="E55" s="26"/>
    </row>
    <row r="56" spans="2:5">
      <c r="B56" s="27"/>
      <c r="C56" s="25"/>
      <c r="D56" s="26"/>
      <c r="E56" s="26"/>
    </row>
    <row r="57" spans="2:5">
      <c r="B57" s="27"/>
      <c r="C57" s="25"/>
      <c r="D57" s="26"/>
      <c r="E57" s="26"/>
    </row>
    <row r="58" spans="2:5">
      <c r="B58" s="27"/>
      <c r="C58" s="25"/>
      <c r="D58" s="26"/>
      <c r="E58" s="26"/>
    </row>
    <row r="59" spans="2:5">
      <c r="B59" s="27"/>
      <c r="C59" s="25"/>
      <c r="D59" s="26"/>
      <c r="E59" s="26"/>
    </row>
    <row r="60" spans="2:5">
      <c r="B60" s="27"/>
      <c r="C60" s="25"/>
      <c r="D60" s="26"/>
      <c r="E60" s="26"/>
    </row>
    <row r="61" spans="2:5">
      <c r="B61" s="27"/>
      <c r="C61" s="25"/>
      <c r="D61" s="26"/>
      <c r="E61" s="26"/>
    </row>
    <row r="62" spans="2:5">
      <c r="B62" s="27"/>
      <c r="C62" s="25"/>
      <c r="D62" s="26"/>
      <c r="E62" s="26"/>
    </row>
    <row r="63" spans="2:5">
      <c r="B63" s="27"/>
      <c r="C63" s="25"/>
      <c r="D63" s="26"/>
      <c r="E63" s="26"/>
    </row>
    <row r="64" spans="2:5">
      <c r="B64" s="27"/>
      <c r="C64" s="25"/>
      <c r="D64" s="26"/>
      <c r="E64" s="26"/>
    </row>
    <row r="65" spans="2:5">
      <c r="B65" s="27"/>
      <c r="C65" s="25"/>
      <c r="D65" s="26"/>
      <c r="E65" s="26"/>
    </row>
    <row r="66" spans="2:5">
      <c r="B66" s="27"/>
      <c r="C66" s="25"/>
      <c r="D66" s="26"/>
      <c r="E66" s="26"/>
    </row>
    <row r="67" spans="2:5">
      <c r="B67" s="27"/>
      <c r="C67" s="25"/>
      <c r="D67" s="26"/>
      <c r="E67" s="26"/>
    </row>
    <row r="68" spans="2:5">
      <c r="B68" s="27"/>
      <c r="C68" s="25"/>
      <c r="D68" s="26"/>
      <c r="E68" s="26"/>
    </row>
    <row r="69" spans="2:5">
      <c r="B69" s="27"/>
      <c r="C69" s="25"/>
      <c r="D69" s="26"/>
      <c r="E69" s="26"/>
    </row>
    <row r="70" spans="2:5">
      <c r="B70" s="27"/>
      <c r="C70" s="25"/>
      <c r="D70" s="26"/>
      <c r="E70" s="26"/>
    </row>
    <row r="71" spans="2:5">
      <c r="B71" s="27"/>
      <c r="C71" s="25"/>
      <c r="D71" s="26"/>
      <c r="E71" s="26"/>
    </row>
    <row r="72" spans="2:5">
      <c r="B72" s="27"/>
      <c r="C72" s="25"/>
      <c r="D72" s="26"/>
      <c r="E72" s="26"/>
    </row>
    <row r="73" spans="2:5">
      <c r="B73" s="27"/>
      <c r="C73" s="25"/>
      <c r="D73" s="26"/>
      <c r="E73" s="26"/>
    </row>
    <row r="74" spans="2:5">
      <c r="B74" s="27"/>
      <c r="C74" s="25"/>
      <c r="D74" s="26"/>
      <c r="E74" s="26"/>
    </row>
    <row r="75" spans="2:5">
      <c r="B75" s="27"/>
      <c r="C75" s="25"/>
      <c r="D75" s="26"/>
      <c r="E75" s="26"/>
    </row>
    <row r="76" spans="2:5">
      <c r="B76" s="27"/>
      <c r="C76" s="25"/>
      <c r="D76" s="26"/>
      <c r="E76" s="26"/>
    </row>
    <row r="77" spans="2:5">
      <c r="B77" s="27"/>
      <c r="C77" s="25"/>
      <c r="D77" s="26"/>
      <c r="E77" s="26"/>
    </row>
    <row r="78" spans="2:5">
      <c r="B78" s="27"/>
      <c r="C78" s="25"/>
      <c r="D78" s="26"/>
      <c r="E78" s="26"/>
    </row>
    <row r="79" spans="2:5">
      <c r="B79" s="27"/>
      <c r="C79" s="25"/>
      <c r="D79" s="26"/>
      <c r="E79" s="26"/>
    </row>
    <row r="80" spans="2:5">
      <c r="B80" s="27"/>
      <c r="C80" s="25"/>
      <c r="D80" s="26"/>
      <c r="E80" s="26"/>
    </row>
    <row r="81" spans="2:5">
      <c r="B81" s="27"/>
      <c r="C81" s="25"/>
      <c r="D81" s="26"/>
      <c r="E81" s="26"/>
    </row>
    <row r="82" spans="2:5">
      <c r="B82" s="27"/>
      <c r="C82" s="25"/>
      <c r="D82" s="26"/>
      <c r="E82" s="26"/>
    </row>
    <row r="83" spans="2:5">
      <c r="B83" s="27"/>
      <c r="C83" s="25"/>
      <c r="D83" s="26"/>
      <c r="E83" s="26"/>
    </row>
    <row r="84" spans="2:5">
      <c r="B84" s="27"/>
      <c r="C84" s="25"/>
      <c r="D84" s="26"/>
      <c r="E84" s="26"/>
    </row>
    <row r="85" spans="2:5">
      <c r="B85" s="27"/>
      <c r="C85" s="25"/>
      <c r="D85" s="26"/>
      <c r="E85" s="26"/>
    </row>
    <row r="86" spans="2:5">
      <c r="B86" s="27"/>
      <c r="C86" s="25"/>
      <c r="D86" s="26"/>
      <c r="E86" s="26"/>
    </row>
    <row r="87" spans="2:5">
      <c r="B87" s="27"/>
      <c r="C87" s="25"/>
      <c r="D87" s="26"/>
      <c r="E87" s="26"/>
    </row>
    <row r="88" spans="2:5">
      <c r="B88" s="27"/>
      <c r="C88" s="25"/>
      <c r="D88" s="26"/>
      <c r="E88" s="26"/>
    </row>
    <row r="89" spans="2:5">
      <c r="B89" s="27"/>
      <c r="C89" s="25"/>
      <c r="D89" s="26"/>
      <c r="E89" s="26"/>
    </row>
    <row r="90" spans="2:5">
      <c r="B90" s="27"/>
      <c r="C90" s="25"/>
      <c r="D90" s="26"/>
      <c r="E90" s="26"/>
    </row>
    <row r="91" spans="2:5">
      <c r="B91" s="27"/>
      <c r="C91" s="25"/>
      <c r="D91" s="26"/>
      <c r="E91" s="26"/>
    </row>
    <row r="92" spans="2:5">
      <c r="B92" s="27"/>
      <c r="C92" s="25"/>
      <c r="D92" s="26"/>
      <c r="E92" s="26"/>
    </row>
    <row r="93" spans="2:5">
      <c r="B93" s="27"/>
      <c r="C93" s="25"/>
      <c r="D93" s="26"/>
      <c r="E93" s="26"/>
    </row>
    <row r="94" spans="2:5">
      <c r="B94" s="27"/>
      <c r="C94" s="25"/>
      <c r="D94" s="26"/>
      <c r="E94" s="26"/>
    </row>
    <row r="95" spans="2:5">
      <c r="B95" s="27"/>
      <c r="C95" s="25"/>
      <c r="D95" s="26"/>
      <c r="E95" s="26"/>
    </row>
    <row r="96" spans="2:5">
      <c r="B96" s="27"/>
      <c r="C96" s="25"/>
      <c r="D96" s="26"/>
      <c r="E96" s="26"/>
    </row>
    <row r="97" spans="2:5">
      <c r="B97" s="27"/>
      <c r="C97" s="25"/>
      <c r="D97" s="26"/>
      <c r="E97" s="26"/>
    </row>
    <row r="98" spans="2:5">
      <c r="B98" s="27"/>
      <c r="C98" s="25"/>
      <c r="D98" s="26"/>
      <c r="E98" s="26"/>
    </row>
    <row r="99" spans="2:5">
      <c r="B99" s="27"/>
      <c r="C99" s="25"/>
      <c r="D99" s="26"/>
      <c r="E99" s="26"/>
    </row>
    <row r="100" spans="2:5">
      <c r="B100" s="27"/>
      <c r="C100" s="25"/>
      <c r="D100" s="26"/>
      <c r="E100" s="26"/>
    </row>
    <row r="101" spans="2:5">
      <c r="B101" s="27"/>
      <c r="C101" s="25"/>
      <c r="D101" s="26"/>
      <c r="E101" s="26"/>
    </row>
    <row r="102" spans="2:5">
      <c r="B102" s="27"/>
      <c r="C102" s="25"/>
      <c r="D102" s="26"/>
      <c r="E102" s="26"/>
    </row>
    <row r="103" spans="2:5">
      <c r="B103" s="27"/>
      <c r="C103" s="25"/>
      <c r="D103" s="26"/>
      <c r="E103" s="26"/>
    </row>
    <row r="104" spans="2:5">
      <c r="B104" s="27"/>
      <c r="C104" s="25"/>
      <c r="D104" s="26"/>
      <c r="E104" s="26"/>
    </row>
    <row r="105" spans="2:5">
      <c r="B105" s="27"/>
      <c r="C105" s="25"/>
      <c r="D105" s="26"/>
      <c r="E105" s="26"/>
    </row>
    <row r="106" spans="2:5">
      <c r="B106" s="27"/>
      <c r="C106" s="25"/>
      <c r="D106" s="26"/>
      <c r="E106" s="26"/>
    </row>
    <row r="107" spans="2:5">
      <c r="B107" s="27"/>
      <c r="C107" s="25"/>
      <c r="D107" s="26"/>
      <c r="E107" s="26"/>
    </row>
    <row r="108" spans="2:5">
      <c r="B108" s="27"/>
      <c r="C108" s="25"/>
      <c r="D108" s="26"/>
      <c r="E108" s="26"/>
    </row>
    <row r="109" spans="2:5">
      <c r="B109" s="27"/>
      <c r="C109" s="25"/>
      <c r="D109" s="26"/>
      <c r="E109" s="26"/>
    </row>
    <row r="110" spans="2:5">
      <c r="B110" s="27"/>
      <c r="C110" s="25"/>
      <c r="D110" s="26"/>
      <c r="E110" s="26"/>
    </row>
    <row r="111" spans="2:5">
      <c r="B111" s="27"/>
      <c r="C111" s="25"/>
      <c r="D111" s="26"/>
      <c r="E111" s="26"/>
    </row>
    <row r="112" spans="2:5">
      <c r="B112" s="27"/>
      <c r="C112" s="25"/>
      <c r="D112" s="26"/>
      <c r="E112" s="26"/>
    </row>
    <row r="113" spans="2:5">
      <c r="B113" s="27"/>
      <c r="C113" s="25"/>
      <c r="D113" s="26"/>
      <c r="E113" s="26"/>
    </row>
    <row r="114" spans="2:5">
      <c r="B114" s="27"/>
      <c r="C114" s="25"/>
      <c r="D114" s="26"/>
      <c r="E114" s="26"/>
    </row>
    <row r="115" spans="2:5">
      <c r="B115" s="27"/>
      <c r="C115" s="25"/>
      <c r="D115" s="26"/>
      <c r="E115" s="26"/>
    </row>
    <row r="116" spans="2:5">
      <c r="B116" s="27"/>
      <c r="C116" s="25"/>
      <c r="D116" s="26"/>
      <c r="E116" s="26"/>
    </row>
    <row r="117" spans="2:5">
      <c r="B117" s="27"/>
      <c r="C117" s="25"/>
      <c r="D117" s="26"/>
      <c r="E117" s="26"/>
    </row>
    <row r="118" spans="2:5">
      <c r="B118" s="27"/>
      <c r="C118" s="25"/>
      <c r="D118" s="26"/>
      <c r="E118" s="26"/>
    </row>
    <row r="119" spans="2:5">
      <c r="B119" s="27"/>
      <c r="C119" s="25"/>
      <c r="D119" s="26"/>
      <c r="E119" s="26"/>
    </row>
    <row r="120" spans="2:5">
      <c r="B120" s="27"/>
      <c r="C120" s="25"/>
      <c r="D120" s="26"/>
      <c r="E120" s="26"/>
    </row>
    <row r="121" spans="2:5">
      <c r="B121" s="27"/>
      <c r="C121" s="25"/>
      <c r="D121" s="26"/>
      <c r="E121" s="26"/>
    </row>
    <row r="122" spans="2:5">
      <c r="B122" s="27"/>
      <c r="C122" s="25"/>
      <c r="D122" s="26"/>
      <c r="E122" s="26"/>
    </row>
    <row r="123" spans="2:5">
      <c r="B123" s="27"/>
      <c r="C123" s="25"/>
      <c r="D123" s="26"/>
      <c r="E123" s="26"/>
    </row>
    <row r="124" spans="2:5">
      <c r="B124" s="27"/>
      <c r="C124" s="25"/>
      <c r="D124" s="26"/>
      <c r="E124" s="26"/>
    </row>
    <row r="125" spans="2:5">
      <c r="B125" s="27"/>
      <c r="C125" s="25"/>
      <c r="D125" s="26"/>
      <c r="E125" s="26"/>
    </row>
    <row r="126" spans="2:5">
      <c r="B126" s="27"/>
      <c r="C126" s="25"/>
      <c r="D126" s="26"/>
      <c r="E126" s="26"/>
    </row>
    <row r="127" spans="2:5">
      <c r="B127" s="27"/>
      <c r="C127" s="25"/>
      <c r="D127" s="26"/>
      <c r="E127" s="26"/>
    </row>
    <row r="128" spans="2:5">
      <c r="B128" s="27"/>
      <c r="C128" s="25"/>
      <c r="D128" s="26"/>
      <c r="E128" s="26"/>
    </row>
    <row r="129" spans="2:5">
      <c r="B129" s="27"/>
      <c r="C129" s="25"/>
      <c r="D129" s="26"/>
      <c r="E129" s="26"/>
    </row>
    <row r="130" spans="2:5">
      <c r="B130" s="27"/>
      <c r="C130" s="25"/>
      <c r="D130" s="26"/>
      <c r="E130" s="26"/>
    </row>
    <row r="131" spans="2:5">
      <c r="B131" s="27"/>
      <c r="C131" s="25"/>
      <c r="D131" s="26"/>
      <c r="E131" s="26"/>
    </row>
    <row r="132" spans="2:5">
      <c r="B132" s="27"/>
      <c r="C132" s="25"/>
      <c r="D132" s="26"/>
      <c r="E132" s="26"/>
    </row>
    <row r="133" spans="2:5">
      <c r="B133" s="27"/>
      <c r="C133" s="25"/>
      <c r="D133" s="26"/>
      <c r="E133" s="26"/>
    </row>
    <row r="134" spans="2:5">
      <c r="B134" s="27"/>
      <c r="C134" s="25"/>
      <c r="D134" s="26"/>
      <c r="E134" s="26"/>
    </row>
    <row r="135" spans="2:5">
      <c r="B135" s="27"/>
      <c r="C135" s="25"/>
      <c r="D135" s="26"/>
      <c r="E135" s="26"/>
    </row>
    <row r="136" spans="2:5">
      <c r="B136" s="27"/>
      <c r="C136" s="25"/>
      <c r="D136" s="26"/>
      <c r="E136" s="26"/>
    </row>
    <row r="137" spans="2:5">
      <c r="B137" s="27"/>
      <c r="C137" s="25"/>
      <c r="D137" s="26"/>
      <c r="E137" s="26"/>
    </row>
    <row r="138" spans="2:5">
      <c r="B138" s="27"/>
      <c r="C138" s="25"/>
      <c r="D138" s="26"/>
      <c r="E138" s="26"/>
    </row>
    <row r="139" spans="2:5">
      <c r="B139" s="27"/>
      <c r="C139" s="25"/>
      <c r="D139" s="26"/>
      <c r="E139" s="26"/>
    </row>
    <row r="140" spans="2:5">
      <c r="B140" s="27"/>
      <c r="C140" s="25"/>
      <c r="D140" s="26"/>
      <c r="E140" s="26"/>
    </row>
    <row r="141" spans="2:5">
      <c r="B141" s="27"/>
      <c r="C141" s="25"/>
      <c r="D141" s="26"/>
      <c r="E141" s="26"/>
    </row>
    <row r="142" spans="2:5">
      <c r="B142" s="27"/>
      <c r="C142" s="25"/>
      <c r="D142" s="26"/>
      <c r="E142" s="26"/>
    </row>
    <row r="143" spans="2:5">
      <c r="B143" s="27"/>
      <c r="C143" s="25"/>
      <c r="D143" s="26"/>
      <c r="E143" s="26"/>
    </row>
    <row r="144" spans="2:5">
      <c r="B144" s="27"/>
      <c r="C144" s="25"/>
      <c r="D144" s="26"/>
      <c r="E144" s="26"/>
    </row>
    <row r="145" spans="2:5">
      <c r="B145" s="27"/>
      <c r="C145" s="25"/>
      <c r="D145" s="26"/>
      <c r="E145" s="26"/>
    </row>
    <row r="146" spans="2:5">
      <c r="B146" s="27"/>
      <c r="C146" s="25"/>
      <c r="D146" s="26"/>
      <c r="E146" s="26"/>
    </row>
    <row r="147" spans="2:5">
      <c r="B147" s="27"/>
      <c r="C147" s="25"/>
      <c r="D147" s="26"/>
      <c r="E147" s="26"/>
    </row>
    <row r="148" spans="2:5">
      <c r="B148" s="27"/>
      <c r="C148" s="25"/>
      <c r="D148" s="26"/>
      <c r="E148" s="26"/>
    </row>
    <row r="149" spans="2:5">
      <c r="B149" s="27"/>
      <c r="C149" s="25"/>
      <c r="D149" s="26"/>
      <c r="E149" s="26"/>
    </row>
    <row r="150" spans="2:5">
      <c r="B150" s="27"/>
      <c r="C150" s="25"/>
      <c r="D150" s="26"/>
      <c r="E150" s="26"/>
    </row>
    <row r="151" spans="2:5">
      <c r="B151" s="27"/>
      <c r="C151" s="25"/>
      <c r="D151" s="26"/>
      <c r="E151" s="26"/>
    </row>
    <row r="152" spans="2:5">
      <c r="B152" s="27"/>
      <c r="C152" s="25"/>
      <c r="D152" s="26"/>
      <c r="E152" s="26"/>
    </row>
    <row r="153" spans="2:5">
      <c r="B153" s="27"/>
      <c r="C153" s="25"/>
      <c r="D153" s="26"/>
      <c r="E153" s="26"/>
    </row>
    <row r="154" spans="2:5">
      <c r="B154" s="27"/>
      <c r="C154" s="25"/>
      <c r="D154" s="26"/>
      <c r="E154" s="26"/>
    </row>
    <row r="155" spans="2:5">
      <c r="B155" s="27"/>
      <c r="C155" s="25"/>
      <c r="D155" s="26"/>
      <c r="E155" s="26"/>
    </row>
    <row r="156" spans="2:5">
      <c r="B156" s="27"/>
      <c r="C156" s="25"/>
      <c r="D156" s="26"/>
      <c r="E156" s="26"/>
    </row>
    <row r="157" spans="2:5">
      <c r="B157" s="27"/>
      <c r="C157" s="25"/>
      <c r="D157" s="26"/>
      <c r="E157" s="26"/>
    </row>
    <row r="158" spans="2:5">
      <c r="B158" s="27"/>
      <c r="C158" s="25"/>
      <c r="D158" s="26"/>
      <c r="E158" s="26"/>
    </row>
    <row r="159" spans="2:5">
      <c r="B159" s="27"/>
      <c r="C159" s="25"/>
      <c r="D159" s="26"/>
      <c r="E159" s="26"/>
    </row>
    <row r="160" spans="2:5">
      <c r="B160" s="27"/>
      <c r="C160" s="25"/>
      <c r="D160" s="26"/>
      <c r="E160" s="26"/>
    </row>
    <row r="161" spans="2:5">
      <c r="B161" s="27"/>
      <c r="C161" s="25"/>
      <c r="D161" s="26"/>
      <c r="E161" s="26"/>
    </row>
    <row r="162" spans="2:5">
      <c r="B162" s="27"/>
      <c r="C162" s="25"/>
      <c r="D162" s="26"/>
      <c r="E162" s="26"/>
    </row>
    <row r="163" spans="2:5">
      <c r="B163" s="27"/>
      <c r="C163" s="25"/>
      <c r="D163" s="26"/>
      <c r="E163" s="26"/>
    </row>
    <row r="164" spans="2:5">
      <c r="B164" s="27"/>
      <c r="C164" s="25"/>
      <c r="D164" s="26"/>
      <c r="E164" s="26"/>
    </row>
    <row r="165" spans="2:5">
      <c r="B165" s="27"/>
      <c r="C165" s="25"/>
      <c r="D165" s="26"/>
      <c r="E165" s="26"/>
    </row>
    <row r="166" spans="2:5">
      <c r="B166" s="27"/>
      <c r="C166" s="25"/>
      <c r="D166" s="26"/>
      <c r="E166" s="26"/>
    </row>
    <row r="167" spans="2:5">
      <c r="B167" s="27"/>
      <c r="C167" s="25"/>
      <c r="D167" s="26"/>
      <c r="E167" s="26"/>
    </row>
    <row r="168" spans="2:5">
      <c r="B168" s="27"/>
      <c r="C168" s="25"/>
      <c r="D168" s="26"/>
      <c r="E168" s="26"/>
    </row>
    <row r="169" spans="2:5">
      <c r="B169" s="27"/>
      <c r="C169" s="25"/>
      <c r="D169" s="26"/>
      <c r="E169" s="26"/>
    </row>
    <row r="170" spans="2:5">
      <c r="B170" s="27"/>
      <c r="C170" s="25"/>
      <c r="D170" s="26"/>
      <c r="E170" s="26"/>
    </row>
    <row r="171" spans="2:5">
      <c r="B171" s="27"/>
      <c r="C171" s="25"/>
      <c r="D171" s="26"/>
      <c r="E171" s="26"/>
    </row>
    <row r="172" spans="2:5">
      <c r="B172" s="27"/>
      <c r="C172" s="25"/>
      <c r="D172" s="26"/>
      <c r="E172" s="26"/>
    </row>
    <row r="173" spans="2:5">
      <c r="B173" s="27"/>
      <c r="C173" s="25"/>
      <c r="D173" s="26"/>
      <c r="E173" s="26"/>
    </row>
    <row r="174" spans="2:5">
      <c r="B174" s="27"/>
      <c r="C174" s="25"/>
      <c r="D174" s="26"/>
      <c r="E174" s="26"/>
    </row>
    <row r="175" spans="2:5">
      <c r="B175" s="27"/>
      <c r="C175" s="25"/>
      <c r="D175" s="26"/>
      <c r="E175" s="26"/>
    </row>
    <row r="176" spans="2:5">
      <c r="B176" s="27"/>
      <c r="C176" s="25"/>
      <c r="D176" s="26"/>
      <c r="E176" s="26"/>
    </row>
    <row r="177" spans="2:5">
      <c r="B177" s="27"/>
      <c r="C177" s="25"/>
      <c r="D177" s="26"/>
      <c r="E177" s="26"/>
    </row>
    <row r="178" spans="2:5">
      <c r="B178" s="27"/>
      <c r="C178" s="25"/>
      <c r="D178" s="26"/>
      <c r="E178" s="26"/>
    </row>
    <row r="179" spans="2:5">
      <c r="B179" s="27"/>
      <c r="C179" s="25"/>
      <c r="D179" s="26"/>
      <c r="E179" s="26"/>
    </row>
    <row r="180" spans="2:5">
      <c r="B180" s="27"/>
      <c r="C180" s="25"/>
      <c r="D180" s="26"/>
      <c r="E180" s="26"/>
    </row>
    <row r="181" spans="2:5">
      <c r="B181" s="27"/>
      <c r="C181" s="25"/>
      <c r="D181" s="26"/>
      <c r="E181" s="26"/>
    </row>
    <row r="182" spans="2:5">
      <c r="B182" s="27"/>
      <c r="C182" s="25"/>
      <c r="D182" s="26"/>
      <c r="E182" s="26"/>
    </row>
    <row r="183" spans="2:5">
      <c r="B183" s="27"/>
      <c r="C183" s="25"/>
      <c r="D183" s="26"/>
      <c r="E183" s="26"/>
    </row>
    <row r="184" spans="2:5">
      <c r="B184" s="27"/>
      <c r="C184" s="25"/>
      <c r="D184" s="26"/>
      <c r="E184" s="26"/>
    </row>
    <row r="185" spans="2:5">
      <c r="B185" s="27"/>
      <c r="C185" s="25"/>
      <c r="D185" s="26"/>
      <c r="E185" s="26"/>
    </row>
    <row r="186" spans="2:5">
      <c r="B186" s="27"/>
      <c r="C186" s="25"/>
      <c r="D186" s="26"/>
      <c r="E186" s="26"/>
    </row>
  </sheetData>
  <mergeCells count="1">
    <mergeCell ref="D3:E3"/>
  </mergeCells>
  <pageMargins left="0.7" right="0.7" top="0.75" bottom="0.75" header="0.3" footer="0.3"/>
  <pageSetup paperSize="9" scale="32" orientation="portrait" horizontalDpi="1200"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FFFF00"/>
    <pageSetUpPr fitToPage="1"/>
  </sheetPr>
  <dimension ref="A2:G193"/>
  <sheetViews>
    <sheetView view="pageBreakPreview" topLeftCell="A165" zoomScaleNormal="100" zoomScaleSheetLayoutView="100" workbookViewId="0">
      <selection activeCell="F184" sqref="F184"/>
    </sheetView>
  </sheetViews>
  <sheetFormatPr defaultRowHeight="15"/>
  <cols>
    <col min="1" max="1" width="27.7109375" style="827" customWidth="1"/>
    <col min="2" max="2" width="55.28515625" style="827" bestFit="1" customWidth="1"/>
    <col min="3" max="3" width="7.85546875" style="827" customWidth="1"/>
    <col min="4" max="4" width="8" style="827" customWidth="1"/>
    <col min="5" max="5" width="7.7109375" style="827" customWidth="1"/>
    <col min="6" max="6" width="11" style="827" customWidth="1"/>
    <col min="7" max="7" width="35.140625" style="827" customWidth="1"/>
    <col min="8" max="8" width="22.140625" style="827" customWidth="1"/>
    <col min="9" max="16384" width="9.140625" style="827"/>
  </cols>
  <sheetData>
    <row r="2" spans="1:7" ht="23.25">
      <c r="A2" s="824" t="s">
        <v>1241</v>
      </c>
      <c r="B2" s="825"/>
      <c r="C2" s="825"/>
      <c r="D2" s="825"/>
      <c r="E2" s="826"/>
      <c r="F2" s="826"/>
      <c r="G2" s="826"/>
    </row>
    <row r="3" spans="1:7" s="829" customFormat="1" ht="84" customHeight="1">
      <c r="A3" s="1134" t="s">
        <v>1242</v>
      </c>
      <c r="B3" s="1134"/>
      <c r="C3" s="1134"/>
      <c r="D3" s="1134"/>
      <c r="E3" s="828"/>
      <c r="F3" s="828"/>
      <c r="G3" s="828"/>
    </row>
    <row r="4" spans="1:7" ht="15.75" thickBot="1">
      <c r="A4" s="830" t="s">
        <v>1243</v>
      </c>
      <c r="B4" s="830"/>
      <c r="C4" s="830"/>
      <c r="D4" s="830"/>
      <c r="E4" s="830"/>
      <c r="F4" s="830"/>
      <c r="G4" s="830"/>
    </row>
    <row r="5" spans="1:7" ht="15.75" thickBot="1">
      <c r="E5" s="1135"/>
      <c r="F5" s="1135"/>
      <c r="G5" s="831"/>
    </row>
    <row r="6" spans="1:7" s="837" customFormat="1" ht="12.75" thickBot="1">
      <c r="A6" s="832" t="s">
        <v>1244</v>
      </c>
      <c r="B6" s="833" t="s">
        <v>799</v>
      </c>
      <c r="C6" s="834" t="s">
        <v>32</v>
      </c>
      <c r="D6" s="834" t="s">
        <v>19</v>
      </c>
      <c r="E6" s="835" t="s">
        <v>1245</v>
      </c>
      <c r="F6" s="835" t="s">
        <v>1246</v>
      </c>
      <c r="G6" s="836"/>
    </row>
    <row r="7" spans="1:7" s="837" customFormat="1" ht="12" customHeight="1">
      <c r="A7" s="1136" t="s">
        <v>1529</v>
      </c>
      <c r="B7" s="1137"/>
      <c r="C7" s="1137"/>
      <c r="D7" s="1137"/>
      <c r="E7" s="1137"/>
      <c r="F7" s="1137"/>
      <c r="G7" s="1138"/>
    </row>
    <row r="8" spans="1:7" s="837" customFormat="1" ht="12.75" customHeight="1">
      <c r="A8" s="1139"/>
      <c r="B8" s="1140"/>
      <c r="C8" s="1140"/>
      <c r="D8" s="1140"/>
      <c r="E8" s="1140"/>
      <c r="F8" s="1140"/>
      <c r="G8" s="1141"/>
    </row>
    <row r="9" spans="1:7" s="837" customFormat="1" ht="12.75" customHeight="1">
      <c r="A9" s="1139"/>
      <c r="B9" s="1140"/>
      <c r="C9" s="1140"/>
      <c r="D9" s="1140"/>
      <c r="E9" s="1140"/>
      <c r="F9" s="1140"/>
      <c r="G9" s="1141"/>
    </row>
    <row r="10" spans="1:7" s="837" customFormat="1" ht="12.75" customHeight="1">
      <c r="A10" s="1139"/>
      <c r="B10" s="1140"/>
      <c r="C10" s="1140"/>
      <c r="D10" s="1140"/>
      <c r="E10" s="1140"/>
      <c r="F10" s="1140"/>
      <c r="G10" s="1141"/>
    </row>
    <row r="11" spans="1:7" s="837" customFormat="1" ht="163.5" customHeight="1">
      <c r="A11" s="1139"/>
      <c r="B11" s="1140"/>
      <c r="C11" s="1140"/>
      <c r="D11" s="1140"/>
      <c r="E11" s="1140"/>
      <c r="F11" s="1140"/>
      <c r="G11" s="1141"/>
    </row>
    <row r="12" spans="1:7" s="837" customFormat="1" ht="66" customHeight="1" thickBot="1">
      <c r="A12" s="1142" t="s">
        <v>1247</v>
      </c>
      <c r="B12" s="1143"/>
      <c r="C12" s="1143"/>
      <c r="D12" s="1143"/>
      <c r="E12" s="1143"/>
      <c r="F12" s="1143"/>
      <c r="G12" s="1144"/>
    </row>
    <row r="13" spans="1:7" s="837" customFormat="1" ht="12.75" thickBot="1">
      <c r="A13" s="838" t="s">
        <v>1248</v>
      </c>
      <c r="B13" s="839"/>
      <c r="C13" s="839"/>
      <c r="D13" s="839"/>
      <c r="E13" s="835" t="s">
        <v>1245</v>
      </c>
      <c r="F13" s="835" t="s">
        <v>1246</v>
      </c>
      <c r="G13" s="835" t="s">
        <v>1249</v>
      </c>
    </row>
    <row r="14" spans="1:7" s="846" customFormat="1" ht="12.75">
      <c r="A14" s="840" t="s">
        <v>1250</v>
      </c>
      <c r="B14" s="841"/>
      <c r="C14" s="842"/>
      <c r="D14" s="843"/>
      <c r="E14" s="844"/>
      <c r="F14" s="845"/>
      <c r="G14" s="845"/>
    </row>
    <row r="15" spans="1:7" s="846" customFormat="1" ht="25.5">
      <c r="A15" s="847" t="s">
        <v>1251</v>
      </c>
      <c r="B15" s="848" t="s">
        <v>1252</v>
      </c>
      <c r="C15" s="899">
        <v>230</v>
      </c>
      <c r="D15" s="850" t="s">
        <v>55</v>
      </c>
      <c r="E15" s="851">
        <v>21.154411764705884</v>
      </c>
      <c r="F15" s="852">
        <f>E15*$C15</f>
        <v>4865.5147058823532</v>
      </c>
      <c r="G15" s="853"/>
    </row>
    <row r="16" spans="1:7" s="846" customFormat="1" ht="25.5">
      <c r="A16" s="847" t="s">
        <v>1253</v>
      </c>
      <c r="B16" s="848" t="s">
        <v>1254</v>
      </c>
      <c r="C16" s="899">
        <v>1250</v>
      </c>
      <c r="D16" s="850" t="s">
        <v>55</v>
      </c>
      <c r="E16" s="851">
        <v>31.139705882352942</v>
      </c>
      <c r="F16" s="852">
        <f>E16*$C16</f>
        <v>38924.632352941175</v>
      </c>
      <c r="G16" s="853"/>
    </row>
    <row r="17" spans="1:7" s="846" customFormat="1" ht="38.25">
      <c r="A17" s="847" t="s">
        <v>1255</v>
      </c>
      <c r="B17" s="848" t="s">
        <v>1256</v>
      </c>
      <c r="C17" s="900">
        <v>50</v>
      </c>
      <c r="D17" s="850" t="s">
        <v>55</v>
      </c>
      <c r="E17" s="851">
        <v>42.308823529411768</v>
      </c>
      <c r="F17" s="852">
        <f>E17*$C17</f>
        <v>2115.4411764705883</v>
      </c>
      <c r="G17" s="853"/>
    </row>
    <row r="18" spans="1:7" s="846" customFormat="1" ht="12.75">
      <c r="A18" s="854" t="s">
        <v>1257</v>
      </c>
      <c r="B18" s="855"/>
      <c r="C18" s="901"/>
      <c r="D18" s="856"/>
      <c r="E18" s="857"/>
      <c r="F18" s="858"/>
      <c r="G18" s="858"/>
    </row>
    <row r="19" spans="1:7" s="846" customFormat="1" ht="13.5" thickBot="1">
      <c r="A19" s="854" t="s">
        <v>1258</v>
      </c>
      <c r="B19" s="855"/>
      <c r="C19" s="901"/>
      <c r="D19" s="856"/>
      <c r="E19" s="859"/>
      <c r="F19" s="858"/>
      <c r="G19" s="858"/>
    </row>
    <row r="20" spans="1:7" s="846" customFormat="1" ht="12.75">
      <c r="A20" s="860" t="s">
        <v>1259</v>
      </c>
      <c r="B20" s="861" t="s">
        <v>1260</v>
      </c>
      <c r="C20" s="902">
        <v>4</v>
      </c>
      <c r="D20" s="862" t="s">
        <v>55</v>
      </c>
      <c r="E20" s="851">
        <v>42.308823529411768</v>
      </c>
      <c r="F20" s="863">
        <f>E20*$C20</f>
        <v>169.23529411764707</v>
      </c>
      <c r="G20" s="864"/>
    </row>
    <row r="21" spans="1:7" s="846" customFormat="1" ht="12.75">
      <c r="A21" s="860" t="s">
        <v>1261</v>
      </c>
      <c r="B21" s="865" t="s">
        <v>1262</v>
      </c>
      <c r="C21" s="903">
        <v>10</v>
      </c>
      <c r="D21" s="866" t="s">
        <v>55</v>
      </c>
      <c r="E21" s="851">
        <v>42.308823529411768</v>
      </c>
      <c r="F21" s="852">
        <f>E21*$C21</f>
        <v>423.08823529411768</v>
      </c>
      <c r="G21" s="867"/>
    </row>
    <row r="22" spans="1:7" s="846" customFormat="1" ht="12.75">
      <c r="A22" s="860" t="s">
        <v>1263</v>
      </c>
      <c r="B22" s="865" t="s">
        <v>1264</v>
      </c>
      <c r="C22" s="903">
        <v>4</v>
      </c>
      <c r="D22" s="866" t="s">
        <v>55</v>
      </c>
      <c r="E22" s="851">
        <v>35.257352941176471</v>
      </c>
      <c r="F22" s="852">
        <f>E22*$C22</f>
        <v>141.02941176470588</v>
      </c>
      <c r="G22" s="867"/>
    </row>
    <row r="23" spans="1:7" s="846" customFormat="1" ht="12.75">
      <c r="A23" s="847" t="s">
        <v>1265</v>
      </c>
      <c r="B23" s="868" t="s">
        <v>1266</v>
      </c>
      <c r="C23" s="904">
        <f>SUM(C20:C21)*2+C22</f>
        <v>32</v>
      </c>
      <c r="D23" s="869" t="s">
        <v>55</v>
      </c>
      <c r="E23" s="851">
        <v>12.672058823529413</v>
      </c>
      <c r="F23" s="852">
        <f>E23*$C23</f>
        <v>405.50588235294123</v>
      </c>
      <c r="G23" s="870"/>
    </row>
    <row r="24" spans="1:7" s="846" customFormat="1" ht="12.75">
      <c r="A24" s="871" t="s">
        <v>1267</v>
      </c>
      <c r="B24" s="855"/>
      <c r="C24" s="901"/>
      <c r="D24" s="856"/>
      <c r="E24" s="857"/>
      <c r="F24" s="858"/>
      <c r="G24" s="858"/>
    </row>
    <row r="25" spans="1:7" s="846" customFormat="1" ht="12.75">
      <c r="A25" s="847" t="s">
        <v>1268</v>
      </c>
      <c r="B25" s="868" t="s">
        <v>1269</v>
      </c>
      <c r="C25" s="905">
        <v>84</v>
      </c>
      <c r="D25" s="866" t="s">
        <v>55</v>
      </c>
      <c r="E25" s="851">
        <v>42.308823529411768</v>
      </c>
      <c r="F25" s="852">
        <f t="shared" ref="F25:F30" si="0">E25*$C25</f>
        <v>3553.9411764705883</v>
      </c>
      <c r="G25" s="870"/>
    </row>
    <row r="26" spans="1:7" s="846" customFormat="1" ht="12.75">
      <c r="A26" s="860" t="s">
        <v>1270</v>
      </c>
      <c r="B26" s="865" t="s">
        <v>1271</v>
      </c>
      <c r="C26" s="903">
        <v>300</v>
      </c>
      <c r="D26" s="866" t="s">
        <v>55</v>
      </c>
      <c r="E26" s="851">
        <v>42.308823529411768</v>
      </c>
      <c r="F26" s="852">
        <f t="shared" si="0"/>
        <v>12692.64705882353</v>
      </c>
      <c r="G26" s="867"/>
    </row>
    <row r="27" spans="1:7" s="846" customFormat="1" ht="12.75">
      <c r="A27" s="860" t="s">
        <v>1272</v>
      </c>
      <c r="B27" s="865" t="s">
        <v>1273</v>
      </c>
      <c r="C27" s="903">
        <v>237</v>
      </c>
      <c r="D27" s="866" t="s">
        <v>55</v>
      </c>
      <c r="E27" s="851">
        <v>35.257352941176471</v>
      </c>
      <c r="F27" s="852">
        <f t="shared" si="0"/>
        <v>8355.9926470588234</v>
      </c>
      <c r="G27" s="867"/>
    </row>
    <row r="28" spans="1:7" s="846" customFormat="1" ht="12.75">
      <c r="A28" s="847" t="s">
        <v>1274</v>
      </c>
      <c r="B28" s="868" t="s">
        <v>1275</v>
      </c>
      <c r="C28" s="904">
        <f>SUM(C25:C26)*2+C27</f>
        <v>1005</v>
      </c>
      <c r="D28" s="866" t="s">
        <v>55</v>
      </c>
      <c r="E28" s="851">
        <v>12.672058823529413</v>
      </c>
      <c r="F28" s="852">
        <f t="shared" si="0"/>
        <v>12735.419117647061</v>
      </c>
      <c r="G28" s="870"/>
    </row>
    <row r="29" spans="1:7" s="846" customFormat="1" ht="12.75">
      <c r="A29" s="847" t="s">
        <v>1276</v>
      </c>
      <c r="B29" s="868" t="s">
        <v>1277</v>
      </c>
      <c r="C29" s="905"/>
      <c r="D29" s="869"/>
      <c r="E29" s="851">
        <v>42.308823529411768</v>
      </c>
      <c r="F29" s="852">
        <f t="shared" si="0"/>
        <v>0</v>
      </c>
      <c r="G29" s="870"/>
    </row>
    <row r="30" spans="1:7" s="846" customFormat="1" ht="12.75">
      <c r="A30" s="847" t="s">
        <v>1278</v>
      </c>
      <c r="B30" s="868" t="s">
        <v>1279</v>
      </c>
      <c r="C30" s="905"/>
      <c r="D30" s="869"/>
      <c r="E30" s="851">
        <v>12.672058823529413</v>
      </c>
      <c r="F30" s="852">
        <f t="shared" si="0"/>
        <v>0</v>
      </c>
      <c r="G30" s="870"/>
    </row>
    <row r="31" spans="1:7" s="846" customFormat="1" ht="12.75">
      <c r="A31" s="871" t="s">
        <v>1280</v>
      </c>
      <c r="B31" s="855"/>
      <c r="C31" s="901"/>
      <c r="D31" s="856"/>
      <c r="E31" s="857"/>
      <c r="F31" s="858"/>
      <c r="G31" s="858"/>
    </row>
    <row r="32" spans="1:7" s="846" customFormat="1" ht="12.75">
      <c r="A32" s="847" t="s">
        <v>1281</v>
      </c>
      <c r="B32" s="868" t="s">
        <v>1282</v>
      </c>
      <c r="C32" s="905">
        <v>39</v>
      </c>
      <c r="D32" s="866" t="s">
        <v>55</v>
      </c>
      <c r="E32" s="851">
        <v>63.463235294117645</v>
      </c>
      <c r="F32" s="852">
        <f>E32*$C32</f>
        <v>2475.0661764705883</v>
      </c>
      <c r="G32" s="870"/>
    </row>
    <row r="33" spans="1:7" s="846" customFormat="1" ht="12.75">
      <c r="A33" s="847" t="s">
        <v>1283</v>
      </c>
      <c r="B33" s="868" t="s">
        <v>1284</v>
      </c>
      <c r="C33" s="905">
        <v>79</v>
      </c>
      <c r="D33" s="866" t="s">
        <v>55</v>
      </c>
      <c r="E33" s="851">
        <v>63.463235294117645</v>
      </c>
      <c r="F33" s="852">
        <f>E33*$C33</f>
        <v>5013.5955882352937</v>
      </c>
      <c r="G33" s="870"/>
    </row>
    <row r="34" spans="1:7" s="846" customFormat="1" ht="12.75">
      <c r="A34" s="847" t="s">
        <v>1285</v>
      </c>
      <c r="B34" s="868" t="s">
        <v>1286</v>
      </c>
      <c r="C34" s="905">
        <v>69</v>
      </c>
      <c r="D34" s="866" t="s">
        <v>55</v>
      </c>
      <c r="E34" s="851">
        <v>42.308823529411768</v>
      </c>
      <c r="F34" s="852">
        <f>E34*$C34</f>
        <v>2919.3088235294122</v>
      </c>
      <c r="G34" s="870"/>
    </row>
    <row r="35" spans="1:7" s="846" customFormat="1" ht="12.75">
      <c r="A35" s="847" t="s">
        <v>1287</v>
      </c>
      <c r="B35" s="868" t="s">
        <v>1288</v>
      </c>
      <c r="C35" s="904">
        <f>SUM(C32:C33)*2+C34</f>
        <v>305</v>
      </c>
      <c r="D35" s="866" t="s">
        <v>55</v>
      </c>
      <c r="E35" s="851">
        <v>12.672058823529413</v>
      </c>
      <c r="F35" s="852">
        <f>E35*$C35</f>
        <v>3864.9779411764712</v>
      </c>
      <c r="G35" s="870"/>
    </row>
    <row r="36" spans="1:7" s="846" customFormat="1" ht="12.75">
      <c r="A36" s="871" t="s">
        <v>1289</v>
      </c>
      <c r="B36" s="855"/>
      <c r="C36" s="901"/>
      <c r="D36" s="856"/>
      <c r="E36" s="857"/>
      <c r="F36" s="858"/>
      <c r="G36" s="858"/>
    </row>
    <row r="37" spans="1:7" s="846" customFormat="1" ht="12.75">
      <c r="A37" s="847" t="s">
        <v>1290</v>
      </c>
      <c r="B37" s="868" t="s">
        <v>1291</v>
      </c>
      <c r="C37" s="905">
        <v>26</v>
      </c>
      <c r="D37" s="866" t="s">
        <v>55</v>
      </c>
      <c r="E37" s="851">
        <v>63.463235294117645</v>
      </c>
      <c r="F37" s="852">
        <f>E37*$C37</f>
        <v>1650.0441176470588</v>
      </c>
      <c r="G37" s="870"/>
    </row>
    <row r="38" spans="1:7" s="846" customFormat="1" ht="12.75">
      <c r="A38" s="847" t="s">
        <v>1292</v>
      </c>
      <c r="B38" s="868" t="s">
        <v>1293</v>
      </c>
      <c r="C38" s="905">
        <v>104</v>
      </c>
      <c r="D38" s="866" t="s">
        <v>55</v>
      </c>
      <c r="E38" s="851">
        <v>63.463235294117645</v>
      </c>
      <c r="F38" s="852">
        <f>E38*$C38</f>
        <v>6600.1764705882351</v>
      </c>
      <c r="G38" s="870"/>
    </row>
    <row r="39" spans="1:7" s="846" customFormat="1" ht="12.75">
      <c r="A39" s="847" t="s">
        <v>1294</v>
      </c>
      <c r="B39" s="868" t="s">
        <v>1295</v>
      </c>
      <c r="C39" s="905">
        <v>95</v>
      </c>
      <c r="D39" s="866" t="s">
        <v>55</v>
      </c>
      <c r="E39" s="851">
        <v>42.308823529411768</v>
      </c>
      <c r="F39" s="852">
        <f>E39*$C39</f>
        <v>4019.338235294118</v>
      </c>
      <c r="G39" s="870"/>
    </row>
    <row r="40" spans="1:7" s="846" customFormat="1" ht="12.75">
      <c r="A40" s="847" t="s">
        <v>1296</v>
      </c>
      <c r="B40" s="868" t="s">
        <v>1297</v>
      </c>
      <c r="C40" s="904">
        <f>SUM(C37:C38)*2+C39</f>
        <v>355</v>
      </c>
      <c r="D40" s="866" t="s">
        <v>55</v>
      </c>
      <c r="E40" s="851">
        <v>12.672058823529413</v>
      </c>
      <c r="F40" s="852">
        <f>E40*$C40</f>
        <v>4498.5808823529414</v>
      </c>
      <c r="G40" s="870"/>
    </row>
    <row r="41" spans="1:7" s="846" customFormat="1" ht="12.75">
      <c r="A41" s="871" t="s">
        <v>1298</v>
      </c>
      <c r="B41" s="855"/>
      <c r="C41" s="901"/>
      <c r="D41" s="856"/>
      <c r="E41" s="857"/>
      <c r="F41" s="858"/>
      <c r="G41" s="858"/>
    </row>
    <row r="42" spans="1:7" s="846" customFormat="1" ht="12.75">
      <c r="A42" s="847" t="s">
        <v>1299</v>
      </c>
      <c r="B42" s="868" t="s">
        <v>1300</v>
      </c>
      <c r="C42" s="905"/>
      <c r="D42" s="869"/>
      <c r="E42" s="851">
        <v>63.463235294117645</v>
      </c>
      <c r="F42" s="852">
        <f>E42*$C42</f>
        <v>0</v>
      </c>
      <c r="G42" s="870"/>
    </row>
    <row r="43" spans="1:7" s="846" customFormat="1" ht="12.75">
      <c r="A43" s="847" t="s">
        <v>1301</v>
      </c>
      <c r="B43" s="868" t="s">
        <v>1302</v>
      </c>
      <c r="C43" s="905"/>
      <c r="D43" s="869"/>
      <c r="E43" s="851">
        <v>63.463235294117645</v>
      </c>
      <c r="F43" s="852">
        <f>E43*$C43</f>
        <v>0</v>
      </c>
      <c r="G43" s="870"/>
    </row>
    <row r="44" spans="1:7" s="846" customFormat="1" ht="12.75">
      <c r="A44" s="847" t="s">
        <v>1303</v>
      </c>
      <c r="B44" s="868" t="s">
        <v>1304</v>
      </c>
      <c r="C44" s="905"/>
      <c r="D44" s="869"/>
      <c r="E44" s="851">
        <v>12.672058823529413</v>
      </c>
      <c r="F44" s="852">
        <f>E44*$C44</f>
        <v>0</v>
      </c>
      <c r="G44" s="870"/>
    </row>
    <row r="45" spans="1:7" s="846" customFormat="1" ht="12.75">
      <c r="A45" s="871" t="s">
        <v>1305</v>
      </c>
      <c r="B45" s="855"/>
      <c r="C45" s="901"/>
      <c r="D45" s="856"/>
      <c r="E45" s="857"/>
      <c r="F45" s="858"/>
      <c r="G45" s="858"/>
    </row>
    <row r="46" spans="1:7" s="846" customFormat="1" ht="12.75">
      <c r="A46" s="847" t="s">
        <v>1306</v>
      </c>
      <c r="B46" s="868" t="s">
        <v>1307</v>
      </c>
      <c r="C46" s="905">
        <f>51+2</f>
        <v>53</v>
      </c>
      <c r="D46" s="866" t="s">
        <v>55</v>
      </c>
      <c r="E46" s="851">
        <v>63.463235294117645</v>
      </c>
      <c r="F46" s="852">
        <f t="shared" ref="F46:F55" si="1">E46*$C46</f>
        <v>3363.5514705882351</v>
      </c>
      <c r="G46" s="870"/>
    </row>
    <row r="47" spans="1:7" s="846" customFormat="1" ht="12.75">
      <c r="A47" s="847" t="s">
        <v>1308</v>
      </c>
      <c r="B47" s="868" t="s">
        <v>1309</v>
      </c>
      <c r="C47" s="905">
        <f>36+2</f>
        <v>38</v>
      </c>
      <c r="D47" s="866" t="s">
        <v>55</v>
      </c>
      <c r="E47" s="851">
        <v>63.463235294117645</v>
      </c>
      <c r="F47" s="852">
        <f t="shared" si="1"/>
        <v>2411.6029411764707</v>
      </c>
      <c r="G47" s="870"/>
    </row>
    <row r="48" spans="1:7" s="846" customFormat="1" ht="12.75">
      <c r="A48" s="847" t="s">
        <v>1310</v>
      </c>
      <c r="B48" s="868" t="s">
        <v>1311</v>
      </c>
      <c r="C48" s="905">
        <v>19</v>
      </c>
      <c r="D48" s="866" t="s">
        <v>55</v>
      </c>
      <c r="E48" s="851">
        <v>42.308823529411768</v>
      </c>
      <c r="F48" s="852">
        <f t="shared" si="1"/>
        <v>803.86764705882365</v>
      </c>
      <c r="G48" s="870"/>
    </row>
    <row r="49" spans="1:7" s="846" customFormat="1" ht="12.75">
      <c r="A49" s="847" t="s">
        <v>1312</v>
      </c>
      <c r="B49" s="868" t="s">
        <v>1313</v>
      </c>
      <c r="C49" s="904">
        <f>SUM(C46:C47)*2+C48</f>
        <v>201</v>
      </c>
      <c r="D49" s="866" t="s">
        <v>55</v>
      </c>
      <c r="E49" s="851">
        <v>12.672058823529413</v>
      </c>
      <c r="F49" s="852">
        <f t="shared" si="1"/>
        <v>2547.0838235294123</v>
      </c>
      <c r="G49" s="870"/>
    </row>
    <row r="50" spans="1:7" s="846" customFormat="1" ht="12.75">
      <c r="A50" s="847" t="s">
        <v>1314</v>
      </c>
      <c r="B50" s="868" t="s">
        <v>1315</v>
      </c>
      <c r="C50" s="905">
        <f>4+11</f>
        <v>15</v>
      </c>
      <c r="D50" s="866" t="s">
        <v>55</v>
      </c>
      <c r="E50" s="851">
        <v>63.463235294117645</v>
      </c>
      <c r="F50" s="852">
        <f t="shared" si="1"/>
        <v>951.94852941176464</v>
      </c>
      <c r="G50" s="870"/>
    </row>
    <row r="51" spans="1:7" s="846" customFormat="1" ht="12.75">
      <c r="A51" s="847" t="s">
        <v>1316</v>
      </c>
      <c r="B51" s="868" t="s">
        <v>1317</v>
      </c>
      <c r="C51" s="905">
        <f>9+15</f>
        <v>24</v>
      </c>
      <c r="D51" s="866" t="s">
        <v>55</v>
      </c>
      <c r="E51" s="851">
        <v>63.463235294117645</v>
      </c>
      <c r="F51" s="852">
        <f t="shared" si="1"/>
        <v>1523.1176470588234</v>
      </c>
      <c r="G51" s="870"/>
    </row>
    <row r="52" spans="1:7" s="846" customFormat="1" ht="12.75">
      <c r="A52" s="847" t="s">
        <v>1316</v>
      </c>
      <c r="B52" s="868" t="s">
        <v>1318</v>
      </c>
      <c r="C52" s="904">
        <f>SUM(C50:C51)*2</f>
        <v>78</v>
      </c>
      <c r="D52" s="866" t="s">
        <v>55</v>
      </c>
      <c r="E52" s="851">
        <v>12.672058823529413</v>
      </c>
      <c r="F52" s="852">
        <f t="shared" si="1"/>
        <v>988.42058823529419</v>
      </c>
      <c r="G52" s="870"/>
    </row>
    <row r="53" spans="1:7" s="846" customFormat="1" ht="12.75">
      <c r="A53" s="847" t="s">
        <v>1319</v>
      </c>
      <c r="B53" s="868" t="s">
        <v>1320</v>
      </c>
      <c r="C53" s="905"/>
      <c r="D53" s="869"/>
      <c r="E53" s="851">
        <v>63.463235294117645</v>
      </c>
      <c r="F53" s="852">
        <f t="shared" si="1"/>
        <v>0</v>
      </c>
      <c r="G53" s="870"/>
    </row>
    <row r="54" spans="1:7" s="846" customFormat="1" ht="12.75">
      <c r="A54" s="847" t="s">
        <v>1321</v>
      </c>
      <c r="B54" s="868" t="s">
        <v>1317</v>
      </c>
      <c r="C54" s="905"/>
      <c r="D54" s="869"/>
      <c r="E54" s="851">
        <v>63.463235294117645</v>
      </c>
      <c r="F54" s="852">
        <f t="shared" si="1"/>
        <v>0</v>
      </c>
      <c r="G54" s="870"/>
    </row>
    <row r="55" spans="1:7" s="846" customFormat="1" ht="12.75">
      <c r="A55" s="847" t="s">
        <v>1322</v>
      </c>
      <c r="B55" s="868" t="s">
        <v>1323</v>
      </c>
      <c r="C55" s="905"/>
      <c r="D55" s="869"/>
      <c r="E55" s="851">
        <v>12.672058823529413</v>
      </c>
      <c r="F55" s="852">
        <f t="shared" si="1"/>
        <v>0</v>
      </c>
      <c r="G55" s="870"/>
    </row>
    <row r="56" spans="1:7" s="846" customFormat="1" ht="12.75">
      <c r="A56" s="871" t="s">
        <v>1324</v>
      </c>
      <c r="B56" s="855"/>
      <c r="C56" s="901"/>
      <c r="D56" s="856"/>
      <c r="E56" s="857"/>
      <c r="F56" s="858"/>
      <c r="G56" s="858"/>
    </row>
    <row r="57" spans="1:7" s="846" customFormat="1" ht="12.75">
      <c r="A57" s="847" t="s">
        <v>1325</v>
      </c>
      <c r="B57" s="868" t="s">
        <v>1326</v>
      </c>
      <c r="C57" s="905">
        <v>3</v>
      </c>
      <c r="D57" s="866" t="s">
        <v>55</v>
      </c>
      <c r="E57" s="851">
        <v>42.308823529411768</v>
      </c>
      <c r="F57" s="852">
        <f t="shared" ref="F57:F77" si="2">E57*$C57</f>
        <v>126.9264705882353</v>
      </c>
      <c r="G57" s="870"/>
    </row>
    <row r="58" spans="1:7" s="846" customFormat="1" ht="12.75">
      <c r="A58" s="847" t="s">
        <v>1327</v>
      </c>
      <c r="B58" s="868" t="s">
        <v>1328</v>
      </c>
      <c r="C58" s="905">
        <v>9</v>
      </c>
      <c r="D58" s="866" t="s">
        <v>55</v>
      </c>
      <c r="E58" s="851">
        <v>31.808823529411764</v>
      </c>
      <c r="F58" s="852">
        <f t="shared" si="2"/>
        <v>286.27941176470586</v>
      </c>
      <c r="G58" s="870"/>
    </row>
    <row r="59" spans="1:7" s="846" customFormat="1" ht="12.75">
      <c r="A59" s="847" t="s">
        <v>1329</v>
      </c>
      <c r="B59" s="868" t="s">
        <v>1330</v>
      </c>
      <c r="C59" s="905">
        <f>SUM(C57:C58)</f>
        <v>12</v>
      </c>
      <c r="D59" s="866" t="s">
        <v>55</v>
      </c>
      <c r="E59" s="851">
        <v>12.672058823529413</v>
      </c>
      <c r="F59" s="852">
        <f t="shared" si="2"/>
        <v>152.06470588235297</v>
      </c>
      <c r="G59" s="870"/>
    </row>
    <row r="60" spans="1:7" s="846" customFormat="1" ht="12.75">
      <c r="A60" s="847" t="s">
        <v>1331</v>
      </c>
      <c r="B60" s="868" t="s">
        <v>1332</v>
      </c>
      <c r="C60" s="905">
        <v>5</v>
      </c>
      <c r="D60" s="866" t="s">
        <v>55</v>
      </c>
      <c r="E60" s="851">
        <v>42.308823529411768</v>
      </c>
      <c r="F60" s="852">
        <f t="shared" si="2"/>
        <v>211.54411764705884</v>
      </c>
      <c r="G60" s="870"/>
    </row>
    <row r="61" spans="1:7" s="846" customFormat="1" ht="12.75">
      <c r="A61" s="847" t="s">
        <v>1333</v>
      </c>
      <c r="B61" s="868" t="s">
        <v>1334</v>
      </c>
      <c r="C61" s="905">
        <v>18</v>
      </c>
      <c r="D61" s="866" t="s">
        <v>55</v>
      </c>
      <c r="E61" s="851">
        <v>42.308823529411768</v>
      </c>
      <c r="F61" s="852">
        <f t="shared" si="2"/>
        <v>761.55882352941182</v>
      </c>
      <c r="G61" s="870"/>
    </row>
    <row r="62" spans="1:7" s="846" customFormat="1" ht="12.75">
      <c r="A62" s="847" t="s">
        <v>1335</v>
      </c>
      <c r="B62" s="868" t="s">
        <v>1336</v>
      </c>
      <c r="C62" s="905">
        <f>SUM(C60:C61)</f>
        <v>23</v>
      </c>
      <c r="D62" s="866" t="s">
        <v>55</v>
      </c>
      <c r="E62" s="851">
        <v>12.672058823529413</v>
      </c>
      <c r="F62" s="852">
        <f t="shared" si="2"/>
        <v>291.45735294117651</v>
      </c>
      <c r="G62" s="870"/>
    </row>
    <row r="63" spans="1:7" s="909" customFormat="1" ht="12.75">
      <c r="A63" s="906" t="s">
        <v>1530</v>
      </c>
      <c r="B63" s="904" t="s">
        <v>1531</v>
      </c>
      <c r="C63" s="905"/>
      <c r="D63" s="907"/>
      <c r="E63" s="851">
        <v>63.463235294117645</v>
      </c>
      <c r="F63" s="852">
        <f t="shared" si="2"/>
        <v>0</v>
      </c>
      <c r="G63" s="908"/>
    </row>
    <row r="64" spans="1:7" s="909" customFormat="1" ht="12.75">
      <c r="A64" s="906" t="s">
        <v>1532</v>
      </c>
      <c r="B64" s="904" t="s">
        <v>1533</v>
      </c>
      <c r="C64" s="905"/>
      <c r="D64" s="907"/>
      <c r="E64" s="851">
        <v>63.463235294117645</v>
      </c>
      <c r="F64" s="852">
        <f t="shared" si="2"/>
        <v>0</v>
      </c>
      <c r="G64" s="908"/>
    </row>
    <row r="65" spans="1:7" s="909" customFormat="1" ht="12.75">
      <c r="A65" s="906" t="s">
        <v>1534</v>
      </c>
      <c r="B65" s="904" t="s">
        <v>1535</v>
      </c>
      <c r="C65" s="905"/>
      <c r="D65" s="907"/>
      <c r="E65" s="851">
        <v>12.672058823529413</v>
      </c>
      <c r="F65" s="852">
        <f t="shared" si="2"/>
        <v>0</v>
      </c>
      <c r="G65" s="908"/>
    </row>
    <row r="66" spans="1:7" s="846" customFormat="1" ht="12.75">
      <c r="A66" s="847" t="s">
        <v>1337</v>
      </c>
      <c r="B66" s="868" t="s">
        <v>1338</v>
      </c>
      <c r="C66" s="868"/>
      <c r="D66" s="869"/>
      <c r="E66" s="851">
        <v>63.463235294117645</v>
      </c>
      <c r="F66" s="852">
        <f t="shared" si="2"/>
        <v>0</v>
      </c>
      <c r="G66" s="870"/>
    </row>
    <row r="67" spans="1:7" s="846" customFormat="1" ht="12.75">
      <c r="A67" s="847" t="s">
        <v>1339</v>
      </c>
      <c r="B67" s="868" t="s">
        <v>1340</v>
      </c>
      <c r="C67" s="868">
        <v>4</v>
      </c>
      <c r="D67" s="866" t="s">
        <v>55</v>
      </c>
      <c r="E67" s="851">
        <v>63.463235294117645</v>
      </c>
      <c r="F67" s="852">
        <f t="shared" si="2"/>
        <v>253.85294117647058</v>
      </c>
      <c r="G67" s="870"/>
    </row>
    <row r="68" spans="1:7" s="846" customFormat="1" ht="12.75">
      <c r="A68" s="847" t="s">
        <v>1341</v>
      </c>
      <c r="B68" s="868" t="s">
        <v>1342</v>
      </c>
      <c r="C68" s="868">
        <f>SUM(C66:C67)</f>
        <v>4</v>
      </c>
      <c r="D68" s="866" t="s">
        <v>55</v>
      </c>
      <c r="E68" s="851">
        <v>12.672058823529413</v>
      </c>
      <c r="F68" s="852">
        <f t="shared" si="2"/>
        <v>50.688235294117653</v>
      </c>
      <c r="G68" s="870"/>
    </row>
    <row r="69" spans="1:7" s="846" customFormat="1" ht="12.75">
      <c r="A69" s="847" t="s">
        <v>1343</v>
      </c>
      <c r="B69" s="868" t="s">
        <v>1344</v>
      </c>
      <c r="C69" s="868">
        <v>1</v>
      </c>
      <c r="D69" s="866" t="s">
        <v>55</v>
      </c>
      <c r="E69" s="851">
        <v>63.463235294117645</v>
      </c>
      <c r="F69" s="852">
        <f t="shared" si="2"/>
        <v>63.463235294117645</v>
      </c>
      <c r="G69" s="870"/>
    </row>
    <row r="70" spans="1:7" s="846" customFormat="1" ht="12.75">
      <c r="A70" s="847" t="s">
        <v>1345</v>
      </c>
      <c r="B70" s="868" t="s">
        <v>1346</v>
      </c>
      <c r="C70" s="868">
        <v>111</v>
      </c>
      <c r="D70" s="866" t="s">
        <v>55</v>
      </c>
      <c r="E70" s="851">
        <v>63.463235294117645</v>
      </c>
      <c r="F70" s="852">
        <f t="shared" si="2"/>
        <v>7044.4191176470586</v>
      </c>
      <c r="G70" s="870"/>
    </row>
    <row r="71" spans="1:7" s="846" customFormat="1" ht="12.75">
      <c r="A71" s="847" t="s">
        <v>1347</v>
      </c>
      <c r="B71" s="868" t="s">
        <v>1348</v>
      </c>
      <c r="C71" s="868">
        <f>SUM(C69:C70)</f>
        <v>112</v>
      </c>
      <c r="D71" s="866" t="s">
        <v>55</v>
      </c>
      <c r="E71" s="851">
        <v>12.672058823529413</v>
      </c>
      <c r="F71" s="852">
        <f t="shared" si="2"/>
        <v>1419.2705882352943</v>
      </c>
      <c r="G71" s="870"/>
    </row>
    <row r="72" spans="1:7" s="846" customFormat="1" ht="12.75">
      <c r="A72" s="847" t="s">
        <v>1349</v>
      </c>
      <c r="B72" s="868" t="s">
        <v>1350</v>
      </c>
      <c r="C72" s="868"/>
      <c r="D72" s="869"/>
      <c r="E72" s="851">
        <v>63.463235294117645</v>
      </c>
      <c r="F72" s="852">
        <f t="shared" si="2"/>
        <v>0</v>
      </c>
      <c r="G72" s="870"/>
    </row>
    <row r="73" spans="1:7" s="846" customFormat="1" ht="12.75">
      <c r="A73" s="847" t="s">
        <v>1351</v>
      </c>
      <c r="B73" s="868" t="s">
        <v>1352</v>
      </c>
      <c r="C73" s="868"/>
      <c r="D73" s="869"/>
      <c r="E73" s="851">
        <v>63.463235294117645</v>
      </c>
      <c r="F73" s="852">
        <f t="shared" si="2"/>
        <v>0</v>
      </c>
      <c r="G73" s="870"/>
    </row>
    <row r="74" spans="1:7" s="846" customFormat="1" ht="12.75">
      <c r="A74" s="847" t="s">
        <v>1353</v>
      </c>
      <c r="B74" s="868" t="s">
        <v>1354</v>
      </c>
      <c r="C74" s="868"/>
      <c r="D74" s="869"/>
      <c r="E74" s="851">
        <v>12.672058823529413</v>
      </c>
      <c r="F74" s="852">
        <f t="shared" si="2"/>
        <v>0</v>
      </c>
      <c r="G74" s="870"/>
    </row>
    <row r="75" spans="1:7" s="846" customFormat="1" ht="12.75">
      <c r="A75" s="847" t="s">
        <v>1355</v>
      </c>
      <c r="B75" s="868" t="s">
        <v>1356</v>
      </c>
      <c r="C75" s="868">
        <v>22</v>
      </c>
      <c r="D75" s="866" t="s">
        <v>55</v>
      </c>
      <c r="E75" s="851">
        <v>63.463235294117645</v>
      </c>
      <c r="F75" s="852">
        <f t="shared" si="2"/>
        <v>1396.1911764705883</v>
      </c>
      <c r="G75" s="870"/>
    </row>
    <row r="76" spans="1:7" s="846" customFormat="1" ht="12.75">
      <c r="A76" s="847" t="s">
        <v>1357</v>
      </c>
      <c r="B76" s="868" t="s">
        <v>1358</v>
      </c>
      <c r="C76" s="868">
        <v>45</v>
      </c>
      <c r="D76" s="866" t="s">
        <v>55</v>
      </c>
      <c r="E76" s="851">
        <v>63.463235294117645</v>
      </c>
      <c r="F76" s="852">
        <f t="shared" si="2"/>
        <v>2855.8455882352941</v>
      </c>
      <c r="G76" s="870"/>
    </row>
    <row r="77" spans="1:7" s="846" customFormat="1" ht="12.75">
      <c r="A77" s="847" t="s">
        <v>1359</v>
      </c>
      <c r="B77" s="868" t="s">
        <v>1360</v>
      </c>
      <c r="C77" s="868">
        <f>SUM(C75:C76)</f>
        <v>67</v>
      </c>
      <c r="D77" s="866" t="s">
        <v>55</v>
      </c>
      <c r="E77" s="851">
        <v>12.672058823529413</v>
      </c>
      <c r="F77" s="852">
        <f t="shared" si="2"/>
        <v>849.02794117647068</v>
      </c>
      <c r="G77" s="870"/>
    </row>
    <row r="78" spans="1:7" s="846" customFormat="1" ht="12.75">
      <c r="A78" s="871" t="s">
        <v>1361</v>
      </c>
      <c r="B78" s="855"/>
      <c r="C78" s="855"/>
      <c r="D78" s="856"/>
      <c r="E78" s="857"/>
      <c r="F78" s="858"/>
      <c r="G78" s="858"/>
    </row>
    <row r="79" spans="1:7" s="846" customFormat="1" ht="12.75">
      <c r="A79" s="847" t="s">
        <v>1362</v>
      </c>
      <c r="B79" s="849" t="s">
        <v>1363</v>
      </c>
      <c r="C79" s="849">
        <v>2</v>
      </c>
      <c r="D79" s="850" t="s">
        <v>55</v>
      </c>
      <c r="E79" s="851">
        <v>84.411764705882362</v>
      </c>
      <c r="F79" s="852">
        <f t="shared" ref="F79:F87" si="3">E79*$C79</f>
        <v>168.82352941176472</v>
      </c>
      <c r="G79" s="853"/>
    </row>
    <row r="80" spans="1:7" s="846" customFormat="1" ht="12.75">
      <c r="A80" s="847" t="s">
        <v>1364</v>
      </c>
      <c r="B80" s="849" t="s">
        <v>1365</v>
      </c>
      <c r="C80" s="849">
        <v>12</v>
      </c>
      <c r="D80" s="850" t="s">
        <v>55</v>
      </c>
      <c r="E80" s="851">
        <v>84.411764705882362</v>
      </c>
      <c r="F80" s="852">
        <f t="shared" si="3"/>
        <v>1012.9411764705883</v>
      </c>
      <c r="G80" s="853"/>
    </row>
    <row r="81" spans="1:7" s="846" customFormat="1" ht="12.75">
      <c r="A81" s="847" t="s">
        <v>1366</v>
      </c>
      <c r="B81" s="849" t="s">
        <v>1367</v>
      </c>
      <c r="C81" s="849"/>
      <c r="D81" s="850"/>
      <c r="E81" s="851">
        <v>84.411764705882362</v>
      </c>
      <c r="F81" s="852">
        <f t="shared" si="3"/>
        <v>0</v>
      </c>
      <c r="G81" s="853"/>
    </row>
    <row r="82" spans="1:7" s="846" customFormat="1" ht="12.75">
      <c r="A82" s="847" t="s">
        <v>1368</v>
      </c>
      <c r="B82" s="849" t="s">
        <v>1369</v>
      </c>
      <c r="C82" s="849">
        <v>23</v>
      </c>
      <c r="D82" s="850" t="s">
        <v>55</v>
      </c>
      <c r="E82" s="851">
        <v>42.308823529411768</v>
      </c>
      <c r="F82" s="852">
        <f t="shared" si="3"/>
        <v>973.10294117647072</v>
      </c>
      <c r="G82" s="853"/>
    </row>
    <row r="83" spans="1:7" s="846" customFormat="1" ht="12.75">
      <c r="A83" s="847" t="s">
        <v>1370</v>
      </c>
      <c r="B83" s="849" t="s">
        <v>1371</v>
      </c>
      <c r="C83" s="849">
        <v>23</v>
      </c>
      <c r="D83" s="850" t="s">
        <v>55</v>
      </c>
      <c r="E83" s="851">
        <v>12.672058823529413</v>
      </c>
      <c r="F83" s="852">
        <f t="shared" si="3"/>
        <v>291.45735294117651</v>
      </c>
      <c r="G83" s="853"/>
    </row>
    <row r="84" spans="1:7" s="846" customFormat="1" ht="12.75">
      <c r="A84" s="847" t="s">
        <v>1372</v>
      </c>
      <c r="B84" s="849" t="s">
        <v>1373</v>
      </c>
      <c r="C84" s="849"/>
      <c r="D84" s="850"/>
      <c r="E84" s="851">
        <v>63.463235294117645</v>
      </c>
      <c r="F84" s="852">
        <f t="shared" si="3"/>
        <v>0</v>
      </c>
      <c r="G84" s="853"/>
    </row>
    <row r="85" spans="1:7" s="846" customFormat="1" ht="12.75">
      <c r="A85" s="847" t="s">
        <v>1374</v>
      </c>
      <c r="B85" s="849" t="s">
        <v>1375</v>
      </c>
      <c r="C85" s="849"/>
      <c r="D85" s="850"/>
      <c r="E85" s="851">
        <v>12.672058823529413</v>
      </c>
      <c r="F85" s="852">
        <f t="shared" si="3"/>
        <v>0</v>
      </c>
      <c r="G85" s="853"/>
    </row>
    <row r="86" spans="1:7" s="846" customFormat="1" ht="12.75">
      <c r="A86" s="847" t="s">
        <v>1376</v>
      </c>
      <c r="B86" s="849" t="s">
        <v>1377</v>
      </c>
      <c r="C86" s="849"/>
      <c r="D86" s="850"/>
      <c r="E86" s="851">
        <v>63.463235294117645</v>
      </c>
      <c r="F86" s="852">
        <f t="shared" si="3"/>
        <v>0</v>
      </c>
      <c r="G86" s="853"/>
    </row>
    <row r="87" spans="1:7" s="846" customFormat="1" ht="12.75">
      <c r="A87" s="847" t="s">
        <v>1378</v>
      </c>
      <c r="B87" s="849" t="s">
        <v>1379</v>
      </c>
      <c r="C87" s="849"/>
      <c r="D87" s="850"/>
      <c r="E87" s="851">
        <v>12.672058823529413</v>
      </c>
      <c r="F87" s="852">
        <f t="shared" si="3"/>
        <v>0</v>
      </c>
      <c r="G87" s="853"/>
    </row>
    <row r="88" spans="1:7" s="846" customFormat="1" ht="12.75">
      <c r="A88" s="871" t="s">
        <v>1380</v>
      </c>
      <c r="B88" s="855"/>
      <c r="C88" s="855"/>
      <c r="D88" s="856"/>
      <c r="E88" s="857"/>
      <c r="F88" s="858"/>
      <c r="G88" s="858"/>
    </row>
    <row r="89" spans="1:7" s="846" customFormat="1" ht="12.75">
      <c r="A89" s="847" t="s">
        <v>1381</v>
      </c>
      <c r="B89" s="849" t="s">
        <v>1382</v>
      </c>
      <c r="C89" s="849">
        <v>2</v>
      </c>
      <c r="D89" s="850" t="s">
        <v>55</v>
      </c>
      <c r="E89" s="851">
        <v>63.463235294117645</v>
      </c>
      <c r="F89" s="852">
        <f>E89*$C89</f>
        <v>126.92647058823529</v>
      </c>
      <c r="G89" s="853"/>
    </row>
    <row r="90" spans="1:7" s="846" customFormat="1" ht="12.75">
      <c r="A90" s="847" t="s">
        <v>1381</v>
      </c>
      <c r="B90" s="849" t="s">
        <v>1383</v>
      </c>
      <c r="C90" s="849">
        <v>4</v>
      </c>
      <c r="D90" s="850" t="s">
        <v>55</v>
      </c>
      <c r="E90" s="851">
        <v>63.463235294117645</v>
      </c>
      <c r="F90" s="852">
        <f>E90*$C90</f>
        <v>253.85294117647058</v>
      </c>
      <c r="G90" s="853"/>
    </row>
    <row r="91" spans="1:7" s="846" customFormat="1" ht="12.75">
      <c r="A91" s="847" t="s">
        <v>1384</v>
      </c>
      <c r="B91" s="849" t="s">
        <v>1385</v>
      </c>
      <c r="C91" s="849">
        <v>1</v>
      </c>
      <c r="D91" s="850" t="s">
        <v>55</v>
      </c>
      <c r="E91" s="851">
        <v>42.308823529411768</v>
      </c>
      <c r="F91" s="852">
        <f>E91*$C91</f>
        <v>42.308823529411768</v>
      </c>
      <c r="G91" s="853"/>
    </row>
    <row r="92" spans="1:7" s="846" customFormat="1" ht="12.75">
      <c r="A92" s="847" t="s">
        <v>1386</v>
      </c>
      <c r="B92" s="849" t="s">
        <v>1387</v>
      </c>
      <c r="C92" s="849">
        <v>3</v>
      </c>
      <c r="D92" s="850" t="s">
        <v>55</v>
      </c>
      <c r="E92" s="851">
        <v>42.308823529411768</v>
      </c>
      <c r="F92" s="852">
        <f>E92*$C92</f>
        <v>126.9264705882353</v>
      </c>
      <c r="G92" s="853"/>
    </row>
    <row r="93" spans="1:7" s="846" customFormat="1" ht="12.75">
      <c r="A93" s="847" t="s">
        <v>1388</v>
      </c>
      <c r="B93" s="849" t="s">
        <v>1389</v>
      </c>
      <c r="C93" s="849">
        <f>SUM(C91:C92)</f>
        <v>4</v>
      </c>
      <c r="D93" s="850" t="s">
        <v>55</v>
      </c>
      <c r="E93" s="851">
        <v>12.672058823529413</v>
      </c>
      <c r="F93" s="852">
        <f>E93*$C93</f>
        <v>50.688235294117653</v>
      </c>
      <c r="G93" s="853"/>
    </row>
    <row r="94" spans="1:7" s="846" customFormat="1" ht="12.75">
      <c r="A94" s="871" t="s">
        <v>1390</v>
      </c>
      <c r="B94" s="855"/>
      <c r="C94" s="855"/>
      <c r="D94" s="856"/>
      <c r="E94" s="857"/>
      <c r="F94" s="858"/>
      <c r="G94" s="858"/>
    </row>
    <row r="95" spans="1:7" s="846" customFormat="1" ht="12.75">
      <c r="A95" s="847" t="s">
        <v>1391</v>
      </c>
      <c r="B95" s="849" t="s">
        <v>1392</v>
      </c>
      <c r="C95" s="849">
        <v>1</v>
      </c>
      <c r="D95" s="850" t="s">
        <v>55</v>
      </c>
      <c r="E95" s="851">
        <v>269.13970588235293</v>
      </c>
      <c r="F95" s="852">
        <f t="shared" ref="F95:F100" si="4">E95*$C95</f>
        <v>269.13970588235293</v>
      </c>
      <c r="G95" s="853"/>
    </row>
    <row r="96" spans="1:7" s="846" customFormat="1" ht="12.75">
      <c r="A96" s="847" t="s">
        <v>1393</v>
      </c>
      <c r="B96" s="849" t="s">
        <v>1394</v>
      </c>
      <c r="C96" s="849"/>
      <c r="D96" s="850"/>
      <c r="E96" s="851">
        <v>462.62794117647064</v>
      </c>
      <c r="F96" s="852">
        <f t="shared" si="4"/>
        <v>0</v>
      </c>
      <c r="G96" s="853"/>
    </row>
    <row r="97" spans="1:7" s="846" customFormat="1" ht="12.75">
      <c r="A97" s="847" t="s">
        <v>1395</v>
      </c>
      <c r="B97" s="849" t="s">
        <v>1396</v>
      </c>
      <c r="C97" s="849">
        <v>1</v>
      </c>
      <c r="D97" s="850" t="s">
        <v>55</v>
      </c>
      <c r="E97" s="851">
        <v>462.62794117647064</v>
      </c>
      <c r="F97" s="852">
        <f t="shared" si="4"/>
        <v>462.62794117647064</v>
      </c>
      <c r="G97" s="853"/>
    </row>
    <row r="98" spans="1:7" s="846" customFormat="1" ht="12.75">
      <c r="A98" s="847" t="s">
        <v>1397</v>
      </c>
      <c r="B98" s="849" t="s">
        <v>1398</v>
      </c>
      <c r="C98" s="849">
        <v>1</v>
      </c>
      <c r="D98" s="850" t="s">
        <v>55</v>
      </c>
      <c r="E98" s="851">
        <v>75.641176470588249</v>
      </c>
      <c r="F98" s="852">
        <f t="shared" si="4"/>
        <v>75.641176470588249</v>
      </c>
      <c r="G98" s="853"/>
    </row>
    <row r="99" spans="1:7" s="846" customFormat="1" ht="12.75">
      <c r="A99" s="847" t="s">
        <v>1399</v>
      </c>
      <c r="B99" s="849" t="s">
        <v>1400</v>
      </c>
      <c r="C99" s="849"/>
      <c r="D99" s="850"/>
      <c r="E99" s="851">
        <v>252.42205882352943</v>
      </c>
      <c r="F99" s="852">
        <f t="shared" si="4"/>
        <v>0</v>
      </c>
      <c r="G99" s="853"/>
    </row>
    <row r="100" spans="1:7" s="846" customFormat="1" ht="12.75">
      <c r="A100" s="847" t="s">
        <v>1401</v>
      </c>
      <c r="B100" s="849" t="s">
        <v>1402</v>
      </c>
      <c r="C100" s="849"/>
      <c r="D100" s="850"/>
      <c r="E100" s="851">
        <v>75.641176470588249</v>
      </c>
      <c r="F100" s="852">
        <f t="shared" si="4"/>
        <v>0</v>
      </c>
      <c r="G100" s="853"/>
    </row>
    <row r="101" spans="1:7" s="846" customFormat="1" ht="12.75">
      <c r="A101" s="871" t="s">
        <v>1403</v>
      </c>
      <c r="B101" s="855"/>
      <c r="C101" s="855"/>
      <c r="D101" s="856"/>
      <c r="E101" s="857"/>
      <c r="F101" s="858"/>
      <c r="G101" s="858"/>
    </row>
    <row r="102" spans="1:7" s="846" customFormat="1" ht="12.75">
      <c r="A102" s="847" t="s">
        <v>1404</v>
      </c>
      <c r="B102" s="849" t="s">
        <v>1405</v>
      </c>
      <c r="C102" s="849">
        <v>1</v>
      </c>
      <c r="D102" s="866" t="s">
        <v>55</v>
      </c>
      <c r="E102" s="851">
        <v>110.92941176470589</v>
      </c>
      <c r="F102" s="852">
        <f>E102*$C102</f>
        <v>110.92941176470589</v>
      </c>
      <c r="G102" s="853"/>
    </row>
    <row r="103" spans="1:7" s="846" customFormat="1" ht="12.75">
      <c r="A103" s="847" t="s">
        <v>1406</v>
      </c>
      <c r="B103" s="849" t="s">
        <v>1407</v>
      </c>
      <c r="C103" s="849">
        <v>2</v>
      </c>
      <c r="D103" s="866" t="s">
        <v>55</v>
      </c>
      <c r="E103" s="851">
        <v>110.92941176470589</v>
      </c>
      <c r="F103" s="852">
        <f>E103*$C103</f>
        <v>221.85882352941178</v>
      </c>
      <c r="G103" s="853"/>
    </row>
    <row r="104" spans="1:7" s="846" customFormat="1" ht="12.75">
      <c r="A104" s="847" t="s">
        <v>1408</v>
      </c>
      <c r="B104" s="849" t="s">
        <v>1409</v>
      </c>
      <c r="C104" s="849"/>
      <c r="D104" s="850"/>
      <c r="E104" s="851">
        <v>110.92941176470589</v>
      </c>
      <c r="F104" s="852">
        <f>E104*$C104</f>
        <v>0</v>
      </c>
      <c r="G104" s="853"/>
    </row>
    <row r="105" spans="1:7" s="846" customFormat="1" ht="12.75">
      <c r="A105" s="847" t="s">
        <v>1410</v>
      </c>
      <c r="B105" s="849" t="s">
        <v>1411</v>
      </c>
      <c r="C105" s="849"/>
      <c r="D105" s="850"/>
      <c r="E105" s="851">
        <v>110.92941176470589</v>
      </c>
      <c r="F105" s="852">
        <f>E105*$C105</f>
        <v>0</v>
      </c>
      <c r="G105" s="853"/>
    </row>
    <row r="106" spans="1:7" s="846" customFormat="1" ht="12.75">
      <c r="A106" s="871" t="s">
        <v>1412</v>
      </c>
      <c r="B106" s="855"/>
      <c r="C106" s="855"/>
      <c r="D106" s="856"/>
      <c r="E106" s="857"/>
      <c r="F106" s="858"/>
      <c r="G106" s="858"/>
    </row>
    <row r="107" spans="1:7" s="846" customFormat="1" ht="25.5">
      <c r="A107" s="847" t="s">
        <v>1413</v>
      </c>
      <c r="B107" s="848" t="s">
        <v>1414</v>
      </c>
      <c r="C107" s="849"/>
      <c r="D107" s="850"/>
      <c r="E107" s="851">
        <v>257.63088235294117</v>
      </c>
      <c r="F107" s="852">
        <f t="shared" ref="F107:F113" si="5">E107*$C107</f>
        <v>0</v>
      </c>
      <c r="G107" s="853"/>
    </row>
    <row r="108" spans="1:7" s="846" customFormat="1" ht="25.5">
      <c r="A108" s="847" t="s">
        <v>1415</v>
      </c>
      <c r="B108" s="848" t="s">
        <v>1416</v>
      </c>
      <c r="C108" s="849"/>
      <c r="D108" s="850"/>
      <c r="E108" s="851">
        <v>515.26176470588234</v>
      </c>
      <c r="F108" s="852">
        <f t="shared" si="5"/>
        <v>0</v>
      </c>
      <c r="G108" s="853"/>
    </row>
    <row r="109" spans="1:7" s="846" customFormat="1" ht="25.5">
      <c r="A109" s="847" t="s">
        <v>1417</v>
      </c>
      <c r="B109" s="848" t="s">
        <v>1418</v>
      </c>
      <c r="C109" s="849">
        <v>1</v>
      </c>
      <c r="D109" s="850" t="s">
        <v>55</v>
      </c>
      <c r="E109" s="851">
        <v>1030.5338235294118</v>
      </c>
      <c r="F109" s="852">
        <f t="shared" si="5"/>
        <v>1030.5338235294118</v>
      </c>
      <c r="G109" s="853"/>
    </row>
    <row r="110" spans="1:7" s="846" customFormat="1" ht="25.5">
      <c r="A110" s="847" t="s">
        <v>1419</v>
      </c>
      <c r="B110" s="848" t="s">
        <v>1420</v>
      </c>
      <c r="C110" s="849"/>
      <c r="D110" s="850"/>
      <c r="E110" s="851">
        <v>1288.1647058823528</v>
      </c>
      <c r="F110" s="852">
        <f t="shared" si="5"/>
        <v>0</v>
      </c>
      <c r="G110" s="853"/>
    </row>
    <row r="111" spans="1:7" s="846" customFormat="1" ht="25.5">
      <c r="A111" s="847" t="s">
        <v>1421</v>
      </c>
      <c r="B111" s="848" t="s">
        <v>1422</v>
      </c>
      <c r="C111" s="849"/>
      <c r="D111" s="850"/>
      <c r="E111" s="851">
        <v>515.26176470588234</v>
      </c>
      <c r="F111" s="852">
        <f t="shared" si="5"/>
        <v>0</v>
      </c>
      <c r="G111" s="853"/>
    </row>
    <row r="112" spans="1:7" s="846" customFormat="1" ht="25.5">
      <c r="A112" s="847" t="s">
        <v>1423</v>
      </c>
      <c r="B112" s="848" t="s">
        <v>1424</v>
      </c>
      <c r="C112" s="849">
        <v>1</v>
      </c>
      <c r="D112" s="850" t="s">
        <v>55</v>
      </c>
      <c r="E112" s="851">
        <v>3091.6014705882353</v>
      </c>
      <c r="F112" s="852">
        <f t="shared" si="5"/>
        <v>3091.6014705882353</v>
      </c>
      <c r="G112" s="853"/>
    </row>
    <row r="113" spans="1:7" s="846" customFormat="1" ht="25.5">
      <c r="A113" s="847" t="s">
        <v>1425</v>
      </c>
      <c r="B113" s="848" t="s">
        <v>1426</v>
      </c>
      <c r="C113" s="849">
        <v>1</v>
      </c>
      <c r="D113" s="850" t="s">
        <v>55</v>
      </c>
      <c r="E113" s="851">
        <v>277.63235294117646</v>
      </c>
      <c r="F113" s="852">
        <f t="shared" si="5"/>
        <v>277.63235294117646</v>
      </c>
      <c r="G113" s="853"/>
    </row>
    <row r="114" spans="1:7" s="846" customFormat="1" ht="12.75">
      <c r="A114" s="871" t="s">
        <v>1427</v>
      </c>
      <c r="B114" s="855"/>
      <c r="C114" s="855"/>
      <c r="D114" s="856"/>
      <c r="E114" s="857"/>
      <c r="F114" s="858"/>
      <c r="G114" s="858"/>
    </row>
    <row r="115" spans="1:7" s="846" customFormat="1" ht="25.5">
      <c r="A115" s="847" t="s">
        <v>1428</v>
      </c>
      <c r="B115" s="848" t="s">
        <v>1429</v>
      </c>
      <c r="C115" s="849">
        <v>1</v>
      </c>
      <c r="D115" s="850" t="s">
        <v>55</v>
      </c>
      <c r="E115" s="851">
        <v>469.71029411764709</v>
      </c>
      <c r="F115" s="852">
        <f>E115*$C115</f>
        <v>469.71029411764709</v>
      </c>
      <c r="G115" s="853"/>
    </row>
    <row r="116" spans="1:7" s="846" customFormat="1" ht="25.5">
      <c r="A116" s="847" t="s">
        <v>1430</v>
      </c>
      <c r="B116" s="848" t="s">
        <v>1431</v>
      </c>
      <c r="C116" s="849"/>
      <c r="D116" s="850"/>
      <c r="E116" s="851">
        <v>469.71029411764709</v>
      </c>
      <c r="F116" s="852">
        <f>E116*$C116</f>
        <v>0</v>
      </c>
      <c r="G116" s="853"/>
    </row>
    <row r="117" spans="1:7" s="846" customFormat="1" ht="25.5">
      <c r="A117" s="847" t="s">
        <v>1432</v>
      </c>
      <c r="B117" s="848" t="s">
        <v>1433</v>
      </c>
      <c r="C117" s="849"/>
      <c r="D117" s="850"/>
      <c r="E117" s="851">
        <v>469.71029411764709</v>
      </c>
      <c r="F117" s="852">
        <f>E117*$C117</f>
        <v>0</v>
      </c>
      <c r="G117" s="853"/>
    </row>
    <row r="118" spans="1:7" s="846" customFormat="1" ht="12.75">
      <c r="A118" s="871" t="s">
        <v>1434</v>
      </c>
      <c r="B118" s="855"/>
      <c r="C118" s="855"/>
      <c r="D118" s="856"/>
      <c r="E118" s="857"/>
      <c r="F118" s="858"/>
      <c r="G118" s="858"/>
    </row>
    <row r="119" spans="1:7" s="846" customFormat="1" ht="12.75">
      <c r="A119" s="847" t="s">
        <v>1435</v>
      </c>
      <c r="B119" s="848" t="s">
        <v>1436</v>
      </c>
      <c r="C119" s="849">
        <v>1</v>
      </c>
      <c r="D119" s="850" t="s">
        <v>55</v>
      </c>
      <c r="E119" s="851">
        <v>252.41176470588232</v>
      </c>
      <c r="F119" s="852">
        <f>E119*$C119</f>
        <v>252.41176470588232</v>
      </c>
      <c r="G119" s="853"/>
    </row>
    <row r="120" spans="1:7" s="846" customFormat="1" ht="12.75">
      <c r="A120" s="871" t="s">
        <v>1437</v>
      </c>
      <c r="B120" s="855"/>
      <c r="C120" s="855"/>
      <c r="D120" s="856"/>
      <c r="E120" s="857"/>
      <c r="F120" s="858"/>
      <c r="G120" s="858"/>
    </row>
    <row r="121" spans="1:7" s="846" customFormat="1" ht="25.5">
      <c r="A121" s="847" t="s">
        <v>1438</v>
      </c>
      <c r="B121" s="848" t="s">
        <v>1439</v>
      </c>
      <c r="C121" s="849">
        <v>1</v>
      </c>
      <c r="D121" s="850" t="s">
        <v>14</v>
      </c>
      <c r="E121" s="851">
        <v>4309.0867647058822</v>
      </c>
      <c r="F121" s="852">
        <f>E121*$C121</f>
        <v>4309.0867647058822</v>
      </c>
      <c r="G121" s="853"/>
    </row>
    <row r="122" spans="1:7" s="846" customFormat="1" ht="12.75">
      <c r="A122" s="871" t="s">
        <v>1440</v>
      </c>
      <c r="B122" s="855"/>
      <c r="C122" s="855"/>
      <c r="D122" s="856"/>
      <c r="E122" s="857"/>
      <c r="F122" s="858"/>
      <c r="G122" s="858"/>
    </row>
    <row r="123" spans="1:7" s="846" customFormat="1" ht="12.75">
      <c r="A123" s="847" t="s">
        <v>1441</v>
      </c>
      <c r="B123" s="848" t="s">
        <v>1442</v>
      </c>
      <c r="C123" s="849">
        <v>25</v>
      </c>
      <c r="D123" s="850" t="s">
        <v>55</v>
      </c>
      <c r="E123" s="851">
        <v>28.205882352941174</v>
      </c>
      <c r="F123" s="852">
        <f>E123*$C123</f>
        <v>705.14705882352939</v>
      </c>
      <c r="G123" s="853"/>
    </row>
    <row r="124" spans="1:7" s="846" customFormat="1" ht="12.75">
      <c r="A124" s="847" t="s">
        <v>1443</v>
      </c>
      <c r="B124" s="848" t="s">
        <v>1444</v>
      </c>
      <c r="C124" s="849"/>
      <c r="D124" s="850"/>
      <c r="E124" s="851">
        <v>28.205882352941174</v>
      </c>
      <c r="F124" s="852">
        <f>E124*$C124</f>
        <v>0</v>
      </c>
      <c r="G124" s="853"/>
    </row>
    <row r="125" spans="1:7" s="846" customFormat="1" ht="12.75">
      <c r="A125" s="871" t="s">
        <v>1445</v>
      </c>
      <c r="B125" s="855"/>
      <c r="C125" s="855"/>
      <c r="D125" s="856"/>
      <c r="E125" s="857"/>
      <c r="F125" s="858"/>
      <c r="G125" s="858"/>
    </row>
    <row r="126" spans="1:7" s="846" customFormat="1" ht="12.75">
      <c r="A126" s="847" t="s">
        <v>1446</v>
      </c>
      <c r="B126" s="848" t="s">
        <v>1447</v>
      </c>
      <c r="C126" s="849">
        <v>1</v>
      </c>
      <c r="D126" s="850" t="s">
        <v>55</v>
      </c>
      <c r="E126" s="851">
        <v>35.257352941176471</v>
      </c>
      <c r="F126" s="852">
        <f>E126*$C126</f>
        <v>35.257352941176471</v>
      </c>
      <c r="G126" s="853"/>
    </row>
    <row r="127" spans="1:7" s="846" customFormat="1" ht="12.75">
      <c r="A127" s="847" t="s">
        <v>1448</v>
      </c>
      <c r="B127" s="848" t="s">
        <v>1449</v>
      </c>
      <c r="C127" s="849">
        <v>1</v>
      </c>
      <c r="D127" s="850" t="s">
        <v>55</v>
      </c>
      <c r="E127" s="851">
        <v>21.154411764705884</v>
      </c>
      <c r="F127" s="852">
        <f>E127*$C127</f>
        <v>21.154411764705884</v>
      </c>
      <c r="G127" s="853"/>
    </row>
    <row r="128" spans="1:7" s="846" customFormat="1" ht="12.75">
      <c r="A128" s="847" t="s">
        <v>1450</v>
      </c>
      <c r="B128" s="848" t="s">
        <v>1451</v>
      </c>
      <c r="C128" s="849">
        <v>2</v>
      </c>
      <c r="D128" s="850" t="s">
        <v>1452</v>
      </c>
      <c r="E128" s="851">
        <v>12.672058823529413</v>
      </c>
      <c r="F128" s="852">
        <f>E128*$C128</f>
        <v>25.344117647058827</v>
      </c>
      <c r="G128" s="853"/>
    </row>
    <row r="129" spans="1:7" s="846" customFormat="1" ht="12.75">
      <c r="A129" s="871" t="s">
        <v>1453</v>
      </c>
      <c r="B129" s="855"/>
      <c r="C129" s="855"/>
      <c r="D129" s="856"/>
      <c r="E129" s="857"/>
      <c r="F129" s="858"/>
      <c r="G129" s="858"/>
    </row>
    <row r="130" spans="1:7" s="846" customFormat="1" ht="12.75">
      <c r="A130" s="847" t="s">
        <v>1454</v>
      </c>
      <c r="B130" s="848" t="s">
        <v>1455</v>
      </c>
      <c r="C130" s="849">
        <v>300</v>
      </c>
      <c r="D130" s="850" t="s">
        <v>55</v>
      </c>
      <c r="E130" s="851">
        <v>35.257352941176471</v>
      </c>
      <c r="F130" s="852">
        <f>E130*$C130</f>
        <v>10577.205882352941</v>
      </c>
      <c r="G130" s="853"/>
    </row>
    <row r="131" spans="1:7" s="846" customFormat="1" ht="12.75">
      <c r="A131" s="847" t="s">
        <v>1456</v>
      </c>
      <c r="B131" s="848" t="s">
        <v>1457</v>
      </c>
      <c r="C131" s="849">
        <v>250</v>
      </c>
      <c r="D131" s="850" t="s">
        <v>55</v>
      </c>
      <c r="E131" s="851">
        <v>21.154411764705884</v>
      </c>
      <c r="F131" s="852">
        <f>E131*$C131</f>
        <v>5288.6029411764712</v>
      </c>
      <c r="G131" s="853"/>
    </row>
    <row r="132" spans="1:7" s="909" customFormat="1" ht="12.75">
      <c r="A132" s="906" t="s">
        <v>1536</v>
      </c>
      <c r="B132" s="910" t="s">
        <v>1537</v>
      </c>
      <c r="C132" s="904">
        <v>3</v>
      </c>
      <c r="D132" s="911" t="s">
        <v>55</v>
      </c>
      <c r="E132" s="851">
        <v>126.61764705882354</v>
      </c>
      <c r="F132" s="958">
        <f>E132*$C132</f>
        <v>379.85294117647061</v>
      </c>
      <c r="G132" s="908"/>
    </row>
    <row r="133" spans="1:7" s="846" customFormat="1" ht="12.75">
      <c r="A133" s="871" t="s">
        <v>1458</v>
      </c>
      <c r="B133" s="855"/>
      <c r="C133" s="855"/>
      <c r="D133" s="856"/>
      <c r="E133" s="857"/>
      <c r="F133" s="858"/>
      <c r="G133" s="858"/>
    </row>
    <row r="134" spans="1:7" s="846" customFormat="1" ht="12.75">
      <c r="A134" s="847" t="s">
        <v>1459</v>
      </c>
      <c r="B134" s="848" t="s">
        <v>1460</v>
      </c>
      <c r="C134" s="849">
        <v>7</v>
      </c>
      <c r="D134" s="850" t="s">
        <v>55</v>
      </c>
      <c r="E134" s="851">
        <v>42.308823529411768</v>
      </c>
      <c r="F134" s="852">
        <f t="shared" ref="F134:F139" si="6">E134*$C134</f>
        <v>296.16176470588238</v>
      </c>
      <c r="G134" s="853"/>
    </row>
    <row r="135" spans="1:7" s="846" customFormat="1" ht="25.5">
      <c r="A135" s="847" t="s">
        <v>1461</v>
      </c>
      <c r="B135" s="848" t="s">
        <v>1462</v>
      </c>
      <c r="C135" s="849">
        <v>1</v>
      </c>
      <c r="D135" s="850" t="s">
        <v>14</v>
      </c>
      <c r="E135" s="851">
        <v>2279.1176470588239</v>
      </c>
      <c r="F135" s="852">
        <f t="shared" si="6"/>
        <v>2279.1176470588239</v>
      </c>
      <c r="G135" s="853"/>
    </row>
    <row r="136" spans="1:7" s="846" customFormat="1" ht="25.5">
      <c r="A136" s="847" t="s">
        <v>1463</v>
      </c>
      <c r="B136" s="848" t="s">
        <v>1464</v>
      </c>
      <c r="C136" s="849">
        <v>1</v>
      </c>
      <c r="D136" s="850" t="s">
        <v>14</v>
      </c>
      <c r="E136" s="851">
        <v>3038.8235294117644</v>
      </c>
      <c r="F136" s="852">
        <f t="shared" si="6"/>
        <v>3038.8235294117644</v>
      </c>
      <c r="G136" s="853"/>
    </row>
    <row r="137" spans="1:7" s="846" customFormat="1" ht="25.5">
      <c r="A137" s="847" t="s">
        <v>1465</v>
      </c>
      <c r="B137" s="848" t="s">
        <v>1466</v>
      </c>
      <c r="C137" s="849">
        <v>1</v>
      </c>
      <c r="D137" s="850" t="s">
        <v>14</v>
      </c>
      <c r="E137" s="851">
        <v>3038.8235294117644</v>
      </c>
      <c r="F137" s="852">
        <f t="shared" si="6"/>
        <v>3038.8235294117644</v>
      </c>
      <c r="G137" s="853"/>
    </row>
    <row r="138" spans="1:7" s="846" customFormat="1" ht="25.5">
      <c r="A138" s="847" t="s">
        <v>1467</v>
      </c>
      <c r="B138" s="848" t="s">
        <v>1468</v>
      </c>
      <c r="C138" s="849">
        <v>1</v>
      </c>
      <c r="D138" s="850" t="s">
        <v>14</v>
      </c>
      <c r="E138" s="851">
        <v>6077.6470588235288</v>
      </c>
      <c r="F138" s="852">
        <f t="shared" si="6"/>
        <v>6077.6470588235288</v>
      </c>
      <c r="G138" s="853"/>
    </row>
    <row r="139" spans="1:7" s="846" customFormat="1" ht="25.5">
      <c r="A139" s="847" t="s">
        <v>1469</v>
      </c>
      <c r="B139" s="872" t="s">
        <v>1470</v>
      </c>
      <c r="C139" s="868">
        <v>1</v>
      </c>
      <c r="D139" s="869" t="s">
        <v>14</v>
      </c>
      <c r="E139" s="851">
        <v>2279.1176470588239</v>
      </c>
      <c r="F139" s="852">
        <f t="shared" si="6"/>
        <v>2279.1176470588239</v>
      </c>
      <c r="G139" s="870"/>
    </row>
    <row r="140" spans="1:7" s="846" customFormat="1" ht="12.75">
      <c r="A140" s="871" t="s">
        <v>1471</v>
      </c>
      <c r="B140" s="855"/>
      <c r="C140" s="855"/>
      <c r="D140" s="856"/>
      <c r="E140" s="857"/>
      <c r="F140" s="858"/>
      <c r="G140" s="858"/>
    </row>
    <row r="141" spans="1:7" s="846" customFormat="1" ht="12.75">
      <c r="A141" s="847" t="s">
        <v>1469</v>
      </c>
      <c r="B141" s="849" t="s">
        <v>1472</v>
      </c>
      <c r="C141" s="849">
        <v>1</v>
      </c>
      <c r="D141" s="850" t="s">
        <v>55</v>
      </c>
      <c r="E141" s="851">
        <v>337.64705882352945</v>
      </c>
      <c r="F141" s="852">
        <f>E141*$C141</f>
        <v>337.64705882352945</v>
      </c>
      <c r="G141" s="853"/>
    </row>
    <row r="142" spans="1:7" s="846" customFormat="1" ht="12.75">
      <c r="A142" s="847" t="s">
        <v>1473</v>
      </c>
      <c r="B142" s="848" t="s">
        <v>1474</v>
      </c>
      <c r="C142" s="849">
        <v>2</v>
      </c>
      <c r="D142" s="850" t="s">
        <v>55</v>
      </c>
      <c r="E142" s="851">
        <v>1232.7205882352941</v>
      </c>
      <c r="F142" s="852">
        <f>E142*$C142</f>
        <v>2465.4411764705883</v>
      </c>
      <c r="G142" s="853"/>
    </row>
    <row r="143" spans="1:7" s="846" customFormat="1" ht="12.75">
      <c r="A143" s="847" t="s">
        <v>1475</v>
      </c>
      <c r="B143" s="848" t="s">
        <v>1476</v>
      </c>
      <c r="C143" s="849">
        <v>1</v>
      </c>
      <c r="D143" s="850" t="s">
        <v>55</v>
      </c>
      <c r="E143" s="851">
        <v>1057.7205882352941</v>
      </c>
      <c r="F143" s="852">
        <f>E143*$C143</f>
        <v>1057.7205882352941</v>
      </c>
      <c r="G143" s="853"/>
    </row>
    <row r="144" spans="1:7" s="846" customFormat="1" ht="38.25">
      <c r="A144" s="847" t="s">
        <v>1477</v>
      </c>
      <c r="B144" s="848" t="s">
        <v>1478</v>
      </c>
      <c r="C144" s="849">
        <v>10</v>
      </c>
      <c r="D144" s="850" t="s">
        <v>55</v>
      </c>
      <c r="E144" s="851">
        <v>60.786764705882348</v>
      </c>
      <c r="F144" s="852">
        <f>E144*$C144</f>
        <v>607.86764705882342</v>
      </c>
      <c r="G144" s="853"/>
    </row>
    <row r="145" spans="1:7" s="846" customFormat="1" ht="12.75">
      <c r="A145" s="871" t="s">
        <v>1479</v>
      </c>
      <c r="B145" s="855"/>
      <c r="C145" s="855"/>
      <c r="D145" s="856"/>
      <c r="E145" s="857"/>
      <c r="F145" s="858"/>
      <c r="G145" s="858"/>
    </row>
    <row r="146" spans="1:7" s="846" customFormat="1" ht="25.5">
      <c r="A146" s="847" t="s">
        <v>1480</v>
      </c>
      <c r="B146" s="848" t="s">
        <v>1481</v>
      </c>
      <c r="C146" s="849">
        <v>100</v>
      </c>
      <c r="D146" s="850" t="s">
        <v>1452</v>
      </c>
      <c r="E146" s="851">
        <v>14.102941176470587</v>
      </c>
      <c r="F146" s="852">
        <f>E146*$C146</f>
        <v>1410.2941176470588</v>
      </c>
      <c r="G146" s="853"/>
    </row>
    <row r="147" spans="1:7" s="846" customFormat="1" ht="25.5">
      <c r="A147" s="847" t="s">
        <v>1482</v>
      </c>
      <c r="B147" s="848" t="s">
        <v>1483</v>
      </c>
      <c r="C147" s="849">
        <v>5</v>
      </c>
      <c r="D147" s="850" t="s">
        <v>1484</v>
      </c>
      <c r="E147" s="959">
        <v>3714.1176470588234</v>
      </c>
      <c r="F147" s="852">
        <f>E147*$C147</f>
        <v>18570.588235294119</v>
      </c>
      <c r="G147" s="955" t="s">
        <v>1558</v>
      </c>
    </row>
    <row r="148" spans="1:7" s="846" customFormat="1" ht="12.75">
      <c r="A148" s="847" t="s">
        <v>1485</v>
      </c>
      <c r="B148" s="848" t="s">
        <v>1486</v>
      </c>
      <c r="C148" s="849">
        <v>2</v>
      </c>
      <c r="D148" s="850" t="s">
        <v>1487</v>
      </c>
      <c r="E148" s="851">
        <v>84.411764705882362</v>
      </c>
      <c r="F148" s="852">
        <f>E148*$C148</f>
        <v>168.82352941176472</v>
      </c>
      <c r="G148" s="853"/>
    </row>
    <row r="149" spans="1:7" s="909" customFormat="1" ht="25.5">
      <c r="A149" s="906" t="s">
        <v>1538</v>
      </c>
      <c r="B149" s="912" t="s">
        <v>1539</v>
      </c>
      <c r="C149" s="899">
        <v>10</v>
      </c>
      <c r="D149" s="913" t="s">
        <v>1487</v>
      </c>
      <c r="E149" s="851">
        <v>84.411764705882362</v>
      </c>
      <c r="F149" s="852">
        <f>E149*$C149</f>
        <v>844.11764705882365</v>
      </c>
      <c r="G149" s="853"/>
    </row>
    <row r="150" spans="1:7" s="846" customFormat="1" ht="12.75">
      <c r="A150" s="871" t="s">
        <v>1488</v>
      </c>
      <c r="B150" s="855"/>
      <c r="C150" s="855"/>
      <c r="D150" s="856"/>
      <c r="E150" s="857"/>
      <c r="F150" s="858"/>
      <c r="G150" s="858"/>
    </row>
    <row r="151" spans="1:7" s="846" customFormat="1" ht="12.75">
      <c r="A151" s="873" t="s">
        <v>1489</v>
      </c>
      <c r="B151" s="874" t="s">
        <v>1490</v>
      </c>
      <c r="C151" s="849">
        <v>0</v>
      </c>
      <c r="D151" s="850" t="s">
        <v>1491</v>
      </c>
      <c r="E151" s="851">
        <v>658.82352941176464</v>
      </c>
      <c r="F151" s="852">
        <f>E151*$C151</f>
        <v>0</v>
      </c>
      <c r="G151" s="853"/>
    </row>
    <row r="152" spans="1:7" s="846" customFormat="1" ht="12.75">
      <c r="A152" s="847" t="s">
        <v>1492</v>
      </c>
      <c r="B152" s="874" t="s">
        <v>1493</v>
      </c>
      <c r="C152" s="849">
        <v>12</v>
      </c>
      <c r="D152" s="850" t="s">
        <v>1494</v>
      </c>
      <c r="E152" s="851">
        <v>864.70588235294122</v>
      </c>
      <c r="F152" s="852">
        <f>E152*$C152</f>
        <v>10376.470588235294</v>
      </c>
      <c r="G152" s="853"/>
    </row>
    <row r="153" spans="1:7" s="846" customFormat="1" ht="12.75">
      <c r="A153" s="847" t="s">
        <v>1495</v>
      </c>
      <c r="B153" s="874" t="s">
        <v>1496</v>
      </c>
      <c r="C153" s="849">
        <v>2</v>
      </c>
      <c r="D153" s="850" t="s">
        <v>1497</v>
      </c>
      <c r="E153" s="851">
        <v>617.64705882352939</v>
      </c>
      <c r="F153" s="852">
        <f>E153*$C153</f>
        <v>1235.2941176470588</v>
      </c>
      <c r="G153" s="853"/>
    </row>
    <row r="154" spans="1:7" s="846" customFormat="1" ht="22.5">
      <c r="A154" s="847" t="s">
        <v>1498</v>
      </c>
      <c r="B154" s="874" t="s">
        <v>1499</v>
      </c>
      <c r="C154" s="849"/>
      <c r="D154" s="850" t="s">
        <v>1500</v>
      </c>
      <c r="E154" s="851">
        <v>77.205882352941174</v>
      </c>
      <c r="F154" s="852">
        <f>E154*$C154</f>
        <v>0</v>
      </c>
      <c r="G154" s="955" t="s">
        <v>1559</v>
      </c>
    </row>
    <row r="155" spans="1:7" s="846" customFormat="1" ht="12.75">
      <c r="A155" s="847" t="s">
        <v>1501</v>
      </c>
      <c r="B155" s="874" t="s">
        <v>1502</v>
      </c>
      <c r="C155" s="849"/>
      <c r="D155" s="850" t="s">
        <v>1500</v>
      </c>
      <c r="E155" s="851">
        <v>77.205882352941174</v>
      </c>
      <c r="F155" s="852">
        <f>E155*$C155</f>
        <v>0</v>
      </c>
      <c r="G155" s="956" t="s">
        <v>1560</v>
      </c>
    </row>
    <row r="156" spans="1:7" s="846" customFormat="1" ht="12.75">
      <c r="A156" s="871" t="s">
        <v>1503</v>
      </c>
      <c r="B156" s="855"/>
      <c r="C156" s="855"/>
      <c r="D156" s="856"/>
      <c r="E156" s="857"/>
      <c r="F156" s="858"/>
      <c r="G156" s="858"/>
    </row>
    <row r="157" spans="1:7" s="846" customFormat="1" ht="12.75">
      <c r="A157" s="847" t="s">
        <v>1504</v>
      </c>
      <c r="B157" s="848" t="s">
        <v>1505</v>
      </c>
      <c r="C157" s="849">
        <v>2</v>
      </c>
      <c r="D157" s="850" t="s">
        <v>396</v>
      </c>
      <c r="E157" s="851">
        <v>509.55882352941177</v>
      </c>
      <c r="F157" s="852">
        <f t="shared" ref="F157:F159" si="7">E157*$C157</f>
        <v>1019.1176470588235</v>
      </c>
      <c r="G157" s="853"/>
    </row>
    <row r="158" spans="1:7" s="846" customFormat="1" ht="12.75">
      <c r="A158" s="847" t="s">
        <v>1506</v>
      </c>
      <c r="B158" s="848" t="s">
        <v>1507</v>
      </c>
      <c r="C158" s="849">
        <v>2</v>
      </c>
      <c r="D158" s="850" t="s">
        <v>396</v>
      </c>
      <c r="E158" s="851">
        <v>226.47058823529412</v>
      </c>
      <c r="F158" s="852">
        <f t="shared" si="7"/>
        <v>452.94117647058823</v>
      </c>
      <c r="G158" s="853"/>
    </row>
    <row r="159" spans="1:7" s="846" customFormat="1" ht="12.75">
      <c r="A159" s="847" t="s">
        <v>1508</v>
      </c>
      <c r="B159" s="848" t="s">
        <v>1509</v>
      </c>
      <c r="C159" s="849">
        <v>1</v>
      </c>
      <c r="D159" s="850" t="s">
        <v>14</v>
      </c>
      <c r="E159" s="851">
        <v>432.35294117647061</v>
      </c>
      <c r="F159" s="852">
        <f t="shared" si="7"/>
        <v>432.35294117647061</v>
      </c>
      <c r="G159" s="853"/>
    </row>
    <row r="160" spans="1:7" s="846" customFormat="1" ht="12.75">
      <c r="A160" s="847"/>
      <c r="B160" s="848"/>
      <c r="C160" s="849"/>
      <c r="D160" s="850"/>
      <c r="E160" s="851"/>
      <c r="F160" s="852">
        <f t="shared" ref="F160:F163" si="8">E160*$C160</f>
        <v>0</v>
      </c>
      <c r="G160" s="853"/>
    </row>
    <row r="161" spans="1:7" s="846" customFormat="1" ht="12.75">
      <c r="A161" s="847"/>
      <c r="B161" s="848"/>
      <c r="C161" s="849"/>
      <c r="D161" s="850"/>
      <c r="E161" s="851"/>
      <c r="F161" s="852">
        <f t="shared" si="8"/>
        <v>0</v>
      </c>
      <c r="G161" s="853"/>
    </row>
    <row r="162" spans="1:7" s="846" customFormat="1" ht="12.75">
      <c r="A162" s="847"/>
      <c r="B162" s="848"/>
      <c r="C162" s="849"/>
      <c r="D162" s="850"/>
      <c r="E162" s="851"/>
      <c r="F162" s="852">
        <f t="shared" si="8"/>
        <v>0</v>
      </c>
      <c r="G162" s="853"/>
    </row>
    <row r="163" spans="1:7" s="846" customFormat="1" ht="12.75">
      <c r="A163" s="875"/>
      <c r="B163" s="848"/>
      <c r="C163" s="849"/>
      <c r="D163" s="850"/>
      <c r="E163" s="851"/>
      <c r="F163" s="852">
        <f t="shared" si="8"/>
        <v>0</v>
      </c>
      <c r="G163" s="853"/>
    </row>
    <row r="164" spans="1:7" s="846" customFormat="1" ht="12.75">
      <c r="A164" s="847"/>
      <c r="B164" s="849"/>
      <c r="C164" s="849"/>
      <c r="D164" s="850"/>
      <c r="E164" s="851"/>
      <c r="F164" s="853"/>
      <c r="G164" s="853"/>
    </row>
    <row r="165" spans="1:7" s="846" customFormat="1" ht="12.75">
      <c r="A165" s="847"/>
      <c r="B165" s="849"/>
      <c r="C165" s="849"/>
      <c r="D165" s="850"/>
      <c r="E165" s="851"/>
      <c r="F165" s="853"/>
      <c r="G165" s="853"/>
    </row>
    <row r="166" spans="1:7" s="846" customFormat="1" ht="12.75">
      <c r="A166" s="876" t="s">
        <v>1510</v>
      </c>
      <c r="B166" s="877"/>
      <c r="C166" s="878"/>
      <c r="D166" s="879"/>
      <c r="E166" s="851"/>
      <c r="F166" s="880"/>
      <c r="G166" s="880"/>
    </row>
    <row r="167" spans="1:7" s="846" customFormat="1" ht="12.75">
      <c r="A167" s="873" t="s">
        <v>1511</v>
      </c>
      <c r="B167" s="881" t="s">
        <v>1512</v>
      </c>
      <c r="C167" s="882"/>
      <c r="D167" s="883"/>
      <c r="E167" s="851"/>
      <c r="F167" s="880">
        <f>E167*$C167</f>
        <v>0</v>
      </c>
      <c r="G167" s="880"/>
    </row>
    <row r="168" spans="1:7" s="846" customFormat="1" ht="12.75">
      <c r="A168" s="873" t="s">
        <v>1513</v>
      </c>
      <c r="B168" s="881" t="s">
        <v>1512</v>
      </c>
      <c r="C168" s="882"/>
      <c r="D168" s="883"/>
      <c r="E168" s="851"/>
      <c r="F168" s="880">
        <f>E168*$C168</f>
        <v>0</v>
      </c>
      <c r="G168" s="880"/>
    </row>
    <row r="169" spans="1:7" s="846" customFormat="1" ht="12.75">
      <c r="A169" s="873" t="s">
        <v>1514</v>
      </c>
      <c r="B169" s="881" t="s">
        <v>1512</v>
      </c>
      <c r="C169" s="882"/>
      <c r="D169" s="883"/>
      <c r="E169" s="851"/>
      <c r="F169" s="880">
        <f>E169*$C169</f>
        <v>0</v>
      </c>
      <c r="G169" s="880"/>
    </row>
    <row r="170" spans="1:7" s="846" customFormat="1" ht="12.75">
      <c r="A170" s="873" t="s">
        <v>1515</v>
      </c>
      <c r="B170" s="881" t="s">
        <v>1512</v>
      </c>
      <c r="C170" s="882"/>
      <c r="D170" s="883"/>
      <c r="E170" s="851"/>
      <c r="F170" s="880">
        <f>E170*$C170</f>
        <v>0</v>
      </c>
      <c r="G170" s="880"/>
    </row>
    <row r="171" spans="1:7" s="846" customFormat="1" ht="13.5" thickBot="1">
      <c r="A171" s="873" t="s">
        <v>1516</v>
      </c>
      <c r="B171" s="884" t="s">
        <v>1512</v>
      </c>
      <c r="C171" s="885"/>
      <c r="D171" s="886"/>
      <c r="E171" s="851"/>
      <c r="F171" s="880">
        <f>E171*$C171</f>
        <v>0</v>
      </c>
      <c r="G171" s="880"/>
    </row>
    <row r="172" spans="1:7" ht="16.5" thickTop="1" thickBot="1">
      <c r="A172" s="887"/>
      <c r="B172" s="888"/>
      <c r="C172" s="888"/>
      <c r="D172" s="888"/>
      <c r="E172" s="889"/>
      <c r="F172" s="890">
        <f>SUM(F15:F171)</f>
        <v>230414.85147058833</v>
      </c>
      <c r="G172" s="890"/>
    </row>
    <row r="173" spans="1:7">
      <c r="E173" s="891"/>
    </row>
    <row r="174" spans="1:7" ht="15.75" thickBot="1">
      <c r="E174" s="891"/>
    </row>
    <row r="175" spans="1:7" ht="15.75" thickBot="1">
      <c r="A175" s="892" t="s">
        <v>1517</v>
      </c>
      <c r="B175" s="893"/>
      <c r="E175" s="891"/>
    </row>
    <row r="176" spans="1:7">
      <c r="A176" s="1145"/>
      <c r="B176" s="1146"/>
      <c r="E176" s="891"/>
    </row>
    <row r="177" spans="1:6">
      <c r="A177" s="1147"/>
      <c r="B177" s="1148"/>
      <c r="E177" s="891"/>
    </row>
    <row r="178" spans="1:6">
      <c r="A178" s="1147"/>
      <c r="B178" s="1148"/>
      <c r="E178" s="891"/>
    </row>
    <row r="179" spans="1:6">
      <c r="A179" s="1147"/>
      <c r="B179" s="1148"/>
      <c r="E179" s="891"/>
    </row>
    <row r="180" spans="1:6">
      <c r="A180" s="1147"/>
      <c r="B180" s="1148"/>
      <c r="E180" s="891"/>
    </row>
    <row r="181" spans="1:6">
      <c r="A181" s="1147"/>
      <c r="B181" s="1148"/>
      <c r="E181" s="891"/>
    </row>
    <row r="182" spans="1:6">
      <c r="A182" s="1147"/>
      <c r="B182" s="1148"/>
      <c r="E182" s="891"/>
    </row>
    <row r="183" spans="1:6">
      <c r="A183" s="1147"/>
      <c r="B183" s="1148"/>
      <c r="E183" s="891"/>
    </row>
    <row r="184" spans="1:6">
      <c r="A184" s="1147"/>
      <c r="B184" s="1148"/>
      <c r="E184" s="891"/>
    </row>
    <row r="185" spans="1:6" ht="15.75" thickBot="1">
      <c r="A185" s="1149"/>
      <c r="B185" s="1150"/>
      <c r="E185" s="891"/>
    </row>
    <row r="186" spans="1:6">
      <c r="A186" s="894" t="s">
        <v>1518</v>
      </c>
      <c r="B186" s="895"/>
      <c r="C186" s="896"/>
      <c r="D186" s="896"/>
      <c r="E186" s="891"/>
    </row>
    <row r="187" spans="1:6" ht="30" customHeight="1">
      <c r="A187" s="1132" t="s">
        <v>1519</v>
      </c>
      <c r="B187" s="1132"/>
      <c r="C187" s="1132"/>
      <c r="D187" s="1133"/>
      <c r="E187" s="891"/>
    </row>
    <row r="188" spans="1:6" ht="28.5" customHeight="1">
      <c r="A188" s="1132" t="s">
        <v>1520</v>
      </c>
      <c r="B188" s="1132"/>
      <c r="C188" s="1132"/>
      <c r="D188" s="1133"/>
      <c r="E188" s="891"/>
    </row>
    <row r="189" spans="1:6">
      <c r="A189" s="897"/>
      <c r="B189" s="897"/>
      <c r="E189" s="891"/>
    </row>
    <row r="190" spans="1:6">
      <c r="A190" s="897"/>
      <c r="B190" s="897"/>
      <c r="E190" s="891"/>
    </row>
    <row r="191" spans="1:6" s="961" customFormat="1">
      <c r="A191" s="960"/>
      <c r="B191" s="960"/>
      <c r="E191" s="962" t="s">
        <v>1566</v>
      </c>
      <c r="F191" s="963">
        <f>F149+F128+F98+F93+F87+F85+F83+F77+F74+F71+F68+F62+F59+F52+F49+F40+F35+F28+F23</f>
        <v>29089.745588235295</v>
      </c>
    </row>
    <row r="192" spans="1:6">
      <c r="A192" s="897"/>
      <c r="B192" s="897"/>
      <c r="E192" s="891"/>
    </row>
    <row r="193" spans="5:5">
      <c r="E193" s="891"/>
    </row>
  </sheetData>
  <autoFilter ref="A6:A172" xr:uid="{00000000-0009-0000-0000-00001C000000}"/>
  <mergeCells count="7">
    <mergeCell ref="A188:D188"/>
    <mergeCell ref="A3:D3"/>
    <mergeCell ref="E5:F5"/>
    <mergeCell ref="A7:G11"/>
    <mergeCell ref="A12:G12"/>
    <mergeCell ref="A176:B185"/>
    <mergeCell ref="A187:D187"/>
  </mergeCells>
  <pageMargins left="0.19685039370078741" right="0.19685039370078741" top="0.19685039370078741" bottom="0.19685039370078741" header="0.31496062992125984" footer="0.31496062992125984"/>
  <pageSetup paperSize="8" fitToHeight="4" orientation="landscape"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indexed="13"/>
    <pageSetUpPr fitToPage="1"/>
  </sheetPr>
  <dimension ref="A1:F283"/>
  <sheetViews>
    <sheetView showZeros="0" view="pageBreakPreview" zoomScale="60" zoomScaleNormal="75" workbookViewId="0">
      <selection activeCell="E35" sqref="E35"/>
    </sheetView>
  </sheetViews>
  <sheetFormatPr defaultColWidth="11.7109375" defaultRowHeight="29.25" customHeight="1"/>
  <cols>
    <col min="1" max="1" width="15.7109375" style="7" customWidth="1"/>
    <col min="2" max="2" width="52" style="6" customWidth="1"/>
    <col min="3" max="3" width="14.7109375" style="653" customWidth="1"/>
    <col min="4" max="4" width="19" style="63" customWidth="1"/>
    <col min="5" max="5" width="59.5703125" style="63" customWidth="1"/>
    <col min="6" max="16384" width="11.7109375" style="7"/>
  </cols>
  <sheetData>
    <row r="1" spans="1:6" ht="29.25" customHeight="1">
      <c r="A1" s="4" t="s">
        <v>1059</v>
      </c>
      <c r="B1" s="5"/>
      <c r="C1" s="275"/>
      <c r="D1" s="61"/>
      <c r="E1" s="61"/>
    </row>
    <row r="2" spans="1:6" ht="29.25" customHeight="1" thickBot="1">
      <c r="A2" s="4"/>
      <c r="B2" s="5"/>
      <c r="C2" s="275"/>
      <c r="D2" s="61"/>
      <c r="E2" s="61"/>
    </row>
    <row r="3" spans="1:6" ht="29.25" customHeight="1" thickBot="1">
      <c r="A3" s="8"/>
      <c r="B3" s="9"/>
      <c r="C3" s="424"/>
      <c r="D3" s="1130"/>
      <c r="E3" s="1131"/>
    </row>
    <row r="4" spans="1:6" ht="30.75" customHeight="1" thickBot="1">
      <c r="A4" s="12" t="s">
        <v>16</v>
      </c>
      <c r="B4" s="13" t="s">
        <v>1059</v>
      </c>
      <c r="C4" s="279" t="s">
        <v>1026</v>
      </c>
      <c r="D4" s="203" t="s">
        <v>631</v>
      </c>
      <c r="E4" s="62" t="s">
        <v>22</v>
      </c>
    </row>
    <row r="5" spans="1:6" ht="27" customHeight="1">
      <c r="A5" s="311"/>
      <c r="B5" s="312" t="s">
        <v>1015</v>
      </c>
      <c r="C5" s="650"/>
      <c r="D5" s="314"/>
      <c r="E5" s="940" t="s">
        <v>1557</v>
      </c>
    </row>
    <row r="6" spans="1:6" ht="25.5" customHeight="1">
      <c r="A6" s="316"/>
      <c r="B6" s="318" t="s">
        <v>1055</v>
      </c>
      <c r="C6" s="322" t="s">
        <v>88</v>
      </c>
      <c r="D6" s="190"/>
      <c r="E6" s="940"/>
      <c r="F6" s="265"/>
    </row>
    <row r="7" spans="1:6" s="156" customFormat="1" ht="27" customHeight="1">
      <c r="A7" s="320"/>
      <c r="B7" s="318" t="s">
        <v>1056</v>
      </c>
      <c r="C7" s="322" t="s">
        <v>88</v>
      </c>
      <c r="D7" s="216"/>
      <c r="E7" s="940"/>
      <c r="F7" s="265"/>
    </row>
    <row r="8" spans="1:6" ht="27" customHeight="1">
      <c r="A8" s="316"/>
      <c r="B8" s="318" t="s">
        <v>1057</v>
      </c>
      <c r="C8" s="322" t="s">
        <v>88</v>
      </c>
      <c r="D8" s="190"/>
      <c r="E8" s="940"/>
      <c r="F8" s="265"/>
    </row>
    <row r="9" spans="1:6" s="10" customFormat="1" ht="27" customHeight="1">
      <c r="A9" s="320"/>
      <c r="B9" s="318" t="s">
        <v>1058</v>
      </c>
      <c r="C9" s="322" t="s">
        <v>88</v>
      </c>
      <c r="D9" s="208"/>
      <c r="E9" s="940"/>
      <c r="F9" s="265"/>
    </row>
    <row r="10" spans="1:6" ht="27" customHeight="1">
      <c r="A10" s="316"/>
      <c r="B10" s="318"/>
      <c r="C10" s="322"/>
      <c r="D10" s="190"/>
      <c r="E10" s="940"/>
      <c r="F10" s="265"/>
    </row>
    <row r="11" spans="1:6" s="210" customFormat="1" ht="27" customHeight="1">
      <c r="A11" s="323"/>
      <c r="B11" s="654" t="s">
        <v>1065</v>
      </c>
      <c r="C11" s="322"/>
      <c r="D11" s="211"/>
      <c r="E11" s="940" t="s">
        <v>1557</v>
      </c>
      <c r="F11" s="265"/>
    </row>
    <row r="12" spans="1:6" ht="27" customHeight="1">
      <c r="A12" s="316"/>
      <c r="B12" s="318" t="s">
        <v>1055</v>
      </c>
      <c r="C12" s="322" t="s">
        <v>88</v>
      </c>
      <c r="D12" s="190"/>
      <c r="E12" s="940"/>
      <c r="F12" s="265"/>
    </row>
    <row r="13" spans="1:6" ht="27" customHeight="1">
      <c r="A13" s="316"/>
      <c r="B13" s="318" t="s">
        <v>1056</v>
      </c>
      <c r="C13" s="322" t="s">
        <v>88</v>
      </c>
      <c r="D13" s="190"/>
      <c r="E13" s="940"/>
      <c r="F13" s="265"/>
    </row>
    <row r="14" spans="1:6" s="210" customFormat="1" ht="27" customHeight="1">
      <c r="A14" s="320"/>
      <c r="B14" s="318" t="s">
        <v>1057</v>
      </c>
      <c r="C14" s="322" t="s">
        <v>88</v>
      </c>
      <c r="D14" s="209"/>
      <c r="E14" s="940"/>
      <c r="F14" s="265"/>
    </row>
    <row r="15" spans="1:6" ht="27" customHeight="1">
      <c r="A15" s="316"/>
      <c r="B15" s="318" t="s">
        <v>1058</v>
      </c>
      <c r="C15" s="322" t="s">
        <v>88</v>
      </c>
      <c r="D15" s="190"/>
      <c r="E15" s="940"/>
      <c r="F15" s="265"/>
    </row>
    <row r="16" spans="1:6" ht="27" customHeight="1">
      <c r="A16" s="316"/>
      <c r="B16" s="318"/>
      <c r="C16" s="322"/>
      <c r="D16" s="190"/>
      <c r="E16" s="940"/>
      <c r="F16" s="265"/>
    </row>
    <row r="17" spans="1:6" ht="27" customHeight="1">
      <c r="A17" s="316"/>
      <c r="B17" s="654" t="s">
        <v>1066</v>
      </c>
      <c r="C17" s="322"/>
      <c r="D17" s="211"/>
      <c r="E17" s="940" t="s">
        <v>1557</v>
      </c>
      <c r="F17" s="265"/>
    </row>
    <row r="18" spans="1:6" ht="27" customHeight="1">
      <c r="A18" s="316"/>
      <c r="B18" s="318" t="s">
        <v>1055</v>
      </c>
      <c r="C18" s="322" t="s">
        <v>88</v>
      </c>
      <c r="D18" s="190"/>
      <c r="E18" s="940"/>
      <c r="F18" s="265"/>
    </row>
    <row r="19" spans="1:6" ht="27" customHeight="1">
      <c r="A19" s="316"/>
      <c r="B19" s="318" t="s">
        <v>1056</v>
      </c>
      <c r="C19" s="322" t="s">
        <v>88</v>
      </c>
      <c r="D19" s="190"/>
      <c r="E19" s="940"/>
      <c r="F19" s="265"/>
    </row>
    <row r="20" spans="1:6" ht="27" customHeight="1">
      <c r="A20" s="316"/>
      <c r="B20" s="318" t="s">
        <v>1057</v>
      </c>
      <c r="C20" s="322" t="s">
        <v>88</v>
      </c>
      <c r="D20" s="209"/>
      <c r="E20" s="940"/>
      <c r="F20" s="265"/>
    </row>
    <row r="21" spans="1:6" ht="27" customHeight="1">
      <c r="A21" s="316"/>
      <c r="B21" s="318" t="s">
        <v>1058</v>
      </c>
      <c r="C21" s="322" t="s">
        <v>88</v>
      </c>
      <c r="D21" s="190"/>
      <c r="E21" s="940"/>
      <c r="F21" s="265"/>
    </row>
    <row r="22" spans="1:6" ht="27" customHeight="1">
      <c r="A22" s="316"/>
      <c r="B22" s="318"/>
      <c r="C22" s="322"/>
      <c r="D22" s="190"/>
      <c r="E22" s="940"/>
      <c r="F22" s="265"/>
    </row>
    <row r="23" spans="1:6" ht="27" customHeight="1">
      <c r="A23" s="316"/>
      <c r="B23" s="654" t="s">
        <v>1067</v>
      </c>
      <c r="C23" s="322"/>
      <c r="D23" s="211"/>
      <c r="E23" s="940" t="s">
        <v>1557</v>
      </c>
      <c r="F23" s="265"/>
    </row>
    <row r="24" spans="1:6" ht="27" customHeight="1">
      <c r="A24" s="316"/>
      <c r="B24" s="318" t="s">
        <v>1055</v>
      </c>
      <c r="C24" s="322" t="s">
        <v>88</v>
      </c>
      <c r="D24" s="190"/>
      <c r="E24" s="940"/>
      <c r="F24" s="265"/>
    </row>
    <row r="25" spans="1:6" ht="27" customHeight="1">
      <c r="A25" s="316"/>
      <c r="B25" s="318" t="s">
        <v>1056</v>
      </c>
      <c r="C25" s="322" t="s">
        <v>88</v>
      </c>
      <c r="D25" s="190"/>
      <c r="E25" s="940"/>
      <c r="F25" s="265"/>
    </row>
    <row r="26" spans="1:6" ht="27" customHeight="1">
      <c r="A26" s="316"/>
      <c r="B26" s="318" t="s">
        <v>1057</v>
      </c>
      <c r="C26" s="322" t="s">
        <v>88</v>
      </c>
      <c r="D26" s="209"/>
      <c r="E26" s="940"/>
      <c r="F26" s="265"/>
    </row>
    <row r="27" spans="1:6" ht="27" customHeight="1">
      <c r="A27" s="316"/>
      <c r="B27" s="318" t="s">
        <v>1058</v>
      </c>
      <c r="C27" s="322" t="s">
        <v>88</v>
      </c>
      <c r="D27" s="190"/>
      <c r="E27" s="940"/>
      <c r="F27" s="265"/>
    </row>
    <row r="28" spans="1:6" ht="27" customHeight="1">
      <c r="A28" s="316"/>
      <c r="B28" s="318"/>
      <c r="C28" s="322"/>
      <c r="D28" s="190"/>
      <c r="E28" s="940"/>
      <c r="F28" s="265"/>
    </row>
    <row r="29" spans="1:6" ht="27" customHeight="1">
      <c r="A29" s="316"/>
      <c r="B29" s="654" t="s">
        <v>1068</v>
      </c>
      <c r="C29" s="322"/>
      <c r="D29" s="190"/>
      <c r="E29" s="940" t="s">
        <v>1557</v>
      </c>
      <c r="F29" s="265"/>
    </row>
    <row r="30" spans="1:6" ht="27" customHeight="1">
      <c r="A30" s="316"/>
      <c r="B30" s="318" t="s">
        <v>1055</v>
      </c>
      <c r="C30" s="322" t="s">
        <v>88</v>
      </c>
      <c r="D30" s="190"/>
      <c r="E30" s="940"/>
      <c r="F30" s="265"/>
    </row>
    <row r="31" spans="1:6" ht="27" customHeight="1">
      <c r="A31" s="316"/>
      <c r="B31" s="318" t="s">
        <v>1056</v>
      </c>
      <c r="C31" s="322" t="s">
        <v>88</v>
      </c>
      <c r="D31" s="190"/>
      <c r="E31" s="940"/>
      <c r="F31" s="265"/>
    </row>
    <row r="32" spans="1:6" ht="27" customHeight="1">
      <c r="A32" s="316"/>
      <c r="B32" s="318" t="s">
        <v>1057</v>
      </c>
      <c r="C32" s="322" t="s">
        <v>88</v>
      </c>
      <c r="D32" s="190"/>
      <c r="E32" s="940"/>
      <c r="F32" s="265"/>
    </row>
    <row r="33" spans="1:6" ht="27" customHeight="1">
      <c r="A33" s="316"/>
      <c r="B33" s="318" t="s">
        <v>1058</v>
      </c>
      <c r="C33" s="322" t="s">
        <v>88</v>
      </c>
      <c r="D33" s="190"/>
      <c r="E33" s="940"/>
      <c r="F33" s="265"/>
    </row>
    <row r="34" spans="1:6" ht="27" customHeight="1">
      <c r="A34" s="316"/>
      <c r="B34" s="318"/>
      <c r="C34" s="322"/>
      <c r="D34" s="190"/>
      <c r="E34" s="940"/>
      <c r="F34" s="265"/>
    </row>
    <row r="35" spans="1:6" ht="27" customHeight="1">
      <c r="A35" s="316"/>
      <c r="B35" s="655" t="s">
        <v>1054</v>
      </c>
      <c r="C35" s="322"/>
      <c r="D35" s="190"/>
      <c r="E35" s="940" t="s">
        <v>1557</v>
      </c>
      <c r="F35" s="265"/>
    </row>
    <row r="36" spans="1:6" ht="27" customHeight="1">
      <c r="A36" s="316"/>
      <c r="B36" s="318" t="s">
        <v>1055</v>
      </c>
      <c r="C36" s="322" t="s">
        <v>88</v>
      </c>
      <c r="D36" s="190"/>
      <c r="E36" s="67"/>
      <c r="F36" s="265"/>
    </row>
    <row r="37" spans="1:6" s="210" customFormat="1" ht="27" customHeight="1">
      <c r="A37" s="320"/>
      <c r="B37" s="318" t="s">
        <v>1056</v>
      </c>
      <c r="C37" s="322" t="s">
        <v>88</v>
      </c>
      <c r="D37" s="209"/>
      <c r="E37" s="67"/>
      <c r="F37" s="265"/>
    </row>
    <row r="38" spans="1:6" s="210" customFormat="1" ht="27" customHeight="1">
      <c r="A38" s="320"/>
      <c r="B38" s="318" t="s">
        <v>1057</v>
      </c>
      <c r="C38" s="322" t="s">
        <v>88</v>
      </c>
      <c r="D38" s="209"/>
      <c r="E38" s="67"/>
      <c r="F38" s="265"/>
    </row>
    <row r="39" spans="1:6" ht="27" customHeight="1">
      <c r="A39" s="316"/>
      <c r="B39" s="318" t="s">
        <v>1058</v>
      </c>
      <c r="C39" s="322" t="s">
        <v>88</v>
      </c>
      <c r="D39" s="190"/>
      <c r="E39" s="67"/>
      <c r="F39" s="265"/>
    </row>
    <row r="40" spans="1:6" s="10" customFormat="1" ht="27" customHeight="1">
      <c r="A40" s="316"/>
      <c r="B40" s="317"/>
      <c r="C40" s="322"/>
      <c r="D40" s="190"/>
      <c r="E40" s="67"/>
    </row>
    <row r="41" spans="1:6" s="10" customFormat="1" ht="29.25" customHeight="1">
      <c r="B41" s="25"/>
      <c r="C41" s="651"/>
      <c r="D41" s="60"/>
      <c r="E41" s="60"/>
    </row>
    <row r="42" spans="1:6" s="10" customFormat="1" ht="29.25" customHeight="1">
      <c r="B42" s="25"/>
      <c r="C42" s="651"/>
      <c r="D42" s="60"/>
      <c r="E42" s="60"/>
    </row>
    <row r="43" spans="1:6" s="10" customFormat="1" ht="29.25" customHeight="1">
      <c r="B43" s="25"/>
      <c r="C43" s="651"/>
      <c r="D43" s="60"/>
      <c r="E43" s="60"/>
    </row>
    <row r="44" spans="1:6" s="10" customFormat="1" ht="29.25" customHeight="1">
      <c r="B44" s="25"/>
      <c r="C44" s="651"/>
      <c r="D44" s="60"/>
      <c r="E44" s="60"/>
    </row>
    <row r="45" spans="1:6" s="10" customFormat="1" ht="29.25" customHeight="1">
      <c r="B45" s="25"/>
      <c r="C45" s="651"/>
      <c r="D45" s="60"/>
      <c r="E45" s="60"/>
    </row>
    <row r="46" spans="1:6" s="10" customFormat="1" ht="29.25" customHeight="1">
      <c r="B46" s="25"/>
      <c r="C46" s="651"/>
      <c r="D46" s="60"/>
      <c r="E46" s="60"/>
    </row>
    <row r="47" spans="1:6" s="10" customFormat="1" ht="29.25" customHeight="1">
      <c r="B47" s="25"/>
      <c r="C47" s="651"/>
      <c r="D47" s="60"/>
      <c r="E47" s="60"/>
    </row>
    <row r="48" spans="1:6" s="10" customFormat="1" ht="29.25" customHeight="1">
      <c r="B48" s="25"/>
      <c r="C48" s="651"/>
      <c r="D48" s="60"/>
      <c r="E48" s="60"/>
    </row>
    <row r="49" spans="2:5" s="10" customFormat="1" ht="29.25" customHeight="1">
      <c r="B49" s="25"/>
      <c r="C49" s="651"/>
      <c r="D49" s="60"/>
      <c r="E49" s="60"/>
    </row>
    <row r="50" spans="2:5" s="10" customFormat="1" ht="29.25" customHeight="1">
      <c r="B50" s="25"/>
      <c r="C50" s="651"/>
      <c r="D50" s="60"/>
      <c r="E50" s="60"/>
    </row>
    <row r="51" spans="2:5" s="10" customFormat="1" ht="29.25" customHeight="1">
      <c r="B51" s="25"/>
      <c r="C51" s="651"/>
      <c r="D51" s="60"/>
      <c r="E51" s="60"/>
    </row>
    <row r="52" spans="2:5" s="10" customFormat="1" ht="29.25" customHeight="1">
      <c r="B52" s="25"/>
      <c r="C52" s="651"/>
      <c r="D52" s="60"/>
      <c r="E52" s="60"/>
    </row>
    <row r="53" spans="2:5" s="10" customFormat="1" ht="29.25" customHeight="1">
      <c r="B53" s="25"/>
      <c r="C53" s="651"/>
      <c r="D53" s="60"/>
      <c r="E53" s="60"/>
    </row>
    <row r="54" spans="2:5" ht="29.25" customHeight="1">
      <c r="B54" s="25"/>
      <c r="C54" s="651"/>
      <c r="D54" s="60"/>
      <c r="E54" s="60"/>
    </row>
    <row r="55" spans="2:5" ht="29.25" customHeight="1">
      <c r="B55" s="25"/>
      <c r="C55" s="651"/>
      <c r="D55" s="60"/>
      <c r="E55" s="60"/>
    </row>
    <row r="56" spans="2:5" ht="29.25" customHeight="1">
      <c r="B56" s="25"/>
      <c r="C56" s="651"/>
      <c r="D56" s="60"/>
      <c r="E56" s="60"/>
    </row>
    <row r="57" spans="2:5" ht="29.25" customHeight="1">
      <c r="B57" s="25"/>
      <c r="C57" s="651"/>
      <c r="D57" s="60"/>
      <c r="E57" s="60"/>
    </row>
    <row r="58" spans="2:5" ht="29.25" customHeight="1">
      <c r="B58" s="25"/>
      <c r="C58" s="651"/>
      <c r="D58" s="60"/>
      <c r="E58" s="60"/>
    </row>
    <row r="59" spans="2:5" ht="29.25" customHeight="1">
      <c r="B59" s="25"/>
      <c r="C59" s="651"/>
      <c r="D59" s="60"/>
      <c r="E59" s="60"/>
    </row>
    <row r="60" spans="2:5" ht="29.25" customHeight="1">
      <c r="B60" s="25"/>
      <c r="C60" s="651"/>
      <c r="D60" s="60"/>
      <c r="E60" s="60"/>
    </row>
    <row r="61" spans="2:5" ht="29.25" customHeight="1">
      <c r="B61" s="25"/>
      <c r="C61" s="651"/>
      <c r="D61" s="60"/>
      <c r="E61" s="60"/>
    </row>
    <row r="62" spans="2:5" ht="29.25" customHeight="1">
      <c r="B62" s="25"/>
      <c r="C62" s="651"/>
      <c r="D62" s="60"/>
      <c r="E62" s="60"/>
    </row>
    <row r="63" spans="2:5" ht="29.25" customHeight="1">
      <c r="B63" s="25"/>
      <c r="C63" s="651"/>
      <c r="D63" s="60"/>
      <c r="E63" s="60"/>
    </row>
    <row r="64" spans="2:5" ht="29.25" customHeight="1">
      <c r="B64" s="25"/>
      <c r="C64" s="651"/>
      <c r="D64" s="59"/>
      <c r="E64" s="59"/>
    </row>
    <row r="65" spans="2:5" ht="29.25" customHeight="1">
      <c r="B65" s="25"/>
      <c r="C65" s="651"/>
      <c r="D65" s="59"/>
      <c r="E65" s="59"/>
    </row>
    <row r="66" spans="2:5" ht="29.25" customHeight="1">
      <c r="B66" s="25"/>
      <c r="C66" s="651"/>
      <c r="D66" s="59"/>
      <c r="E66" s="59"/>
    </row>
    <row r="67" spans="2:5" ht="29.25" customHeight="1">
      <c r="B67" s="25"/>
      <c r="C67" s="651"/>
      <c r="D67" s="59"/>
      <c r="E67" s="59"/>
    </row>
    <row r="68" spans="2:5" ht="29.25" customHeight="1">
      <c r="B68" s="25"/>
      <c r="C68" s="651"/>
      <c r="D68" s="59"/>
      <c r="E68" s="59"/>
    </row>
    <row r="69" spans="2:5" ht="29.25" customHeight="1">
      <c r="B69" s="25"/>
      <c r="C69" s="651"/>
      <c r="D69" s="59"/>
      <c r="E69" s="59"/>
    </row>
    <row r="70" spans="2:5" ht="29.25" customHeight="1">
      <c r="B70" s="25"/>
      <c r="C70" s="651"/>
      <c r="D70" s="59"/>
      <c r="E70" s="59"/>
    </row>
    <row r="71" spans="2:5" ht="29.25" customHeight="1">
      <c r="B71" s="25"/>
      <c r="C71" s="651"/>
      <c r="D71" s="59"/>
      <c r="E71" s="59"/>
    </row>
    <row r="72" spans="2:5" ht="29.25" customHeight="1">
      <c r="B72" s="25"/>
      <c r="C72" s="651"/>
      <c r="D72" s="59"/>
      <c r="E72" s="59"/>
    </row>
    <row r="73" spans="2:5" ht="29.25" customHeight="1">
      <c r="B73" s="25"/>
      <c r="C73" s="651"/>
      <c r="D73" s="59"/>
      <c r="E73" s="59"/>
    </row>
    <row r="74" spans="2:5" ht="29.25" customHeight="1">
      <c r="B74" s="25"/>
      <c r="C74" s="651"/>
      <c r="D74" s="59"/>
      <c r="E74" s="59"/>
    </row>
    <row r="75" spans="2:5" ht="29.25" customHeight="1">
      <c r="B75" s="25"/>
      <c r="C75" s="651"/>
      <c r="D75" s="59"/>
      <c r="E75" s="59"/>
    </row>
    <row r="76" spans="2:5" ht="29.25" customHeight="1">
      <c r="B76" s="25"/>
      <c r="C76" s="651"/>
      <c r="D76" s="59"/>
      <c r="E76" s="59"/>
    </row>
    <row r="77" spans="2:5" ht="29.25" customHeight="1">
      <c r="B77" s="25"/>
      <c r="C77" s="651"/>
      <c r="D77" s="59"/>
      <c r="E77" s="59"/>
    </row>
    <row r="78" spans="2:5" ht="29.25" customHeight="1">
      <c r="B78" s="25"/>
      <c r="C78" s="651"/>
      <c r="D78" s="59"/>
      <c r="E78" s="59"/>
    </row>
    <row r="79" spans="2:5" ht="29.25" customHeight="1">
      <c r="B79" s="25"/>
      <c r="C79" s="651"/>
      <c r="D79" s="59"/>
      <c r="E79" s="59"/>
    </row>
    <row r="80" spans="2:5" ht="29.25" customHeight="1">
      <c r="B80" s="25"/>
      <c r="C80" s="651"/>
      <c r="D80" s="59"/>
      <c r="E80" s="59"/>
    </row>
    <row r="81" spans="2:5" ht="29.25" customHeight="1">
      <c r="B81" s="25"/>
      <c r="C81" s="651"/>
      <c r="D81" s="59"/>
      <c r="E81" s="59"/>
    </row>
    <row r="82" spans="2:5" ht="29.25" customHeight="1">
      <c r="B82" s="25"/>
      <c r="C82" s="651"/>
      <c r="D82" s="59"/>
      <c r="E82" s="59"/>
    </row>
    <row r="83" spans="2:5" ht="29.25" customHeight="1">
      <c r="B83" s="25"/>
      <c r="C83" s="651"/>
      <c r="D83" s="59"/>
      <c r="E83" s="59"/>
    </row>
    <row r="84" spans="2:5" ht="29.25" customHeight="1">
      <c r="B84" s="25"/>
      <c r="C84" s="651"/>
      <c r="D84" s="59"/>
      <c r="E84" s="59"/>
    </row>
    <row r="85" spans="2:5" ht="29.25" customHeight="1">
      <c r="B85" s="25"/>
      <c r="C85" s="651"/>
      <c r="D85" s="59"/>
      <c r="E85" s="59"/>
    </row>
    <row r="86" spans="2:5" ht="29.25" customHeight="1">
      <c r="B86" s="25"/>
      <c r="C86" s="651"/>
      <c r="D86" s="59"/>
      <c r="E86" s="59"/>
    </row>
    <row r="87" spans="2:5" ht="29.25" customHeight="1">
      <c r="B87" s="25"/>
      <c r="C87" s="651"/>
      <c r="D87" s="59"/>
      <c r="E87" s="59"/>
    </row>
    <row r="88" spans="2:5" ht="29.25" customHeight="1">
      <c r="B88" s="25"/>
      <c r="C88" s="651"/>
      <c r="D88" s="59"/>
      <c r="E88" s="59"/>
    </row>
    <row r="89" spans="2:5" ht="29.25" customHeight="1">
      <c r="B89" s="25"/>
      <c r="C89" s="651"/>
      <c r="D89" s="59"/>
      <c r="E89" s="59"/>
    </row>
    <row r="90" spans="2:5" ht="29.25" customHeight="1">
      <c r="B90" s="25"/>
      <c r="C90" s="651"/>
      <c r="D90" s="59"/>
      <c r="E90" s="59"/>
    </row>
    <row r="91" spans="2:5" ht="29.25" customHeight="1">
      <c r="B91" s="25"/>
      <c r="C91" s="651"/>
      <c r="D91" s="59"/>
      <c r="E91" s="59"/>
    </row>
    <row r="92" spans="2:5" ht="29.25" customHeight="1">
      <c r="B92" s="25"/>
      <c r="C92" s="651"/>
      <c r="D92" s="59"/>
      <c r="E92" s="59"/>
    </row>
    <row r="93" spans="2:5" ht="29.25" customHeight="1">
      <c r="B93" s="25"/>
      <c r="C93" s="651"/>
      <c r="D93" s="59"/>
      <c r="E93" s="59"/>
    </row>
    <row r="94" spans="2:5" ht="29.25" customHeight="1">
      <c r="B94" s="25"/>
      <c r="C94" s="651"/>
      <c r="D94" s="59"/>
      <c r="E94" s="59"/>
    </row>
    <row r="95" spans="2:5" ht="29.25" customHeight="1">
      <c r="B95" s="25"/>
      <c r="C95" s="651"/>
      <c r="D95" s="59"/>
      <c r="E95" s="59"/>
    </row>
    <row r="96" spans="2:5" ht="29.25" customHeight="1">
      <c r="B96" s="25"/>
      <c r="C96" s="651"/>
      <c r="D96" s="59"/>
      <c r="E96" s="59"/>
    </row>
    <row r="97" spans="2:5" ht="29.25" customHeight="1">
      <c r="B97" s="25"/>
      <c r="C97" s="651"/>
      <c r="D97" s="59"/>
      <c r="E97" s="59"/>
    </row>
    <row r="98" spans="2:5" ht="29.25" customHeight="1">
      <c r="B98" s="25"/>
      <c r="C98" s="651"/>
      <c r="D98" s="59"/>
      <c r="E98" s="59"/>
    </row>
    <row r="99" spans="2:5" ht="29.25" customHeight="1">
      <c r="B99" s="25"/>
      <c r="C99" s="651"/>
      <c r="D99" s="59"/>
      <c r="E99" s="59"/>
    </row>
    <row r="100" spans="2:5" ht="29.25" customHeight="1">
      <c r="B100" s="25"/>
      <c r="C100" s="651"/>
      <c r="D100" s="59"/>
      <c r="E100" s="59"/>
    </row>
    <row r="101" spans="2:5" ht="29.25" customHeight="1">
      <c r="B101" s="25"/>
      <c r="C101" s="651"/>
      <c r="D101" s="59"/>
      <c r="E101" s="59"/>
    </row>
    <row r="102" spans="2:5" ht="29.25" customHeight="1">
      <c r="B102" s="25"/>
      <c r="C102" s="651"/>
      <c r="D102" s="59"/>
      <c r="E102" s="59"/>
    </row>
    <row r="103" spans="2:5" ht="29.25" customHeight="1">
      <c r="B103" s="25"/>
      <c r="C103" s="652"/>
    </row>
    <row r="104" spans="2:5" ht="29.25" customHeight="1">
      <c r="B104" s="25"/>
      <c r="C104" s="652"/>
    </row>
    <row r="105" spans="2:5" ht="29.25" customHeight="1">
      <c r="B105" s="25"/>
      <c r="C105" s="652"/>
    </row>
    <row r="106" spans="2:5" ht="29.25" customHeight="1">
      <c r="B106" s="25"/>
      <c r="C106" s="652"/>
    </row>
    <row r="107" spans="2:5" ht="29.25" customHeight="1">
      <c r="B107" s="25"/>
      <c r="C107" s="652"/>
    </row>
    <row r="108" spans="2:5" ht="29.25" customHeight="1">
      <c r="B108" s="25"/>
      <c r="C108" s="652"/>
    </row>
    <row r="109" spans="2:5" ht="29.25" customHeight="1">
      <c r="B109" s="25"/>
      <c r="C109" s="651"/>
    </row>
    <row r="110" spans="2:5" ht="29.25" customHeight="1">
      <c r="B110" s="25"/>
      <c r="C110" s="651"/>
    </row>
    <row r="111" spans="2:5" ht="29.25" customHeight="1">
      <c r="B111" s="27"/>
      <c r="C111" s="651"/>
    </row>
    <row r="112" spans="2:5" ht="29.25" customHeight="1">
      <c r="B112" s="27"/>
      <c r="C112" s="651"/>
    </row>
    <row r="113" spans="1:6" ht="29.25" customHeight="1">
      <c r="B113" s="27"/>
      <c r="C113" s="651"/>
    </row>
    <row r="114" spans="1:6" ht="29.25" customHeight="1">
      <c r="B114" s="27"/>
      <c r="C114" s="651"/>
    </row>
    <row r="115" spans="1:6" ht="29.25" customHeight="1">
      <c r="B115" s="27"/>
      <c r="C115" s="651"/>
    </row>
    <row r="116" spans="1:6" ht="29.25" customHeight="1">
      <c r="B116" s="27"/>
      <c r="C116" s="651"/>
    </row>
    <row r="117" spans="1:6" s="63" customFormat="1" ht="29.25" customHeight="1">
      <c r="A117" s="7"/>
      <c r="B117" s="27"/>
      <c r="C117" s="651"/>
      <c r="F117" s="7"/>
    </row>
    <row r="118" spans="1:6" s="63" customFormat="1" ht="29.25" customHeight="1">
      <c r="A118" s="7"/>
      <c r="B118" s="27"/>
      <c r="C118" s="651"/>
      <c r="F118" s="7"/>
    </row>
    <row r="119" spans="1:6" s="63" customFormat="1" ht="29.25" customHeight="1">
      <c r="A119" s="7"/>
      <c r="B119" s="27"/>
      <c r="C119" s="651"/>
      <c r="F119" s="7"/>
    </row>
    <row r="120" spans="1:6" s="63" customFormat="1" ht="29.25" customHeight="1">
      <c r="A120" s="7"/>
      <c r="B120" s="27"/>
      <c r="C120" s="651"/>
      <c r="F120" s="7"/>
    </row>
    <row r="121" spans="1:6" s="63" customFormat="1" ht="29.25" customHeight="1">
      <c r="A121" s="7"/>
      <c r="B121" s="27"/>
      <c r="C121" s="651"/>
      <c r="F121" s="7"/>
    </row>
    <row r="122" spans="1:6" s="63" customFormat="1" ht="29.25" customHeight="1">
      <c r="A122" s="7"/>
      <c r="B122" s="27"/>
      <c r="C122" s="651"/>
      <c r="F122" s="7"/>
    </row>
    <row r="123" spans="1:6" s="63" customFormat="1" ht="29.25" customHeight="1">
      <c r="A123" s="7"/>
      <c r="B123" s="27"/>
      <c r="C123" s="651"/>
      <c r="F123" s="7"/>
    </row>
    <row r="124" spans="1:6" s="63" customFormat="1" ht="29.25" customHeight="1">
      <c r="A124" s="7"/>
      <c r="B124" s="27"/>
      <c r="C124" s="651"/>
      <c r="F124" s="7"/>
    </row>
    <row r="125" spans="1:6" s="63" customFormat="1" ht="29.25" customHeight="1">
      <c r="A125" s="7"/>
      <c r="B125" s="27"/>
      <c r="C125" s="651"/>
      <c r="F125" s="7"/>
    </row>
    <row r="126" spans="1:6" s="63" customFormat="1" ht="29.25" customHeight="1">
      <c r="A126" s="7"/>
      <c r="B126" s="27"/>
      <c r="C126" s="651"/>
      <c r="F126" s="7"/>
    </row>
    <row r="127" spans="1:6" s="63" customFormat="1" ht="29.25" customHeight="1">
      <c r="A127" s="7"/>
      <c r="B127" s="27"/>
      <c r="C127" s="651"/>
      <c r="F127" s="7"/>
    </row>
    <row r="128" spans="1:6" s="63" customFormat="1" ht="29.25" customHeight="1">
      <c r="A128" s="7"/>
      <c r="B128" s="27"/>
      <c r="C128" s="651"/>
      <c r="F128" s="7"/>
    </row>
    <row r="129" spans="1:6" s="63" customFormat="1" ht="29.25" customHeight="1">
      <c r="A129" s="7"/>
      <c r="B129" s="27"/>
      <c r="C129" s="651"/>
      <c r="F129" s="7"/>
    </row>
    <row r="130" spans="1:6" s="63" customFormat="1" ht="29.25" customHeight="1">
      <c r="A130" s="7"/>
      <c r="B130" s="27"/>
      <c r="C130" s="651"/>
      <c r="F130" s="7"/>
    </row>
    <row r="131" spans="1:6" s="63" customFormat="1" ht="29.25" customHeight="1">
      <c r="A131" s="7"/>
      <c r="B131" s="27"/>
      <c r="C131" s="651"/>
      <c r="F131" s="7"/>
    </row>
    <row r="132" spans="1:6" s="63" customFormat="1" ht="29.25" customHeight="1">
      <c r="A132" s="7"/>
      <c r="B132" s="27"/>
      <c r="C132" s="651"/>
      <c r="F132" s="7"/>
    </row>
    <row r="133" spans="1:6" s="63" customFormat="1" ht="29.25" customHeight="1">
      <c r="A133" s="7"/>
      <c r="B133" s="27"/>
      <c r="C133" s="651"/>
      <c r="F133" s="7"/>
    </row>
    <row r="134" spans="1:6" s="63" customFormat="1" ht="29.25" customHeight="1">
      <c r="A134" s="7"/>
      <c r="B134" s="27"/>
      <c r="C134" s="651"/>
      <c r="F134" s="7"/>
    </row>
    <row r="135" spans="1:6" s="63" customFormat="1" ht="29.25" customHeight="1">
      <c r="A135" s="7"/>
      <c r="B135" s="27"/>
      <c r="C135" s="651"/>
      <c r="F135" s="7"/>
    </row>
    <row r="136" spans="1:6" s="63" customFormat="1" ht="29.25" customHeight="1">
      <c r="A136" s="7"/>
      <c r="B136" s="27"/>
      <c r="C136" s="651"/>
      <c r="F136" s="7"/>
    </row>
    <row r="137" spans="1:6" s="63" customFormat="1" ht="29.25" customHeight="1">
      <c r="A137" s="7"/>
      <c r="B137" s="27"/>
      <c r="C137" s="651"/>
      <c r="F137" s="7"/>
    </row>
    <row r="138" spans="1:6" s="63" customFormat="1" ht="29.25" customHeight="1">
      <c r="A138" s="7"/>
      <c r="B138" s="27"/>
      <c r="C138" s="651"/>
      <c r="F138" s="7"/>
    </row>
    <row r="139" spans="1:6" s="63" customFormat="1" ht="29.25" customHeight="1">
      <c r="A139" s="7"/>
      <c r="B139" s="27"/>
      <c r="C139" s="651"/>
      <c r="F139" s="7"/>
    </row>
    <row r="140" spans="1:6" s="63" customFormat="1" ht="29.25" customHeight="1">
      <c r="A140" s="7"/>
      <c r="B140" s="27"/>
      <c r="C140" s="651"/>
      <c r="F140" s="7"/>
    </row>
    <row r="141" spans="1:6" s="63" customFormat="1" ht="29.25" customHeight="1">
      <c r="A141" s="7"/>
      <c r="B141" s="27"/>
      <c r="C141" s="651"/>
      <c r="F141" s="7"/>
    </row>
    <row r="142" spans="1:6" s="63" customFormat="1" ht="29.25" customHeight="1">
      <c r="A142" s="7"/>
      <c r="B142" s="27"/>
      <c r="C142" s="651"/>
      <c r="F142" s="7"/>
    </row>
    <row r="143" spans="1:6" s="63" customFormat="1" ht="29.25" customHeight="1">
      <c r="A143" s="7"/>
      <c r="B143" s="27"/>
      <c r="C143" s="651"/>
      <c r="F143" s="7"/>
    </row>
    <row r="144" spans="1:6" s="63" customFormat="1" ht="29.25" customHeight="1">
      <c r="A144" s="7"/>
      <c r="B144" s="27"/>
      <c r="C144" s="651"/>
      <c r="F144" s="7"/>
    </row>
    <row r="145" spans="1:6" s="63" customFormat="1" ht="29.25" customHeight="1">
      <c r="A145" s="7"/>
      <c r="B145" s="27"/>
      <c r="C145" s="651"/>
      <c r="F145" s="7"/>
    </row>
    <row r="146" spans="1:6" s="63" customFormat="1" ht="29.25" customHeight="1">
      <c r="A146" s="7"/>
      <c r="B146" s="27"/>
      <c r="C146" s="651"/>
      <c r="F146" s="7"/>
    </row>
    <row r="147" spans="1:6" s="63" customFormat="1" ht="29.25" customHeight="1">
      <c r="A147" s="7"/>
      <c r="B147" s="27"/>
      <c r="C147" s="651"/>
      <c r="F147" s="7"/>
    </row>
    <row r="148" spans="1:6" s="63" customFormat="1" ht="29.25" customHeight="1">
      <c r="A148" s="7"/>
      <c r="B148" s="27"/>
      <c r="C148" s="651"/>
      <c r="F148" s="7"/>
    </row>
    <row r="149" spans="1:6" s="63" customFormat="1" ht="29.25" customHeight="1">
      <c r="A149" s="7"/>
      <c r="B149" s="27"/>
      <c r="C149" s="651"/>
      <c r="F149" s="7"/>
    </row>
    <row r="150" spans="1:6" s="63" customFormat="1" ht="29.25" customHeight="1">
      <c r="A150" s="7"/>
      <c r="B150" s="27"/>
      <c r="C150" s="651"/>
      <c r="F150" s="7"/>
    </row>
    <row r="151" spans="1:6" s="63" customFormat="1" ht="29.25" customHeight="1">
      <c r="A151" s="7"/>
      <c r="B151" s="27"/>
      <c r="C151" s="651"/>
      <c r="F151" s="7"/>
    </row>
    <row r="152" spans="1:6" s="63" customFormat="1" ht="29.25" customHeight="1">
      <c r="A152" s="7"/>
      <c r="B152" s="27"/>
      <c r="C152" s="651"/>
      <c r="F152" s="7"/>
    </row>
    <row r="153" spans="1:6" s="63" customFormat="1" ht="29.25" customHeight="1">
      <c r="A153" s="7"/>
      <c r="B153" s="27"/>
      <c r="C153" s="651"/>
      <c r="F153" s="7"/>
    </row>
    <row r="154" spans="1:6" s="63" customFormat="1" ht="29.25" customHeight="1">
      <c r="A154" s="7"/>
      <c r="B154" s="27"/>
      <c r="C154" s="651"/>
      <c r="F154" s="7"/>
    </row>
    <row r="155" spans="1:6" s="63" customFormat="1" ht="29.25" customHeight="1">
      <c r="A155" s="7"/>
      <c r="B155" s="27"/>
      <c r="C155" s="651"/>
      <c r="F155" s="7"/>
    </row>
    <row r="156" spans="1:6" s="63" customFormat="1" ht="29.25" customHeight="1">
      <c r="A156" s="7"/>
      <c r="B156" s="27"/>
      <c r="C156" s="651"/>
      <c r="F156" s="7"/>
    </row>
    <row r="157" spans="1:6" s="63" customFormat="1" ht="29.25" customHeight="1">
      <c r="A157" s="7"/>
      <c r="B157" s="27"/>
      <c r="C157" s="651"/>
      <c r="F157" s="7"/>
    </row>
    <row r="158" spans="1:6" s="63" customFormat="1" ht="29.25" customHeight="1">
      <c r="A158" s="7"/>
      <c r="B158" s="27"/>
      <c r="C158" s="651"/>
      <c r="F158" s="7"/>
    </row>
    <row r="159" spans="1:6" s="63" customFormat="1" ht="29.25" customHeight="1">
      <c r="A159" s="7"/>
      <c r="B159" s="27"/>
      <c r="C159" s="651"/>
      <c r="F159" s="7"/>
    </row>
    <row r="160" spans="1:6" s="63" customFormat="1" ht="29.25" customHeight="1">
      <c r="A160" s="7"/>
      <c r="B160" s="27"/>
      <c r="C160" s="651"/>
      <c r="F160" s="7"/>
    </row>
    <row r="161" spans="1:6" s="63" customFormat="1" ht="29.25" customHeight="1">
      <c r="A161" s="7"/>
      <c r="B161" s="27"/>
      <c r="C161" s="651"/>
      <c r="F161" s="7"/>
    </row>
    <row r="162" spans="1:6" s="63" customFormat="1" ht="29.25" customHeight="1">
      <c r="A162" s="7"/>
      <c r="B162" s="27"/>
      <c r="C162" s="651"/>
      <c r="F162" s="7"/>
    </row>
    <row r="163" spans="1:6" s="63" customFormat="1" ht="29.25" customHeight="1">
      <c r="A163" s="7"/>
      <c r="B163" s="27"/>
      <c r="C163" s="651"/>
      <c r="F163" s="7"/>
    </row>
    <row r="164" spans="1:6" s="63" customFormat="1" ht="29.25" customHeight="1">
      <c r="A164" s="7"/>
      <c r="B164" s="27"/>
      <c r="C164" s="651"/>
      <c r="F164" s="7"/>
    </row>
    <row r="165" spans="1:6" s="63" customFormat="1" ht="29.25" customHeight="1">
      <c r="A165" s="7"/>
      <c r="B165" s="27"/>
      <c r="C165" s="651"/>
      <c r="F165" s="7"/>
    </row>
    <row r="166" spans="1:6" s="63" customFormat="1" ht="29.25" customHeight="1">
      <c r="A166" s="7"/>
      <c r="B166" s="27"/>
      <c r="C166" s="651"/>
      <c r="F166" s="7"/>
    </row>
    <row r="167" spans="1:6" s="63" customFormat="1" ht="29.25" customHeight="1">
      <c r="A167" s="7"/>
      <c r="B167" s="27"/>
      <c r="C167" s="651"/>
      <c r="F167" s="7"/>
    </row>
    <row r="168" spans="1:6" s="63" customFormat="1" ht="29.25" customHeight="1">
      <c r="A168" s="7"/>
      <c r="B168" s="27"/>
      <c r="C168" s="651"/>
      <c r="F168" s="7"/>
    </row>
    <row r="169" spans="1:6" s="63" customFormat="1" ht="29.25" customHeight="1">
      <c r="A169" s="7"/>
      <c r="B169" s="27"/>
      <c r="C169" s="651"/>
      <c r="F169" s="7"/>
    </row>
    <row r="170" spans="1:6" s="63" customFormat="1" ht="29.25" customHeight="1">
      <c r="A170" s="7"/>
      <c r="B170" s="27"/>
      <c r="C170" s="651"/>
      <c r="F170" s="7"/>
    </row>
    <row r="171" spans="1:6" s="63" customFormat="1" ht="29.25" customHeight="1">
      <c r="A171" s="7"/>
      <c r="B171" s="27"/>
      <c r="C171" s="651"/>
      <c r="F171" s="7"/>
    </row>
    <row r="172" spans="1:6" s="63" customFormat="1" ht="29.25" customHeight="1">
      <c r="A172" s="7"/>
      <c r="B172" s="27"/>
      <c r="C172" s="651"/>
      <c r="F172" s="7"/>
    </row>
    <row r="173" spans="1:6" s="63" customFormat="1" ht="29.25" customHeight="1">
      <c r="A173" s="7"/>
      <c r="B173" s="27"/>
      <c r="C173" s="651"/>
      <c r="F173" s="7"/>
    </row>
    <row r="174" spans="1:6" s="63" customFormat="1" ht="29.25" customHeight="1">
      <c r="A174" s="7"/>
      <c r="B174" s="27"/>
      <c r="C174" s="651"/>
      <c r="F174" s="7"/>
    </row>
    <row r="175" spans="1:6" s="63" customFormat="1" ht="29.25" customHeight="1">
      <c r="A175" s="7"/>
      <c r="B175" s="27"/>
      <c r="C175" s="651"/>
      <c r="F175" s="7"/>
    </row>
    <row r="176" spans="1:6" s="63" customFormat="1" ht="29.25" customHeight="1">
      <c r="A176" s="7"/>
      <c r="B176" s="27"/>
      <c r="C176" s="651"/>
      <c r="F176" s="7"/>
    </row>
    <row r="177" spans="1:6" s="63" customFormat="1" ht="29.25" customHeight="1">
      <c r="A177" s="7"/>
      <c r="B177" s="27"/>
      <c r="C177" s="651"/>
      <c r="F177" s="7"/>
    </row>
    <row r="178" spans="1:6" s="63" customFormat="1" ht="29.25" customHeight="1">
      <c r="A178" s="7"/>
      <c r="B178" s="27"/>
      <c r="C178" s="651"/>
      <c r="F178" s="7"/>
    </row>
    <row r="179" spans="1:6" s="63" customFormat="1" ht="29.25" customHeight="1">
      <c r="A179" s="7"/>
      <c r="B179" s="27"/>
      <c r="C179" s="651"/>
      <c r="F179" s="7"/>
    </row>
    <row r="180" spans="1:6" s="63" customFormat="1" ht="29.25" customHeight="1">
      <c r="A180" s="7"/>
      <c r="B180" s="27"/>
      <c r="C180" s="651"/>
      <c r="F180" s="7"/>
    </row>
    <row r="181" spans="1:6" s="63" customFormat="1" ht="29.25" customHeight="1">
      <c r="A181" s="7"/>
      <c r="B181" s="27"/>
      <c r="C181" s="651"/>
      <c r="F181" s="7"/>
    </row>
    <row r="182" spans="1:6" s="63" customFormat="1" ht="29.25" customHeight="1">
      <c r="A182" s="7"/>
      <c r="B182" s="27"/>
      <c r="C182" s="651"/>
      <c r="F182" s="7"/>
    </row>
    <row r="183" spans="1:6" s="63" customFormat="1" ht="29.25" customHeight="1">
      <c r="A183" s="7"/>
      <c r="B183" s="27"/>
      <c r="C183" s="651"/>
      <c r="F183" s="7"/>
    </row>
    <row r="184" spans="1:6" s="63" customFormat="1" ht="29.25" customHeight="1">
      <c r="A184" s="7"/>
      <c r="B184" s="27"/>
      <c r="C184" s="651"/>
      <c r="F184" s="7"/>
    </row>
    <row r="185" spans="1:6" s="63" customFormat="1" ht="29.25" customHeight="1">
      <c r="A185" s="7"/>
      <c r="B185" s="27"/>
      <c r="C185" s="651"/>
      <c r="F185" s="7"/>
    </row>
    <row r="186" spans="1:6" s="63" customFormat="1" ht="29.25" customHeight="1">
      <c r="A186" s="7"/>
      <c r="B186" s="27"/>
      <c r="C186" s="651"/>
      <c r="F186" s="7"/>
    </row>
    <row r="187" spans="1:6" s="63" customFormat="1" ht="29.25" customHeight="1">
      <c r="A187" s="7"/>
      <c r="B187" s="27"/>
      <c r="C187" s="651"/>
      <c r="F187" s="7"/>
    </row>
    <row r="188" spans="1:6" s="63" customFormat="1" ht="29.25" customHeight="1">
      <c r="A188" s="7"/>
      <c r="B188" s="27"/>
      <c r="C188" s="651"/>
      <c r="F188" s="7"/>
    </row>
    <row r="189" spans="1:6" s="63" customFormat="1" ht="29.25" customHeight="1">
      <c r="A189" s="7"/>
      <c r="B189" s="27"/>
      <c r="C189" s="651"/>
      <c r="F189" s="7"/>
    </row>
    <row r="190" spans="1:6" s="63" customFormat="1" ht="29.25" customHeight="1">
      <c r="A190" s="7"/>
      <c r="B190" s="27"/>
      <c r="C190" s="651"/>
      <c r="F190" s="7"/>
    </row>
    <row r="191" spans="1:6" s="63" customFormat="1" ht="29.25" customHeight="1">
      <c r="A191" s="7"/>
      <c r="B191" s="27"/>
      <c r="C191" s="651"/>
      <c r="F191" s="7"/>
    </row>
    <row r="192" spans="1:6" s="63" customFormat="1" ht="29.25" customHeight="1">
      <c r="A192" s="7"/>
      <c r="B192" s="27"/>
      <c r="C192" s="651"/>
      <c r="F192" s="7"/>
    </row>
    <row r="193" spans="1:6" s="63" customFormat="1" ht="29.25" customHeight="1">
      <c r="A193" s="7"/>
      <c r="B193" s="27"/>
      <c r="C193" s="651"/>
      <c r="F193" s="7"/>
    </row>
    <row r="194" spans="1:6" s="63" customFormat="1" ht="29.25" customHeight="1">
      <c r="A194" s="7"/>
      <c r="B194" s="27"/>
      <c r="C194" s="651"/>
      <c r="F194" s="7"/>
    </row>
    <row r="195" spans="1:6" s="63" customFormat="1" ht="29.25" customHeight="1">
      <c r="A195" s="7"/>
      <c r="B195" s="27"/>
      <c r="C195" s="651"/>
      <c r="F195" s="7"/>
    </row>
    <row r="196" spans="1:6" s="63" customFormat="1" ht="29.25" customHeight="1">
      <c r="A196" s="7"/>
      <c r="B196" s="27"/>
      <c r="C196" s="651"/>
      <c r="F196" s="7"/>
    </row>
    <row r="197" spans="1:6" s="63" customFormat="1" ht="29.25" customHeight="1">
      <c r="A197" s="7"/>
      <c r="B197" s="27"/>
      <c r="C197" s="651"/>
      <c r="F197" s="7"/>
    </row>
    <row r="198" spans="1:6" s="63" customFormat="1" ht="29.25" customHeight="1">
      <c r="A198" s="7"/>
      <c r="B198" s="27"/>
      <c r="C198" s="651"/>
      <c r="F198" s="7"/>
    </row>
    <row r="199" spans="1:6" s="63" customFormat="1" ht="29.25" customHeight="1">
      <c r="A199" s="7"/>
      <c r="B199" s="27"/>
      <c r="C199" s="651"/>
      <c r="F199" s="7"/>
    </row>
    <row r="200" spans="1:6" s="63" customFormat="1" ht="29.25" customHeight="1">
      <c r="A200" s="7"/>
      <c r="B200" s="27"/>
      <c r="C200" s="651"/>
      <c r="F200" s="7"/>
    </row>
    <row r="201" spans="1:6" s="63" customFormat="1" ht="29.25" customHeight="1">
      <c r="A201" s="7"/>
      <c r="B201" s="27"/>
      <c r="C201" s="651"/>
      <c r="F201" s="7"/>
    </row>
    <row r="202" spans="1:6" s="63" customFormat="1" ht="29.25" customHeight="1">
      <c r="A202" s="7"/>
      <c r="B202" s="27"/>
      <c r="C202" s="651"/>
      <c r="F202" s="7"/>
    </row>
    <row r="203" spans="1:6" s="63" customFormat="1" ht="29.25" customHeight="1">
      <c r="A203" s="7"/>
      <c r="B203" s="27"/>
      <c r="C203" s="651"/>
      <c r="F203" s="7"/>
    </row>
    <row r="204" spans="1:6" s="63" customFormat="1" ht="29.25" customHeight="1">
      <c r="A204" s="7"/>
      <c r="B204" s="27"/>
      <c r="C204" s="651"/>
      <c r="F204" s="7"/>
    </row>
    <row r="205" spans="1:6" s="63" customFormat="1" ht="29.25" customHeight="1">
      <c r="A205" s="7"/>
      <c r="B205" s="27"/>
      <c r="C205" s="651"/>
      <c r="F205" s="7"/>
    </row>
    <row r="206" spans="1:6" s="63" customFormat="1" ht="29.25" customHeight="1">
      <c r="A206" s="7"/>
      <c r="B206" s="27"/>
      <c r="C206" s="651"/>
      <c r="F206" s="7"/>
    </row>
    <row r="207" spans="1:6" s="63" customFormat="1" ht="29.25" customHeight="1">
      <c r="A207" s="7"/>
      <c r="B207" s="27"/>
      <c r="C207" s="651"/>
      <c r="F207" s="7"/>
    </row>
    <row r="208" spans="1:6" s="63" customFormat="1" ht="29.25" customHeight="1">
      <c r="A208" s="7"/>
      <c r="B208" s="27"/>
      <c r="C208" s="651"/>
      <c r="F208" s="7"/>
    </row>
    <row r="209" spans="1:6" s="63" customFormat="1" ht="29.25" customHeight="1">
      <c r="A209" s="7"/>
      <c r="B209" s="27"/>
      <c r="C209" s="651"/>
      <c r="F209" s="7"/>
    </row>
    <row r="210" spans="1:6" s="63" customFormat="1" ht="29.25" customHeight="1">
      <c r="A210" s="7"/>
      <c r="B210" s="27"/>
      <c r="C210" s="651"/>
      <c r="F210" s="7"/>
    </row>
    <row r="211" spans="1:6" s="63" customFormat="1" ht="29.25" customHeight="1">
      <c r="A211" s="7"/>
      <c r="B211" s="27"/>
      <c r="C211" s="651"/>
      <c r="F211" s="7"/>
    </row>
    <row r="212" spans="1:6" s="63" customFormat="1" ht="29.25" customHeight="1">
      <c r="A212" s="7"/>
      <c r="B212" s="27"/>
      <c r="C212" s="651"/>
      <c r="F212" s="7"/>
    </row>
    <row r="213" spans="1:6" s="63" customFormat="1" ht="29.25" customHeight="1">
      <c r="A213" s="7"/>
      <c r="B213" s="27"/>
      <c r="C213" s="651"/>
      <c r="F213" s="7"/>
    </row>
    <row r="214" spans="1:6" s="63" customFormat="1" ht="29.25" customHeight="1">
      <c r="A214" s="7"/>
      <c r="B214" s="27"/>
      <c r="C214" s="651"/>
      <c r="F214" s="7"/>
    </row>
    <row r="215" spans="1:6" s="63" customFormat="1" ht="29.25" customHeight="1">
      <c r="A215" s="7"/>
      <c r="B215" s="27"/>
      <c r="C215" s="651"/>
      <c r="F215" s="7"/>
    </row>
    <row r="216" spans="1:6" s="63" customFormat="1" ht="29.25" customHeight="1">
      <c r="A216" s="7"/>
      <c r="B216" s="27"/>
      <c r="C216" s="651"/>
      <c r="F216" s="7"/>
    </row>
    <row r="217" spans="1:6" s="63" customFormat="1" ht="29.25" customHeight="1">
      <c r="A217" s="7"/>
      <c r="B217" s="27"/>
      <c r="C217" s="651"/>
      <c r="F217" s="7"/>
    </row>
    <row r="218" spans="1:6" s="63" customFormat="1" ht="29.25" customHeight="1">
      <c r="A218" s="7"/>
      <c r="B218" s="27"/>
      <c r="C218" s="651"/>
      <c r="F218" s="7"/>
    </row>
    <row r="219" spans="1:6" s="63" customFormat="1" ht="29.25" customHeight="1">
      <c r="A219" s="7"/>
      <c r="B219" s="27"/>
      <c r="C219" s="651"/>
      <c r="F219" s="7"/>
    </row>
    <row r="220" spans="1:6" s="63" customFormat="1" ht="29.25" customHeight="1">
      <c r="A220" s="7"/>
      <c r="B220" s="27"/>
      <c r="C220" s="651"/>
      <c r="F220" s="7"/>
    </row>
    <row r="221" spans="1:6" s="63" customFormat="1" ht="29.25" customHeight="1">
      <c r="A221" s="7"/>
      <c r="B221" s="27"/>
      <c r="C221" s="651"/>
      <c r="F221" s="7"/>
    </row>
    <row r="222" spans="1:6" s="63" customFormat="1" ht="29.25" customHeight="1">
      <c r="A222" s="7"/>
      <c r="B222" s="27"/>
      <c r="C222" s="651"/>
      <c r="F222" s="7"/>
    </row>
    <row r="223" spans="1:6" s="63" customFormat="1" ht="29.25" customHeight="1">
      <c r="A223" s="7"/>
      <c r="B223" s="27"/>
      <c r="C223" s="651"/>
      <c r="F223" s="7"/>
    </row>
    <row r="224" spans="1:6" s="63" customFormat="1" ht="29.25" customHeight="1">
      <c r="A224" s="7"/>
      <c r="B224" s="27"/>
      <c r="C224" s="651"/>
      <c r="F224" s="7"/>
    </row>
    <row r="225" spans="1:6" s="63" customFormat="1" ht="29.25" customHeight="1">
      <c r="A225" s="7"/>
      <c r="B225" s="27"/>
      <c r="C225" s="651"/>
      <c r="F225" s="7"/>
    </row>
    <row r="226" spans="1:6" s="63" customFormat="1" ht="29.25" customHeight="1">
      <c r="A226" s="7"/>
      <c r="B226" s="27"/>
      <c r="C226" s="651"/>
      <c r="F226" s="7"/>
    </row>
    <row r="227" spans="1:6" s="63" customFormat="1" ht="29.25" customHeight="1">
      <c r="A227" s="7"/>
      <c r="B227" s="27"/>
      <c r="C227" s="651"/>
      <c r="F227" s="7"/>
    </row>
    <row r="228" spans="1:6" s="63" customFormat="1" ht="29.25" customHeight="1">
      <c r="A228" s="7"/>
      <c r="B228" s="27"/>
      <c r="C228" s="651"/>
      <c r="F228" s="7"/>
    </row>
    <row r="229" spans="1:6" s="63" customFormat="1" ht="29.25" customHeight="1">
      <c r="A229" s="7"/>
      <c r="B229" s="27"/>
      <c r="C229" s="651"/>
      <c r="F229" s="7"/>
    </row>
    <row r="230" spans="1:6" s="63" customFormat="1" ht="29.25" customHeight="1">
      <c r="A230" s="7"/>
      <c r="B230" s="27"/>
      <c r="C230" s="651"/>
      <c r="F230" s="7"/>
    </row>
    <row r="231" spans="1:6" s="63" customFormat="1" ht="29.25" customHeight="1">
      <c r="A231" s="7"/>
      <c r="B231" s="27"/>
      <c r="C231" s="651"/>
      <c r="F231" s="7"/>
    </row>
    <row r="232" spans="1:6" s="63" customFormat="1" ht="29.25" customHeight="1">
      <c r="A232" s="7"/>
      <c r="B232" s="27"/>
      <c r="C232" s="651"/>
      <c r="F232" s="7"/>
    </row>
    <row r="233" spans="1:6" s="63" customFormat="1" ht="29.25" customHeight="1">
      <c r="A233" s="7"/>
      <c r="B233" s="27"/>
      <c r="C233" s="651"/>
      <c r="F233" s="7"/>
    </row>
    <row r="234" spans="1:6" s="63" customFormat="1" ht="29.25" customHeight="1">
      <c r="A234" s="7"/>
      <c r="B234" s="27"/>
      <c r="C234" s="651"/>
      <c r="F234" s="7"/>
    </row>
    <row r="235" spans="1:6" s="63" customFormat="1" ht="29.25" customHeight="1">
      <c r="A235" s="7"/>
      <c r="B235" s="27"/>
      <c r="C235" s="651"/>
      <c r="F235" s="7"/>
    </row>
    <row r="236" spans="1:6" s="63" customFormat="1" ht="29.25" customHeight="1">
      <c r="A236" s="7"/>
      <c r="B236" s="27"/>
      <c r="C236" s="651"/>
      <c r="F236" s="7"/>
    </row>
    <row r="237" spans="1:6" s="63" customFormat="1" ht="29.25" customHeight="1">
      <c r="A237" s="7"/>
      <c r="B237" s="27"/>
      <c r="C237" s="651"/>
      <c r="F237" s="7"/>
    </row>
    <row r="238" spans="1:6" s="63" customFormat="1" ht="29.25" customHeight="1">
      <c r="A238" s="7"/>
      <c r="B238" s="27"/>
      <c r="C238" s="651"/>
      <c r="F238" s="7"/>
    </row>
    <row r="239" spans="1:6" s="63" customFormat="1" ht="29.25" customHeight="1">
      <c r="A239" s="7"/>
      <c r="B239" s="27"/>
      <c r="C239" s="651"/>
      <c r="F239" s="7"/>
    </row>
    <row r="240" spans="1:6" s="63" customFormat="1" ht="29.25" customHeight="1">
      <c r="A240" s="7"/>
      <c r="B240" s="27"/>
      <c r="C240" s="651"/>
      <c r="F240" s="7"/>
    </row>
    <row r="241" spans="1:6" s="63" customFormat="1" ht="29.25" customHeight="1">
      <c r="A241" s="7"/>
      <c r="B241" s="27"/>
      <c r="C241" s="651"/>
      <c r="F241" s="7"/>
    </row>
    <row r="242" spans="1:6" s="63" customFormat="1" ht="29.25" customHeight="1">
      <c r="A242" s="7"/>
      <c r="B242" s="27"/>
      <c r="C242" s="651"/>
      <c r="F242" s="7"/>
    </row>
    <row r="243" spans="1:6" s="63" customFormat="1" ht="29.25" customHeight="1">
      <c r="A243" s="7"/>
      <c r="B243" s="27"/>
      <c r="C243" s="651"/>
      <c r="F243" s="7"/>
    </row>
    <row r="244" spans="1:6" s="63" customFormat="1" ht="29.25" customHeight="1">
      <c r="A244" s="7"/>
      <c r="B244" s="27"/>
      <c r="C244" s="651"/>
      <c r="F244" s="7"/>
    </row>
    <row r="245" spans="1:6" s="63" customFormat="1" ht="29.25" customHeight="1">
      <c r="A245" s="7"/>
      <c r="B245" s="27"/>
      <c r="C245" s="651"/>
      <c r="F245" s="7"/>
    </row>
    <row r="246" spans="1:6" s="63" customFormat="1" ht="29.25" customHeight="1">
      <c r="A246" s="7"/>
      <c r="B246" s="27"/>
      <c r="C246" s="651"/>
      <c r="F246" s="7"/>
    </row>
    <row r="247" spans="1:6" s="63" customFormat="1" ht="29.25" customHeight="1">
      <c r="A247" s="7"/>
      <c r="B247" s="27"/>
      <c r="C247" s="651"/>
      <c r="F247" s="7"/>
    </row>
    <row r="248" spans="1:6" s="63" customFormat="1" ht="29.25" customHeight="1">
      <c r="A248" s="7"/>
      <c r="B248" s="27"/>
      <c r="C248" s="651"/>
      <c r="F248" s="7"/>
    </row>
    <row r="249" spans="1:6" s="63" customFormat="1" ht="29.25" customHeight="1">
      <c r="A249" s="7"/>
      <c r="B249" s="27"/>
      <c r="C249" s="651"/>
      <c r="F249" s="7"/>
    </row>
    <row r="250" spans="1:6" s="63" customFormat="1" ht="29.25" customHeight="1">
      <c r="A250" s="7"/>
      <c r="B250" s="27"/>
      <c r="C250" s="651"/>
      <c r="F250" s="7"/>
    </row>
    <row r="251" spans="1:6" s="63" customFormat="1" ht="29.25" customHeight="1">
      <c r="A251" s="7"/>
      <c r="B251" s="27"/>
      <c r="C251" s="651"/>
      <c r="F251" s="7"/>
    </row>
    <row r="252" spans="1:6" s="63" customFormat="1" ht="29.25" customHeight="1">
      <c r="A252" s="7"/>
      <c r="B252" s="27"/>
      <c r="C252" s="651"/>
      <c r="F252" s="7"/>
    </row>
    <row r="253" spans="1:6" s="63" customFormat="1" ht="29.25" customHeight="1">
      <c r="A253" s="7"/>
      <c r="B253" s="27"/>
      <c r="C253" s="651"/>
      <c r="F253" s="7"/>
    </row>
    <row r="254" spans="1:6" s="63" customFormat="1" ht="29.25" customHeight="1">
      <c r="A254" s="7"/>
      <c r="B254" s="27"/>
      <c r="C254" s="651"/>
      <c r="F254" s="7"/>
    </row>
    <row r="255" spans="1:6" s="63" customFormat="1" ht="29.25" customHeight="1">
      <c r="A255" s="7"/>
      <c r="B255" s="27"/>
      <c r="C255" s="651"/>
      <c r="F255" s="7"/>
    </row>
    <row r="256" spans="1:6" s="63" customFormat="1" ht="29.25" customHeight="1">
      <c r="A256" s="7"/>
      <c r="B256" s="27"/>
      <c r="C256" s="651"/>
      <c r="F256" s="7"/>
    </row>
    <row r="257" spans="1:6" s="63" customFormat="1" ht="29.25" customHeight="1">
      <c r="A257" s="7"/>
      <c r="B257" s="27"/>
      <c r="C257" s="651"/>
      <c r="F257" s="7"/>
    </row>
    <row r="258" spans="1:6" s="63" customFormat="1" ht="29.25" customHeight="1">
      <c r="A258" s="7"/>
      <c r="B258" s="27"/>
      <c r="C258" s="651"/>
      <c r="F258" s="7"/>
    </row>
    <row r="259" spans="1:6" s="63" customFormat="1" ht="29.25" customHeight="1">
      <c r="A259" s="7"/>
      <c r="B259" s="27"/>
      <c r="C259" s="651"/>
      <c r="F259" s="7"/>
    </row>
    <row r="260" spans="1:6" s="63" customFormat="1" ht="29.25" customHeight="1">
      <c r="A260" s="7"/>
      <c r="B260" s="27"/>
      <c r="C260" s="651"/>
      <c r="F260" s="7"/>
    </row>
    <row r="261" spans="1:6" s="63" customFormat="1" ht="29.25" customHeight="1">
      <c r="A261" s="7"/>
      <c r="B261" s="27"/>
      <c r="C261" s="651"/>
      <c r="F261" s="7"/>
    </row>
    <row r="262" spans="1:6" s="63" customFormat="1" ht="29.25" customHeight="1">
      <c r="A262" s="7"/>
      <c r="B262" s="27"/>
      <c r="C262" s="651"/>
      <c r="F262" s="7"/>
    </row>
    <row r="263" spans="1:6" s="63" customFormat="1" ht="29.25" customHeight="1">
      <c r="A263" s="7"/>
      <c r="B263" s="27"/>
      <c r="C263" s="651"/>
      <c r="F263" s="7"/>
    </row>
    <row r="264" spans="1:6" s="63" customFormat="1" ht="29.25" customHeight="1">
      <c r="A264" s="7"/>
      <c r="B264" s="27"/>
      <c r="C264" s="651"/>
      <c r="F264" s="7"/>
    </row>
    <row r="265" spans="1:6" s="63" customFormat="1" ht="29.25" customHeight="1">
      <c r="A265" s="7"/>
      <c r="B265" s="27"/>
      <c r="C265" s="651"/>
      <c r="F265" s="7"/>
    </row>
    <row r="266" spans="1:6" s="63" customFormat="1" ht="29.25" customHeight="1">
      <c r="A266" s="7"/>
      <c r="B266" s="27"/>
      <c r="C266" s="651"/>
      <c r="F266" s="7"/>
    </row>
    <row r="267" spans="1:6" s="63" customFormat="1" ht="29.25" customHeight="1">
      <c r="A267" s="7"/>
      <c r="B267" s="27"/>
      <c r="C267" s="651"/>
      <c r="F267" s="7"/>
    </row>
    <row r="268" spans="1:6" s="63" customFormat="1" ht="29.25" customHeight="1">
      <c r="A268" s="7"/>
      <c r="B268" s="27"/>
      <c r="C268" s="651"/>
      <c r="F268" s="7"/>
    </row>
    <row r="269" spans="1:6" s="63" customFormat="1" ht="29.25" customHeight="1">
      <c r="A269" s="7"/>
      <c r="B269" s="27"/>
      <c r="C269" s="651"/>
      <c r="F269" s="7"/>
    </row>
    <row r="270" spans="1:6" s="63" customFormat="1" ht="29.25" customHeight="1">
      <c r="A270" s="7"/>
      <c r="B270" s="27"/>
      <c r="C270" s="651"/>
      <c r="F270" s="7"/>
    </row>
    <row r="271" spans="1:6" s="63" customFormat="1" ht="29.25" customHeight="1">
      <c r="A271" s="7"/>
      <c r="B271" s="27"/>
      <c r="C271" s="651"/>
      <c r="F271" s="7"/>
    </row>
    <row r="272" spans="1:6" s="63" customFormat="1" ht="29.25" customHeight="1">
      <c r="A272" s="7"/>
      <c r="B272" s="27"/>
      <c r="C272" s="651"/>
      <c r="F272" s="7"/>
    </row>
    <row r="273" spans="1:6" s="63" customFormat="1" ht="29.25" customHeight="1">
      <c r="A273" s="7"/>
      <c r="B273" s="27"/>
      <c r="C273" s="651"/>
      <c r="F273" s="7"/>
    </row>
    <row r="274" spans="1:6" s="63" customFormat="1" ht="29.25" customHeight="1">
      <c r="A274" s="7"/>
      <c r="B274" s="27"/>
      <c r="C274" s="651"/>
      <c r="F274" s="7"/>
    </row>
    <row r="275" spans="1:6" s="63" customFormat="1" ht="29.25" customHeight="1">
      <c r="A275" s="7"/>
      <c r="B275" s="27"/>
      <c r="C275" s="651"/>
      <c r="F275" s="7"/>
    </row>
    <row r="276" spans="1:6" s="63" customFormat="1" ht="29.25" customHeight="1">
      <c r="A276" s="7"/>
      <c r="B276" s="27"/>
      <c r="C276" s="651"/>
      <c r="F276" s="7"/>
    </row>
    <row r="277" spans="1:6" s="63" customFormat="1" ht="29.25" customHeight="1">
      <c r="A277" s="7"/>
      <c r="B277" s="27"/>
      <c r="C277" s="651"/>
      <c r="F277" s="7"/>
    </row>
    <row r="278" spans="1:6" s="63" customFormat="1" ht="29.25" customHeight="1">
      <c r="A278" s="7"/>
      <c r="B278" s="27"/>
      <c r="C278" s="651"/>
      <c r="F278" s="7"/>
    </row>
    <row r="279" spans="1:6" s="63" customFormat="1" ht="29.25" customHeight="1">
      <c r="A279" s="7"/>
      <c r="B279" s="27"/>
      <c r="C279" s="651"/>
      <c r="F279" s="7"/>
    </row>
    <row r="280" spans="1:6" s="63" customFormat="1" ht="29.25" customHeight="1">
      <c r="A280" s="7"/>
      <c r="B280" s="27"/>
      <c r="C280" s="651"/>
      <c r="F280" s="7"/>
    </row>
    <row r="281" spans="1:6" s="63" customFormat="1" ht="29.25" customHeight="1">
      <c r="A281" s="7"/>
      <c r="B281" s="27"/>
      <c r="C281" s="651"/>
      <c r="F281" s="7"/>
    </row>
    <row r="282" spans="1:6" s="63" customFormat="1" ht="29.25" customHeight="1">
      <c r="A282" s="7"/>
      <c r="B282" s="27"/>
      <c r="C282" s="651"/>
      <c r="F282" s="7"/>
    </row>
    <row r="283" spans="1:6" s="63" customFormat="1" ht="29.25" customHeight="1">
      <c r="A283" s="7"/>
      <c r="B283" s="27"/>
      <c r="C283" s="651"/>
      <c r="F283" s="7"/>
    </row>
  </sheetData>
  <mergeCells count="1">
    <mergeCell ref="D3:E3"/>
  </mergeCells>
  <pageMargins left="0.35433070866141736" right="0.35433070866141736" top="0.39370078740157483" bottom="0.59055118110236227" header="0.11811023622047245" footer="0.31496062992125984"/>
  <pageSetup paperSize="9" scale="61" fitToHeight="0" orientation="portrait" verticalDpi="360" r:id="rId1"/>
  <headerFooter alignWithMargins="0">
    <oddFooter>&amp;L&amp;"Arial Narrow,Regular"&amp;8&amp;F&amp;C&amp;"Arial Narrow,Regular"&amp;8&amp;P&amp;R&amp;"Arial Narrow,Regular"&amp;8&amp;D - &amp;T</oddFooter>
  </headerFooter>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FFFF00"/>
  </sheetPr>
  <dimension ref="A1:K52"/>
  <sheetViews>
    <sheetView view="pageBreakPreview" zoomScaleNormal="100" zoomScaleSheetLayoutView="100" workbookViewId="0"/>
  </sheetViews>
  <sheetFormatPr defaultRowHeight="12.75"/>
  <sheetData>
    <row r="1" spans="1:11">
      <c r="A1" s="677"/>
      <c r="B1" s="754"/>
      <c r="C1" s="754"/>
      <c r="D1" s="714"/>
      <c r="E1" s="714"/>
      <c r="F1" s="714"/>
      <c r="G1" s="755"/>
      <c r="H1" s="677"/>
      <c r="I1" s="675"/>
      <c r="J1" s="675"/>
      <c r="K1" s="675"/>
    </row>
    <row r="2" spans="1:11">
      <c r="A2" s="677"/>
      <c r="B2" s="756"/>
      <c r="C2" s="756"/>
      <c r="D2" s="715"/>
      <c r="E2" s="715"/>
      <c r="F2" s="715"/>
      <c r="G2" s="757"/>
      <c r="H2" s="677"/>
      <c r="I2" s="675"/>
      <c r="J2" s="675"/>
      <c r="K2" s="675"/>
    </row>
    <row r="3" spans="1:11">
      <c r="A3" s="677"/>
      <c r="B3" s="758"/>
      <c r="C3" s="758"/>
      <c r="D3" s="718"/>
      <c r="E3" s="718"/>
      <c r="F3" s="718"/>
      <c r="G3" s="759"/>
      <c r="H3" s="677"/>
      <c r="I3" s="675"/>
      <c r="J3" s="675"/>
      <c r="K3" s="675"/>
    </row>
    <row r="4" spans="1:11" ht="15">
      <c r="A4" s="677"/>
      <c r="B4" s="758"/>
      <c r="C4" s="717" t="s">
        <v>1134</v>
      </c>
      <c r="D4" s="717"/>
      <c r="E4" s="718"/>
      <c r="F4" s="718"/>
      <c r="G4" s="759"/>
      <c r="H4" s="677"/>
      <c r="I4" s="675"/>
      <c r="J4" s="675"/>
      <c r="K4" s="675"/>
    </row>
    <row r="5" spans="1:11">
      <c r="A5" s="677"/>
      <c r="B5" s="758"/>
      <c r="C5" s="758"/>
      <c r="D5" s="718"/>
      <c r="E5" s="718"/>
      <c r="F5" s="718"/>
      <c r="G5" s="759"/>
      <c r="H5" s="677"/>
      <c r="I5" s="675"/>
      <c r="J5" s="675"/>
      <c r="K5" s="675"/>
    </row>
    <row r="6" spans="1:11" ht="15">
      <c r="A6" s="677"/>
      <c r="B6" s="717"/>
      <c r="C6" s="717" t="s">
        <v>1151</v>
      </c>
      <c r="D6" s="717"/>
      <c r="E6" s="718"/>
      <c r="F6" s="718"/>
      <c r="G6" s="759"/>
      <c r="H6" s="677"/>
      <c r="I6" s="675"/>
      <c r="J6" s="675"/>
      <c r="K6" s="675"/>
    </row>
    <row r="7" spans="1:11" ht="15">
      <c r="A7" s="677"/>
      <c r="B7" s="723"/>
      <c r="C7" s="723"/>
      <c r="D7" s="722"/>
      <c r="E7" s="723"/>
      <c r="F7" s="723"/>
      <c r="G7" s="760"/>
      <c r="H7" s="677"/>
      <c r="I7" s="675"/>
      <c r="J7" s="675"/>
      <c r="K7" s="675"/>
    </row>
    <row r="8" spans="1:11" ht="15">
      <c r="A8" s="677"/>
      <c r="B8" s="723"/>
      <c r="C8" s="725" t="s">
        <v>1152</v>
      </c>
      <c r="D8" s="725"/>
      <c r="E8" s="723"/>
      <c r="F8" s="723"/>
      <c r="G8" s="760"/>
      <c r="H8" s="677"/>
      <c r="I8" s="675"/>
      <c r="J8" s="675"/>
      <c r="K8" s="675"/>
    </row>
    <row r="9" spans="1:11" ht="15.75" thickBot="1">
      <c r="A9" s="761"/>
      <c r="B9" s="723"/>
      <c r="C9" s="725"/>
      <c r="D9" s="725"/>
      <c r="E9" s="723"/>
      <c r="F9" s="723"/>
      <c r="G9" s="760"/>
      <c r="H9" s="677"/>
      <c r="I9" s="675"/>
      <c r="J9" s="675"/>
      <c r="K9" s="675"/>
    </row>
    <row r="10" spans="1:11" ht="18.75">
      <c r="A10" s="764">
        <v>25</v>
      </c>
      <c r="B10" s="765" t="s">
        <v>1153</v>
      </c>
      <c r="C10" s="766"/>
      <c r="D10" s="766"/>
      <c r="E10" s="766"/>
      <c r="F10" s="766"/>
      <c r="G10" s="766"/>
      <c r="H10" s="766"/>
      <c r="I10" s="762"/>
      <c r="J10" s="767"/>
      <c r="K10" s="767"/>
    </row>
    <row r="11" spans="1:11" ht="15.75" thickBot="1">
      <c r="A11" s="768"/>
      <c r="B11" s="769"/>
      <c r="C11" s="770"/>
      <c r="D11" s="770"/>
      <c r="E11" s="770"/>
      <c r="F11" s="770"/>
      <c r="G11" s="770"/>
      <c r="H11" s="770"/>
      <c r="I11" s="763"/>
      <c r="J11" s="767"/>
      <c r="K11" s="767"/>
    </row>
    <row r="12" spans="1:11">
      <c r="B12" s="771"/>
    </row>
    <row r="13" spans="1:11" ht="27" customHeight="1">
      <c r="A13" s="772">
        <v>25.1</v>
      </c>
      <c r="B13" s="1151" t="s">
        <v>1154</v>
      </c>
      <c r="C13" s="1152"/>
      <c r="D13" s="1152"/>
      <c r="E13" s="1152"/>
      <c r="F13" s="1152"/>
      <c r="G13" s="1152"/>
      <c r="H13" s="1152"/>
      <c r="I13" s="1152"/>
      <c r="J13" s="1152"/>
      <c r="K13" s="1152"/>
    </row>
    <row r="14" spans="1:11">
      <c r="A14" s="772"/>
      <c r="B14" s="773"/>
      <c r="C14" s="774"/>
      <c r="D14" s="774"/>
      <c r="E14" s="774"/>
      <c r="F14" s="774"/>
      <c r="G14" s="774"/>
      <c r="H14" s="774"/>
      <c r="I14" s="774"/>
      <c r="J14" s="774"/>
      <c r="K14" s="774"/>
    </row>
    <row r="15" spans="1:11" ht="26.25" customHeight="1">
      <c r="A15" s="772">
        <v>25.2</v>
      </c>
      <c r="B15" s="1151" t="s">
        <v>1155</v>
      </c>
      <c r="C15" s="1152"/>
      <c r="D15" s="1152"/>
      <c r="E15" s="1152"/>
      <c r="F15" s="1152"/>
      <c r="G15" s="1152"/>
      <c r="H15" s="1152"/>
      <c r="I15" s="1152"/>
      <c r="J15" s="1152"/>
      <c r="K15" s="1152"/>
    </row>
    <row r="16" spans="1:11">
      <c r="A16" s="772"/>
      <c r="B16" s="773"/>
      <c r="C16" s="774"/>
      <c r="D16" s="774"/>
      <c r="E16" s="774"/>
      <c r="F16" s="774"/>
      <c r="G16" s="774"/>
      <c r="H16" s="774"/>
      <c r="I16" s="774"/>
      <c r="J16" s="774"/>
      <c r="K16" s="774"/>
    </row>
    <row r="17" spans="1:11" ht="54" customHeight="1">
      <c r="A17" s="772">
        <v>25.3</v>
      </c>
      <c r="B17" s="1153" t="s">
        <v>1156</v>
      </c>
      <c r="C17" s="1154"/>
      <c r="D17" s="1154"/>
      <c r="E17" s="1154"/>
      <c r="F17" s="1154"/>
      <c r="G17" s="1154"/>
      <c r="H17" s="1154"/>
      <c r="I17" s="1154"/>
      <c r="J17" s="1154"/>
      <c r="K17" s="1154"/>
    </row>
    <row r="18" spans="1:11" ht="13.5" customHeight="1">
      <c r="B18" s="771"/>
    </row>
    <row r="19" spans="1:11" ht="26.25" customHeight="1">
      <c r="A19" s="772">
        <v>25.4</v>
      </c>
      <c r="B19" s="1151" t="s">
        <v>1157</v>
      </c>
      <c r="C19" s="1152"/>
      <c r="D19" s="1152"/>
      <c r="E19" s="1152"/>
      <c r="F19" s="1152"/>
      <c r="G19" s="1152"/>
      <c r="H19" s="1152"/>
      <c r="I19" s="1152"/>
      <c r="J19" s="1152"/>
      <c r="K19" s="1152"/>
    </row>
    <row r="20" spans="1:11">
      <c r="B20" s="771"/>
    </row>
    <row r="21" spans="1:11">
      <c r="B21" s="771"/>
    </row>
    <row r="22" spans="1:11">
      <c r="B22" s="771"/>
    </row>
    <row r="23" spans="1:11">
      <c r="B23" s="771"/>
    </row>
    <row r="24" spans="1:11">
      <c r="B24" s="771"/>
    </row>
    <row r="25" spans="1:11">
      <c r="B25" s="771"/>
    </row>
    <row r="26" spans="1:11">
      <c r="B26" s="771"/>
    </row>
    <row r="27" spans="1:11">
      <c r="B27" s="771"/>
    </row>
    <row r="28" spans="1:11">
      <c r="B28" s="771"/>
    </row>
    <row r="29" spans="1:11">
      <c r="B29" s="771"/>
    </row>
    <row r="30" spans="1:11">
      <c r="B30" s="771"/>
    </row>
    <row r="31" spans="1:11">
      <c r="B31" s="771"/>
    </row>
    <row r="32" spans="1:11">
      <c r="B32" s="771"/>
    </row>
    <row r="33" spans="2:2">
      <c r="B33" s="771"/>
    </row>
    <row r="34" spans="2:2">
      <c r="B34" s="771"/>
    </row>
    <row r="35" spans="2:2">
      <c r="B35" s="771"/>
    </row>
    <row r="36" spans="2:2">
      <c r="B36" s="771"/>
    </row>
    <row r="37" spans="2:2">
      <c r="B37" s="771"/>
    </row>
    <row r="38" spans="2:2">
      <c r="B38" s="771"/>
    </row>
    <row r="39" spans="2:2">
      <c r="B39" s="771"/>
    </row>
    <row r="40" spans="2:2">
      <c r="B40" s="771"/>
    </row>
    <row r="41" spans="2:2">
      <c r="B41" s="771"/>
    </row>
    <row r="42" spans="2:2">
      <c r="B42" s="771"/>
    </row>
    <row r="43" spans="2:2">
      <c r="B43" s="771"/>
    </row>
    <row r="44" spans="2:2">
      <c r="B44" s="771"/>
    </row>
    <row r="45" spans="2:2">
      <c r="B45" s="771"/>
    </row>
    <row r="46" spans="2:2">
      <c r="B46" s="771"/>
    </row>
    <row r="47" spans="2:2">
      <c r="B47" s="771"/>
    </row>
    <row r="48" spans="2:2">
      <c r="B48" s="771"/>
    </row>
    <row r="49" spans="2:2">
      <c r="B49" s="771"/>
    </row>
    <row r="50" spans="2:2">
      <c r="B50" s="771"/>
    </row>
    <row r="51" spans="2:2">
      <c r="B51" s="771"/>
    </row>
    <row r="52" spans="2:2">
      <c r="B52" s="771"/>
    </row>
  </sheetData>
  <mergeCells count="4">
    <mergeCell ref="B13:K13"/>
    <mergeCell ref="B15:K15"/>
    <mergeCell ref="B17:K17"/>
    <mergeCell ref="B19:K19"/>
  </mergeCells>
  <pageMargins left="0.7" right="0.7" top="0.75" bottom="0.75" header="0.3" footer="0.3"/>
  <pageSetup paperSize="9" scale="88"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49</vt:i4>
      </vt:variant>
    </vt:vector>
  </HeadingPairs>
  <TitlesOfParts>
    <vt:vector size="80" baseType="lpstr">
      <vt:lpstr>Front Cover</vt:lpstr>
      <vt:lpstr>Contents</vt:lpstr>
      <vt:lpstr>Overview</vt:lpstr>
      <vt:lpstr>Instructions</vt:lpstr>
      <vt:lpstr>Tender Statement</vt:lpstr>
      <vt:lpstr>Tender Summary</vt:lpstr>
      <vt:lpstr>OH&amp;P</vt:lpstr>
      <vt:lpstr>Turnover Discount</vt:lpstr>
      <vt:lpstr>Site facilities</vt:lpstr>
      <vt:lpstr>Labour Rates</vt:lpstr>
      <vt:lpstr>Hoardings</vt:lpstr>
      <vt:lpstr>Cleaning</vt:lpstr>
      <vt:lpstr>Electrical Site Facilities</vt:lpstr>
      <vt:lpstr>Electrical Demolition</vt:lpstr>
      <vt:lpstr>Electrical Lighting Install</vt:lpstr>
      <vt:lpstr>Electrical Sales Floor</vt:lpstr>
      <vt:lpstr>Electrical Consumables</vt:lpstr>
      <vt:lpstr>Mechanical</vt:lpstr>
      <vt:lpstr>Hydraulics</vt:lpstr>
      <vt:lpstr>Fire Services </vt:lpstr>
      <vt:lpstr>General Builders</vt:lpstr>
      <vt:lpstr>Roller Shutters</vt:lpstr>
      <vt:lpstr>Metalwork</vt:lpstr>
      <vt:lpstr>Glazed Screens</vt:lpstr>
      <vt:lpstr>Construction Joinery</vt:lpstr>
      <vt:lpstr>Floor Coverings</vt:lpstr>
      <vt:lpstr>Decorations</vt:lpstr>
      <vt:lpstr>Suspended Ceilings</vt:lpstr>
      <vt:lpstr>Shop Fitting Install</vt:lpstr>
      <vt:lpstr>Consultant Fees</vt:lpstr>
      <vt:lpstr>Proposed Deviations</vt:lpstr>
      <vt:lpstr>'Shop Fitting Install'!_FilterDatabase</vt:lpstr>
      <vt:lpstr>Cleaning!Demolitions</vt:lpstr>
      <vt:lpstr>Demolitions</vt:lpstr>
      <vt:lpstr>Cleaning!Print_Area</vt:lpstr>
      <vt:lpstr>'Construction Joinery'!Print_Area</vt:lpstr>
      <vt:lpstr>'Consultant Fees'!Print_Area</vt:lpstr>
      <vt:lpstr>Decorations!Print_Area</vt:lpstr>
      <vt:lpstr>'Electrical Consumables'!Print_Area</vt:lpstr>
      <vt:lpstr>'Electrical Demolition'!Print_Area</vt:lpstr>
      <vt:lpstr>'Electrical Lighting Install'!Print_Area</vt:lpstr>
      <vt:lpstr>'Electrical Sales Floor'!Print_Area</vt:lpstr>
      <vt:lpstr>'Electrical Site Facilities'!Print_Area</vt:lpstr>
      <vt:lpstr>'Fire Services '!Print_Area</vt:lpstr>
      <vt:lpstr>'Floor Coverings'!Print_Area</vt:lpstr>
      <vt:lpstr>'Front Cover'!Print_Area</vt:lpstr>
      <vt:lpstr>'General Builders'!Print_Area</vt:lpstr>
      <vt:lpstr>'Glazed Screens'!Print_Area</vt:lpstr>
      <vt:lpstr>Hoardings!Print_Area</vt:lpstr>
      <vt:lpstr>Hydraulics!Print_Area</vt:lpstr>
      <vt:lpstr>Instructions!Print_Area</vt:lpstr>
      <vt:lpstr>Metalwork!Print_Area</vt:lpstr>
      <vt:lpstr>'OH&amp;P'!Print_Area</vt:lpstr>
      <vt:lpstr>'Roller Shutters'!Print_Area</vt:lpstr>
      <vt:lpstr>'Site facilities'!Print_Area</vt:lpstr>
      <vt:lpstr>'Suspended Ceilings'!Print_Area</vt:lpstr>
      <vt:lpstr>'Tender Statement'!Print_Area</vt:lpstr>
      <vt:lpstr>'Tender Summary'!Print_Area</vt:lpstr>
      <vt:lpstr>'Turnover Discount'!Print_Area</vt:lpstr>
      <vt:lpstr>'Construction Joinery'!Print_Titles</vt:lpstr>
      <vt:lpstr>'Consultant Fees'!Print_Titles</vt:lpstr>
      <vt:lpstr>Decorations!Print_Titles</vt:lpstr>
      <vt:lpstr>'Fire Services '!Print_Titles</vt:lpstr>
      <vt:lpstr>'Floor Coverings'!Print_Titles</vt:lpstr>
      <vt:lpstr>'General Builders'!Print_Titles</vt:lpstr>
      <vt:lpstr>'Glazed Screens'!Print_Titles</vt:lpstr>
      <vt:lpstr>Hydraulics!Print_Titles</vt:lpstr>
      <vt:lpstr>Metalwork!Print_Titles</vt:lpstr>
      <vt:lpstr>'Roller Shutters'!Print_Titles</vt:lpstr>
      <vt:lpstr>'Tender Statement'!QuickMark</vt:lpstr>
      <vt:lpstr>'Construction Joinery'!Substructures</vt:lpstr>
      <vt:lpstr>'Consultant Fees'!Substructures</vt:lpstr>
      <vt:lpstr>Decorations!Substructures</vt:lpstr>
      <vt:lpstr>'Fire Services '!Substructures</vt:lpstr>
      <vt:lpstr>'Floor Coverings'!Substructures</vt:lpstr>
      <vt:lpstr>'General Builders'!Substructures</vt:lpstr>
      <vt:lpstr>'Glazed Screens'!Substructures</vt:lpstr>
      <vt:lpstr>Hydraulics!Substructures</vt:lpstr>
      <vt:lpstr>Metalwork!Substructures</vt:lpstr>
      <vt:lpstr>'Roller Shutters'!Substructures</vt:lpstr>
    </vt:vector>
  </TitlesOfParts>
  <Company>Christopher Smith Associates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Vinson</dc:creator>
  <cp:lastModifiedBy>alistairs</cp:lastModifiedBy>
  <cp:lastPrinted>2017-07-17T05:43:13Z</cp:lastPrinted>
  <dcterms:created xsi:type="dcterms:W3CDTF">2000-05-02T08:09:55Z</dcterms:created>
  <dcterms:modified xsi:type="dcterms:W3CDTF">2017-09-13T22:43:26Z</dcterms:modified>
</cp:coreProperties>
</file>