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enue-Model" sheetId="1" r:id="rId4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B35" authorId="0">
      <text>
        <r>
          <rPr>
            <sz val="11"/>
            <color indexed="8"/>
            <rFont val="Helvetica Neue"/>
          </rPr>
          <t>Microsoft Office User:
To Unhide: Highlight Rows 11 &amp; 35 and Ctrl + Click, or right click, and select "Unhide"</t>
        </r>
      </text>
    </comment>
  </commentList>
</comments>
</file>

<file path=xl/sharedStrings.xml><?xml version="1.0" encoding="utf-8"?>
<sst xmlns="http://schemas.openxmlformats.org/spreadsheetml/2006/main" uniqueCount="31">
  <si>
    <t>Provided by</t>
  </si>
  <si>
    <r>
      <rPr>
        <sz val="18"/>
        <color indexed="12"/>
        <rFont val="Arial"/>
      </rPr>
      <t>getpoindexter.com</t>
    </r>
  </si>
  <si>
    <t>Change Inputs in White Cells</t>
  </si>
  <si>
    <t>Start Month</t>
  </si>
  <si>
    <t>October</t>
  </si>
  <si>
    <t>Start Year</t>
  </si>
  <si>
    <t>Customer Sources</t>
  </si>
  <si>
    <t>Channel</t>
  </si>
  <si>
    <t>Leads per Month</t>
  </si>
  <si>
    <t># of Months</t>
  </si>
  <si>
    <t>Conversion Rate</t>
  </si>
  <si>
    <t>Facebook Ad</t>
  </si>
  <si>
    <t>Cold Emails</t>
  </si>
  <si>
    <t>Guest Blog Post</t>
  </si>
  <si>
    <t>Referral Contest</t>
  </si>
  <si>
    <t>SEO</t>
  </si>
  <si>
    <t>&lt;&lt;&lt; To add more rows unhide</t>
  </si>
  <si>
    <t>Total Customers</t>
  </si>
  <si>
    <t>Revenue</t>
  </si>
  <si>
    <t>Revenue Stream</t>
  </si>
  <si>
    <t>Price</t>
  </si>
  <si>
    <t>Returning Customers</t>
  </si>
  <si>
    <t>Churn</t>
  </si>
  <si>
    <t>Beginning Customer Base</t>
  </si>
  <si>
    <t>Plastic Sandals</t>
  </si>
  <si>
    <t>New Customers</t>
  </si>
  <si>
    <t>Ending Customer Base</t>
  </si>
  <si>
    <t>% Returning Customers</t>
  </si>
  <si>
    <t>Total Returning Customers</t>
  </si>
  <si>
    <t>Rev. from Returning Cust.</t>
  </si>
  <si>
    <t>Rev. from New Customers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</si>
</sst>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mmm&quot;-&quot;yy"/>
    <numFmt numFmtId="60" formatCode="&quot; &quot;* #,##0&quot; &quot;;&quot; &quot;* (#,##0);&quot; &quot;* &quot;- &quot;"/>
    <numFmt numFmtId="61" formatCode="[$$-409] #,##0"/>
    <numFmt numFmtId="62" formatCode="[$$-409] #,##0.00"/>
    <numFmt numFmtId="63" formatCode="&quot; &quot;#,##0&quot; &quot;;&quot; '(&quot;#,##0);&quot; '- &quot;"/>
    <numFmt numFmtId="64" formatCode="[$$-409]#,##0"/>
  </numFmts>
  <fonts count="16">
    <font>
      <sz val="12"/>
      <color indexed="8"/>
      <name val="Arial"/>
    </font>
    <font>
      <sz val="12"/>
      <color indexed="8"/>
      <name val="Helvetica Neue"/>
    </font>
    <font>
      <sz val="15"/>
      <color indexed="8"/>
      <name val="Arial"/>
    </font>
    <font>
      <sz val="12"/>
      <color indexed="11"/>
      <name val="Arial"/>
    </font>
    <font>
      <sz val="18"/>
      <color indexed="12"/>
      <name val="Arial"/>
    </font>
    <font>
      <b val="1"/>
      <sz val="14"/>
      <color indexed="12"/>
      <name val="Arial"/>
    </font>
    <font>
      <sz val="14"/>
      <color indexed="14"/>
      <name val="Arial"/>
    </font>
    <font>
      <sz val="12"/>
      <color indexed="14"/>
      <name val="Arial"/>
    </font>
    <font>
      <sz val="12"/>
      <color indexed="13"/>
      <name val="Arial"/>
    </font>
    <font>
      <sz val="11"/>
      <color indexed="8"/>
      <name val="Helvetica Neue"/>
    </font>
    <font>
      <sz val="12"/>
      <color indexed="17"/>
      <name val="Arial"/>
    </font>
    <font>
      <b val="1"/>
      <sz val="12"/>
      <color indexed="11"/>
      <name val="Arial"/>
    </font>
    <font>
      <i val="1"/>
      <sz val="12"/>
      <color indexed="11"/>
      <name val="Arial"/>
    </font>
    <font>
      <sz val="14"/>
      <color indexed="17"/>
      <name val="Arial"/>
    </font>
    <font>
      <sz val="10"/>
      <color indexed="8"/>
      <name val="Arial"/>
    </font>
    <font>
      <sz val="9"/>
      <color indexed="17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/>
      <right/>
      <top style="thin">
        <color indexed="13"/>
      </top>
      <bottom/>
      <diagonal/>
    </border>
    <border>
      <left/>
      <right/>
      <top/>
      <bottom style="hair">
        <color indexed="16"/>
      </bottom>
      <diagonal/>
    </border>
    <border>
      <left/>
      <right/>
      <top style="thin">
        <color indexed="13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thin">
        <color indexed="13"/>
      </bottom>
      <diagonal/>
    </border>
    <border>
      <left/>
      <right/>
      <top style="hair">
        <color indexed="16"/>
      </top>
      <bottom/>
      <diagonal/>
    </border>
    <border>
      <left/>
      <right style="thin">
        <color indexed="13"/>
      </right>
      <top/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left" vertical="bottom"/>
    </xf>
    <xf numFmtId="0" fontId="4" fillId="2" borderId="5" applyNumberFormat="0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horizontal="center" vertical="center"/>
    </xf>
    <xf numFmtId="0" fontId="5" fillId="3" borderId="10" applyNumberFormat="0" applyFont="1" applyFill="1" applyBorder="1" applyAlignment="1" applyProtection="0">
      <alignment horizontal="center" vertical="center"/>
    </xf>
    <xf numFmtId="49" fontId="3" fillId="2" borderId="11" applyNumberFormat="1" applyFont="1" applyFill="1" applyBorder="1" applyAlignment="1" applyProtection="0">
      <alignment horizontal="right" vertical="center"/>
    </xf>
    <xf numFmtId="49" fontId="5" fillId="3" borderId="12" applyNumberFormat="1" applyFont="1" applyFill="1" applyBorder="1" applyAlignment="1" applyProtection="0">
      <alignment horizontal="center" vertical="center"/>
    </xf>
    <xf numFmtId="0" fontId="5" fillId="3" borderId="1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bottom"/>
    </xf>
    <xf numFmtId="0" fontId="7" fillId="5" borderId="5" applyNumberFormat="0" applyFont="1" applyFill="1" applyBorder="1" applyAlignment="1" applyProtection="0">
      <alignment vertical="center"/>
    </xf>
    <xf numFmtId="0" fontId="7" fillId="5" borderId="5" applyNumberFormat="0" applyFont="1" applyFill="1" applyBorder="1" applyAlignment="1" applyProtection="0">
      <alignment horizontal="right" vertical="center"/>
    </xf>
    <xf numFmtId="0" fontId="8" fillId="2" borderId="5" applyNumberFormat="1" applyFont="1" applyFill="1" applyBorder="1" applyAlignment="1" applyProtection="0">
      <alignment vertical="bottom"/>
    </xf>
    <xf numFmtId="49" fontId="7" fillId="5" borderId="5" applyNumberFormat="1" applyFont="1" applyFill="1" applyBorder="1" applyAlignment="1" applyProtection="0">
      <alignment vertical="center"/>
    </xf>
    <xf numFmtId="49" fontId="7" fillId="5" borderId="5" applyNumberFormat="1" applyFont="1" applyFill="1" applyBorder="1" applyAlignment="1" applyProtection="0">
      <alignment horizontal="right" vertical="center"/>
    </xf>
    <xf numFmtId="59" fontId="3" fillId="2" borderId="7" applyNumberFormat="1" applyFont="1" applyFill="1" applyBorder="1" applyAlignment="1" applyProtection="0">
      <alignment horizontal="right" vertical="center"/>
    </xf>
    <xf numFmtId="49" fontId="0" fillId="3" borderId="15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horizontal="right" vertical="bottom"/>
    </xf>
    <xf numFmtId="3" fontId="0" fillId="3" borderId="15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9" fontId="0" fillId="3" borderId="15" applyNumberFormat="1" applyFont="1" applyFill="1" applyBorder="1" applyAlignment="1" applyProtection="0">
      <alignment vertical="bottom"/>
    </xf>
    <xf numFmtId="60" fontId="3" fillId="2" borderId="16" applyNumberFormat="1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horizontal="right" vertical="bottom"/>
    </xf>
    <xf numFmtId="3" fontId="0" fillId="3" borderId="17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9" fontId="0" fillId="3" borderId="17" applyNumberFormat="1" applyFont="1" applyFill="1" applyBorder="1" applyAlignment="1" applyProtection="0">
      <alignment vertical="bottom"/>
    </xf>
    <xf numFmtId="60" fontId="3" fillId="2" borderId="17" applyNumberFormat="1" applyFont="1" applyFill="1" applyBorder="1" applyAlignment="1" applyProtection="0">
      <alignment vertical="bottom"/>
    </xf>
    <xf numFmtId="60" fontId="3" fillId="2" borderId="18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49" fontId="3" fillId="2" borderId="19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3" fillId="2" borderId="19" applyNumberFormat="1" applyFont="1" applyFill="1" applyBorder="1" applyAlignment="1" applyProtection="0">
      <alignment horizontal="right" vertical="bottom"/>
    </xf>
    <xf numFmtId="60" fontId="3" fillId="2" borderId="14" applyNumberFormat="1" applyFont="1" applyFill="1" applyBorder="1" applyAlignment="1" applyProtection="0">
      <alignment vertical="bottom"/>
    </xf>
    <xf numFmtId="0" fontId="10" fillId="2" borderId="5" applyNumberFormat="0" applyFont="1" applyFill="1" applyBorder="1" applyAlignment="1" applyProtection="0">
      <alignment vertical="bottom"/>
    </xf>
    <xf numFmtId="61" fontId="3" fillId="2" borderId="5" applyNumberFormat="1" applyFont="1" applyFill="1" applyBorder="1" applyAlignment="1" applyProtection="0">
      <alignment vertical="bottom"/>
    </xf>
    <xf numFmtId="49" fontId="7" fillId="5" borderId="5" applyNumberFormat="1" applyFont="1" applyFill="1" applyBorder="1" applyAlignment="1" applyProtection="0">
      <alignment horizontal="right" vertical="center" wrapText="1"/>
    </xf>
    <xf numFmtId="49" fontId="11" fillId="2" borderId="14" applyNumberFormat="1" applyFont="1" applyFill="1" applyBorder="1" applyAlignment="1" applyProtection="0">
      <alignment vertical="bottom"/>
    </xf>
    <xf numFmtId="62" fontId="0" fillId="3" borderId="1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center"/>
    </xf>
    <xf numFmtId="60" fontId="3" fillId="2" borderId="17" applyNumberFormat="1" applyFont="1" applyFill="1" applyBorder="1" applyAlignment="1" applyProtection="0">
      <alignment vertical="center"/>
    </xf>
    <xf numFmtId="0" fontId="3" fillId="2" borderId="19" applyNumberFormat="0" applyFont="1" applyFill="1" applyBorder="1" applyAlignment="1" applyProtection="0">
      <alignment vertical="bottom"/>
    </xf>
    <xf numFmtId="61" fontId="3" fillId="2" borderId="19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9" fontId="12" fillId="2" borderId="7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61" fontId="3" fillId="2" borderId="7" applyNumberFormat="1" applyFont="1" applyFill="1" applyBorder="1" applyAlignment="1" applyProtection="0">
      <alignment vertical="bottom"/>
    </xf>
    <xf numFmtId="61" fontId="3" fillId="2" borderId="20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vertical="bottom"/>
    </xf>
    <xf numFmtId="61" fontId="5" fillId="2" borderId="21" applyNumberFormat="1" applyFont="1" applyFill="1" applyBorder="1" applyAlignment="1" applyProtection="0">
      <alignment vertical="bottom"/>
    </xf>
    <xf numFmtId="61" fontId="5" fillId="2" borderId="10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61" fontId="3" fillId="2" borderId="1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horizontal="right" vertical="bottom"/>
    </xf>
    <xf numFmtId="0" fontId="13" fillId="2" borderId="5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3" fillId="2" borderId="24" applyNumberFormat="0" applyFont="1" applyFill="1" applyBorder="1" applyAlignment="1" applyProtection="0">
      <alignment horizontal="right" vertical="bottom"/>
    </xf>
    <xf numFmtId="61" fontId="3" fillId="2" borderId="24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2f2f2"/>
      <rgbColor rgb="ffaaaaaa"/>
      <rgbColor rgb="ff7f7f7f"/>
      <rgbColor rgb="ff00a24d"/>
      <rgbColor rgb="ffbfbfbf"/>
      <rgbColor rgb="ffffffff"/>
      <rgbColor rgb="ff00c25e"/>
      <rgbColor rgb="ffd8d8d8"/>
      <rgbColor rgb="ff595959"/>
      <rgbColor rgb="ff01eb74"/>
      <rgbColor rgb="ffa5a5a5"/>
      <rgbColor rgb="ffb8efc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rial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rial"/>
              </a:rPr>
              <a:t>Customers</a:t>
            </a:r>
          </a:p>
        </c:rich>
      </c:tx>
      <c:layout>
        <c:manualLayout>
          <c:xMode val="edge"/>
          <c:yMode val="edge"/>
          <c:x val="0.425372"/>
          <c:y val="0"/>
          <c:w val="0.149255"/>
          <c:h val="0.083000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2967"/>
          <c:y val="0.0830003"/>
          <c:w val="0.911703"/>
          <c:h val="0.804871"/>
        </c:manualLayout>
      </c:layout>
      <c:areaChart>
        <c:grouping val="standard"/>
        <c:varyColors val="0"/>
        <c:ser>
          <c:idx val="3"/>
          <c:order val="0"/>
          <c:tx>
            <c:strRef>
              <c:f>'Revenue-Model'!$F$42</c:f>
              <c:strCache>
                <c:ptCount val="1"/>
                <c:pt idx="0">
                  <c:v>Ending Customer Base</c:v>
                </c:pt>
              </c:strCache>
            </c:strRef>
          </c:tx>
          <c:spPr>
            <a:solidFill>
              <a:srgbClr val="B8EFCF"/>
            </a:solidFill>
            <a:ln w="12700" cap="flat">
              <a:noFill/>
              <a:miter lim="400000"/>
            </a:ln>
            <a:effectLst/>
          </c:spPr>
          <c:dLbls>
            <c:numFmt formatCode="&quot; &quot;#,##0&quot; &quot;;&quot; '(&quot;#,##0);&quot; '-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'Revenue-Model'!$G$42:$R$42</c:f>
              <c:numCache>
                <c:ptCount val="12"/>
                <c:pt idx="0">
                  <c:v>1000.000000</c:v>
                </c:pt>
                <c:pt idx="1">
                  <c:v>1920.000000</c:v>
                </c:pt>
                <c:pt idx="2">
                  <c:v>2841.400000</c:v>
                </c:pt>
                <c:pt idx="3">
                  <c:v>3689.088000</c:v>
                </c:pt>
                <c:pt idx="4">
                  <c:v>4468.960960</c:v>
                </c:pt>
                <c:pt idx="5">
                  <c:v>7711.444083</c:v>
                </c:pt>
                <c:pt idx="6">
                  <c:v>10094.528557</c:v>
                </c:pt>
                <c:pt idx="7">
                  <c:v>12286.966272</c:v>
                </c:pt>
                <c:pt idx="8">
                  <c:v>16504.008970</c:v>
                </c:pt>
                <c:pt idx="9">
                  <c:v>20383.688253</c:v>
                </c:pt>
                <c:pt idx="10">
                  <c:v>23952.993192</c:v>
                </c:pt>
                <c:pt idx="11">
                  <c:v>27236.753737</c:v>
                </c:pt>
              </c:numCache>
            </c:numRef>
          </c:val>
        </c:ser>
        <c:ser>
          <c:idx val="2"/>
          <c:order val="1"/>
          <c:tx>
            <c:strRef>
              <c:f>'Revenue-Model'!$F$41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rgbClr val="A6A6A6"/>
            </a:solidFill>
            <a:ln w="12700" cap="flat">
              <a:noFill/>
              <a:miter lim="400000"/>
            </a:ln>
            <a:effectLst/>
          </c:spPr>
          <c:dLbls>
            <c:numFmt formatCode="&quot; &quot;#,##0&quot; &quot;;&quot; '(&quot;#,##0);&quot; '-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'Revenue-Model'!$G$41:$R$41</c:f>
              <c:numCache>
                <c:ptCount val="12"/>
                <c:pt idx="0">
                  <c:v>0.000000</c:v>
                </c:pt>
                <c:pt idx="1">
                  <c:v>-80.000000</c:v>
                </c:pt>
                <c:pt idx="2">
                  <c:v>-153.600000</c:v>
                </c:pt>
                <c:pt idx="3">
                  <c:v>-227.312000</c:v>
                </c:pt>
                <c:pt idx="4">
                  <c:v>-295.127040</c:v>
                </c:pt>
                <c:pt idx="5">
                  <c:v>-357.516877</c:v>
                </c:pt>
                <c:pt idx="6">
                  <c:v>-616.915527</c:v>
                </c:pt>
                <c:pt idx="7">
                  <c:v>-807.562285</c:v>
                </c:pt>
                <c:pt idx="8">
                  <c:v>-982.957302</c:v>
                </c:pt>
                <c:pt idx="9">
                  <c:v>-1320.320718</c:v>
                </c:pt>
                <c:pt idx="10">
                  <c:v>-1630.695060</c:v>
                </c:pt>
                <c:pt idx="11">
                  <c:v>-1916.239455</c:v>
                </c:pt>
              </c:numCache>
            </c:numRef>
          </c:val>
        </c:ser>
        <c:ser>
          <c:idx val="1"/>
          <c:order val="2"/>
          <c:tx>
            <c:strRef>
              <c:f>'Revenue-Model'!$F$45</c:f>
              <c:strCache>
                <c:ptCount val="1"/>
                <c:pt idx="0">
                  <c:v>Total Returning Customers</c:v>
                </c:pt>
              </c:strCache>
            </c:strRef>
          </c:tx>
          <c:spPr>
            <a:solidFill>
              <a:srgbClr val="01EB74"/>
            </a:solidFill>
            <a:ln w="12700" cap="flat">
              <a:noFill/>
              <a:miter lim="400000"/>
            </a:ln>
            <a:effectLst/>
          </c:spPr>
          <c:dLbls>
            <c:numFmt formatCode="&quot; &quot;#,##0&quot; &quot;;&quot; '(&quot;#,##0);&quot; '-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'Revenue-Model'!$G$45:$R$45</c:f>
              <c:numCache>
                <c:ptCount val="12"/>
                <c:pt idx="0">
                  <c:v>0.000000</c:v>
                </c:pt>
                <c:pt idx="1">
                  <c:v>100.000000</c:v>
                </c:pt>
                <c:pt idx="2">
                  <c:v>192.000000</c:v>
                </c:pt>
                <c:pt idx="3">
                  <c:v>284.140000</c:v>
                </c:pt>
                <c:pt idx="4">
                  <c:v>368.908800</c:v>
                </c:pt>
                <c:pt idx="5">
                  <c:v>446.896096</c:v>
                </c:pt>
                <c:pt idx="6">
                  <c:v>771.144408</c:v>
                </c:pt>
                <c:pt idx="7">
                  <c:v>1009.452856</c:v>
                </c:pt>
                <c:pt idx="8">
                  <c:v>1228.696627</c:v>
                </c:pt>
                <c:pt idx="9">
                  <c:v>1650.400897</c:v>
                </c:pt>
                <c:pt idx="10">
                  <c:v>2038.368825</c:v>
                </c:pt>
                <c:pt idx="11">
                  <c:v>2395.299319</c:v>
                </c:pt>
              </c:numCache>
            </c:numRef>
          </c:val>
        </c:ser>
        <c:ser>
          <c:idx val="0"/>
          <c:order val="3"/>
          <c:tx>
            <c:strRef>
              <c:f>'Revenue-Model'!$F$40</c:f>
              <c:strCache>
                <c:ptCount val="1"/>
                <c:pt idx="0">
                  <c:v>New Customers</c:v>
                </c:pt>
              </c:strCache>
            </c:strRef>
          </c:tx>
          <c:spPr>
            <a:solidFill>
              <a:srgbClr val="00C25E"/>
            </a:solidFill>
            <a:ln w="12700" cap="flat">
              <a:noFill/>
              <a:miter lim="400000"/>
            </a:ln>
            <a:effectLst/>
          </c:spPr>
          <c:dLbls>
            <c:numFmt formatCode="&quot; &quot;#,##0&quot; &quot;;&quot; '(&quot;#,##0);&quot; '-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'Revenue-Model'!$G$40:$R$40</c:f>
              <c:numCache>
                <c:ptCount val="12"/>
                <c:pt idx="0">
                  <c:v>1000.000000</c:v>
                </c:pt>
                <c:pt idx="1">
                  <c:v>1000.000000</c:v>
                </c:pt>
                <c:pt idx="2">
                  <c:v>1075.000000</c:v>
                </c:pt>
                <c:pt idx="3">
                  <c:v>1075.000000</c:v>
                </c:pt>
                <c:pt idx="4">
                  <c:v>1075.000000</c:v>
                </c:pt>
                <c:pt idx="5">
                  <c:v>3600.000000</c:v>
                </c:pt>
                <c:pt idx="6">
                  <c:v>3000.000000</c:v>
                </c:pt>
                <c:pt idx="7">
                  <c:v>3000.000000</c:v>
                </c:pt>
                <c:pt idx="8">
                  <c:v>5200.000000</c:v>
                </c:pt>
                <c:pt idx="9">
                  <c:v>5200.000000</c:v>
                </c:pt>
                <c:pt idx="10">
                  <c:v>5200.000000</c:v>
                </c:pt>
                <c:pt idx="11">
                  <c:v>5200.000000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rial"/>
              </a:defRPr>
            </a:pPr>
          </a:p>
        </c:txPr>
        <c:crossAx val="2094734552"/>
        <c:crosses val="autoZero"/>
        <c:crossBetween val="midCat"/>
        <c:majorUnit val="9375"/>
        <c:minorUnit val="468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816551"/>
          <c:y val="0.955593"/>
          <c:w val="0.854264"/>
          <c:h val="0.044406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rial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rial"/>
              </a:rPr>
              <a:t>Revenue</a:t>
            </a:r>
          </a:p>
        </c:rich>
      </c:tx>
      <c:layout>
        <c:manualLayout>
          <c:xMode val="edge"/>
          <c:yMode val="edge"/>
          <c:x val="0.439811"/>
          <c:y val="0"/>
          <c:w val="0.120378"/>
          <c:h val="0.082189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4866"/>
          <c:y val="0.0821897"/>
          <c:w val="0.860134"/>
          <c:h val="0.806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'Revenue-Model'!$F$40</c:f>
              <c:strCache>
                <c:ptCount val="1"/>
                <c:pt idx="0">
                  <c:v>New Customers</c:v>
                </c:pt>
              </c:strCache>
            </c:strRef>
          </c:tx>
          <c:spPr>
            <a:solidFill>
              <a:srgbClr val="00C25E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[$$-409]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'Revenue-Model'!$G$48:$R$48</c:f>
              <c:numCache>
                <c:ptCount val="12"/>
                <c:pt idx="0">
                  <c:v>25000.000000</c:v>
                </c:pt>
                <c:pt idx="1">
                  <c:v>25000.000000</c:v>
                </c:pt>
                <c:pt idx="2">
                  <c:v>26875.000000</c:v>
                </c:pt>
                <c:pt idx="3">
                  <c:v>26875.000000</c:v>
                </c:pt>
                <c:pt idx="4">
                  <c:v>26875.000000</c:v>
                </c:pt>
                <c:pt idx="5">
                  <c:v>90000.000000</c:v>
                </c:pt>
                <c:pt idx="6">
                  <c:v>75000.000000</c:v>
                </c:pt>
                <c:pt idx="7">
                  <c:v>75000.000000</c:v>
                </c:pt>
                <c:pt idx="8">
                  <c:v>130000.000000</c:v>
                </c:pt>
                <c:pt idx="9">
                  <c:v>130000.000000</c:v>
                </c:pt>
                <c:pt idx="10">
                  <c:v>130000.000000</c:v>
                </c:pt>
                <c:pt idx="11">
                  <c:v>130000.000000</c:v>
                </c:pt>
              </c:numCache>
            </c:numRef>
          </c:val>
        </c:ser>
        <c:ser>
          <c:idx val="1"/>
          <c:order val="1"/>
          <c:tx>
            <c:strRef>
              <c:f>'Revenue-Model'!$F$45</c:f>
              <c:strCache>
                <c:ptCount val="1"/>
                <c:pt idx="0">
                  <c:v>Total Returning Customers</c:v>
                </c:pt>
              </c:strCache>
            </c:strRef>
          </c:tx>
          <c:spPr>
            <a:solidFill>
              <a:srgbClr val="BFBFB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[$$-409]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'Revenue-Model'!$G$38:$R$38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'Revenue-Model'!$G$47:$R$47</c:f>
              <c:numCache>
                <c:ptCount val="12"/>
                <c:pt idx="0">
                  <c:v>0.000000</c:v>
                </c:pt>
                <c:pt idx="1">
                  <c:v>2500.000000</c:v>
                </c:pt>
                <c:pt idx="2">
                  <c:v>4800.000000</c:v>
                </c:pt>
                <c:pt idx="3">
                  <c:v>7103.500000</c:v>
                </c:pt>
                <c:pt idx="4">
                  <c:v>9222.720000</c:v>
                </c:pt>
                <c:pt idx="5">
                  <c:v>11172.402400</c:v>
                </c:pt>
                <c:pt idx="6">
                  <c:v>19278.610208</c:v>
                </c:pt>
                <c:pt idx="7">
                  <c:v>25236.321391</c:v>
                </c:pt>
                <c:pt idx="8">
                  <c:v>30717.415680</c:v>
                </c:pt>
                <c:pt idx="9">
                  <c:v>41260.022426</c:v>
                </c:pt>
                <c:pt idx="10">
                  <c:v>50959.220632</c:v>
                </c:pt>
                <c:pt idx="11">
                  <c:v>59882.482981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[$$-409]#,##0" sourceLinked="0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1639"/>
          <c:y val="0.955905"/>
          <c:w val="0.468368"/>
          <c:h val="0.04409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952500</xdr:colOff>
      <xdr:row>0</xdr:row>
      <xdr:rowOff>190500</xdr:rowOff>
    </xdr:from>
    <xdr:to>
      <xdr:col>3</xdr:col>
      <xdr:colOff>1041400</xdr:colOff>
      <xdr:row>1</xdr:row>
      <xdr:rowOff>451408</xdr:rowOff>
    </xdr:to>
    <xdr:pic>
      <xdr:nvPicPr>
        <xdr:cNvPr id="3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778000" y="190500"/>
          <a:ext cx="2730500" cy="46410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101991</xdr:colOff>
      <xdr:row>51</xdr:row>
      <xdr:rowOff>71786</xdr:rowOff>
    </xdr:from>
    <xdr:to>
      <xdr:col>10</xdr:col>
      <xdr:colOff>514350</xdr:colOff>
      <xdr:row>70</xdr:row>
      <xdr:rowOff>36054</xdr:rowOff>
    </xdr:to>
    <xdr:graphicFrame>
      <xdr:nvGraphicFramePr>
        <xdr:cNvPr id="4" name="Chart 4"/>
        <xdr:cNvGraphicFramePr/>
      </xdr:nvGraphicFramePr>
      <xdr:xfrm>
        <a:off x="5753491" y="7132986"/>
        <a:ext cx="5759059" cy="38631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551899</xdr:colOff>
      <xdr:row>51</xdr:row>
      <xdr:rowOff>59086</xdr:rowOff>
    </xdr:from>
    <xdr:to>
      <xdr:col>17</xdr:col>
      <xdr:colOff>685800</xdr:colOff>
      <xdr:row>70</xdr:row>
      <xdr:rowOff>61454</xdr:rowOff>
    </xdr:to>
    <xdr:graphicFrame>
      <xdr:nvGraphicFramePr>
        <xdr:cNvPr id="5" name="Chart 5"/>
        <xdr:cNvGraphicFramePr/>
      </xdr:nvGraphicFramePr>
      <xdr:xfrm>
        <a:off x="11550099" y="7120286"/>
        <a:ext cx="5912402" cy="39012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etpoindexter.com/?ref=revenue-model-example-download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S120"/>
  <sheetViews>
    <sheetView workbookViewId="0" showGridLines="0" defaultGridColor="1"/>
  </sheetViews>
  <sheetFormatPr defaultColWidth="9.28571" defaultRowHeight="16" customHeight="1" outlineLevelRow="0" outlineLevelCol="0"/>
  <cols>
    <col min="1" max="1" width="9.28906" style="1" customWidth="1"/>
    <col min="2" max="2" width="19.4453" style="1" customWidth="1"/>
    <col min="3" max="3" width="10.2891" style="1" customWidth="1"/>
    <col min="4" max="4" width="13.8672" style="1" customWidth="1"/>
    <col min="5" max="5" width="10.7344" style="1" customWidth="1"/>
    <col min="6" max="6" width="19.8672" style="1" customWidth="1"/>
    <col min="7" max="7" width="12.4453" style="1" customWidth="1"/>
    <col min="8" max="19" width="9.28906" style="1" customWidth="1"/>
    <col min="20" max="256" width="9.2890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ht="37" customHeight="1">
      <c r="A2" s="5"/>
      <c r="B2" t="s" s="6">
        <v>0</v>
      </c>
      <c r="C2" s="7"/>
      <c r="D2" s="7"/>
      <c r="E2" t="s" s="8">
        <v>1</v>
      </c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0"/>
    </row>
    <row r="3" ht="21" customHeight="1">
      <c r="A3" s="5"/>
      <c r="B3" s="11"/>
      <c r="C3" s="11"/>
      <c r="D3" s="7"/>
      <c r="E3" s="11"/>
      <c r="F3" s="7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0"/>
    </row>
    <row r="4" ht="25" customHeight="1">
      <c r="A4" s="12"/>
      <c r="B4" t="s" s="13">
        <v>2</v>
      </c>
      <c r="C4" s="14"/>
      <c r="D4" t="s" s="15">
        <v>3</v>
      </c>
      <c r="E4" t="s" s="16">
        <v>4</v>
      </c>
      <c r="F4" t="s" s="15">
        <v>5</v>
      </c>
      <c r="G4" s="17">
        <v>2019</v>
      </c>
      <c r="H4" s="18"/>
      <c r="I4" s="7"/>
      <c r="J4" s="7"/>
      <c r="K4" s="7"/>
      <c r="L4" s="7"/>
      <c r="M4" s="7"/>
      <c r="N4" s="7"/>
      <c r="O4" s="7"/>
      <c r="P4" s="7"/>
      <c r="Q4" s="7"/>
      <c r="R4" s="7"/>
      <c r="S4" s="10"/>
    </row>
    <row r="5" ht="16" customHeight="1">
      <c r="A5" s="5"/>
      <c r="B5" s="19"/>
      <c r="C5" s="19"/>
      <c r="D5" s="7"/>
      <c r="E5" s="19"/>
      <c r="F5" s="7"/>
      <c r="G5" s="1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0"/>
    </row>
    <row r="6" ht="19" customHeight="1">
      <c r="A6" s="5"/>
      <c r="B6" t="s" s="20">
        <v>6</v>
      </c>
      <c r="C6" s="21"/>
      <c r="D6" s="21"/>
      <c r="E6" s="21"/>
      <c r="F6" s="2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0"/>
    </row>
    <row r="7" ht="16" customHeight="1">
      <c r="A7" s="5"/>
      <c r="B7" s="22"/>
      <c r="C7" s="22"/>
      <c r="D7" s="22"/>
      <c r="E7" s="23"/>
      <c r="F7" s="2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10"/>
    </row>
    <row r="8" ht="16" customHeight="1">
      <c r="A8" s="5"/>
      <c r="B8" s="22"/>
      <c r="C8" s="22"/>
      <c r="D8" s="22"/>
      <c r="E8" s="23"/>
      <c r="F8" s="23"/>
      <c r="G8" s="24">
        <v>1</v>
      </c>
      <c r="H8" s="24">
        <f>G8+1</f>
        <v>2</v>
      </c>
      <c r="I8" s="24">
        <f>H8+1</f>
        <v>3</v>
      </c>
      <c r="J8" s="24">
        <f>I8+1</f>
        <v>4</v>
      </c>
      <c r="K8" s="24">
        <f>J8+1</f>
        <v>5</v>
      </c>
      <c r="L8" s="24">
        <f>K8+1</f>
        <v>6</v>
      </c>
      <c r="M8" s="24">
        <f>L8+1</f>
        <v>7</v>
      </c>
      <c r="N8" s="24">
        <f>M8+1</f>
        <v>8</v>
      </c>
      <c r="O8" s="24">
        <f>N8+1</f>
        <v>9</v>
      </c>
      <c r="P8" s="24">
        <f>O8+1</f>
        <v>10</v>
      </c>
      <c r="Q8" s="24">
        <f>P8+1</f>
        <v>11</v>
      </c>
      <c r="R8" s="24">
        <f>Q8+1</f>
        <v>12</v>
      </c>
      <c r="S8" s="10"/>
    </row>
    <row r="9" ht="16" customHeight="1">
      <c r="A9" s="5"/>
      <c r="B9" t="s" s="25">
        <v>7</v>
      </c>
      <c r="C9" t="s" s="26">
        <v>3</v>
      </c>
      <c r="D9" t="s" s="26">
        <v>8</v>
      </c>
      <c r="E9" t="s" s="26">
        <v>9</v>
      </c>
      <c r="F9" t="s" s="26">
        <v>10</v>
      </c>
      <c r="G9" s="27">
        <f t="shared" si="11" ref="G9:G38">EOMONTH(DATE($G$4,MONTH(1&amp;LEFT($E$4,3)),1),0)</f>
      </c>
      <c r="H9" s="27">
        <f>EOMONTH(G9,1)</f>
      </c>
      <c r="I9" s="27">
        <f>EOMONTH(H9,1)</f>
      </c>
      <c r="J9" s="27">
        <f>EOMONTH(I9,1)</f>
      </c>
      <c r="K9" s="27">
        <f>EOMONTH(J9,1)</f>
      </c>
      <c r="L9" s="27">
        <f>EOMONTH(K9,1)</f>
      </c>
      <c r="M9" s="27">
        <f>EOMONTH(L9,1)</f>
      </c>
      <c r="N9" s="27">
        <f>EOMONTH(M9,1)</f>
      </c>
      <c r="O9" s="27">
        <f>EOMONTH(N9,1)</f>
      </c>
      <c r="P9" s="27">
        <f>EOMONTH(O9,1)</f>
      </c>
      <c r="Q9" s="27">
        <f>EOMONTH(P9,1)</f>
      </c>
      <c r="R9" s="27">
        <f>EOMONTH(Q9,1)</f>
      </c>
      <c r="S9" s="10"/>
    </row>
    <row r="10" ht="16" customHeight="1">
      <c r="A10" s="5"/>
      <c r="B10" t="s" s="28">
        <v>11</v>
      </c>
      <c r="C10" s="29">
        <v>1</v>
      </c>
      <c r="D10" s="30">
        <v>5000</v>
      </c>
      <c r="E10" s="31">
        <v>5</v>
      </c>
      <c r="F10" s="32">
        <v>0.2</v>
      </c>
      <c r="G10" s="33">
        <f>IF(AND(G$8&gt;=$C10,G$8&lt;=$C10+$E10-1),$D10*$F10,0)</f>
        <v>1000</v>
      </c>
      <c r="H10" s="33">
        <f>IF(AND(H$8&gt;=$C10,H$8&lt;=$C10+$E10-1),$D10*$F10,0)</f>
        <v>1000</v>
      </c>
      <c r="I10" s="33">
        <f>IF(AND(I$8&gt;=$C10,I$8&lt;=$C10+$E10-1),$D10*$F10,0)</f>
        <v>1000</v>
      </c>
      <c r="J10" s="33">
        <f>IF(AND(J$8&gt;=$C10,J$8&lt;=$C10+$E10-1),$D10*$F10,0)</f>
        <v>1000</v>
      </c>
      <c r="K10" s="33">
        <f>IF(AND(K$8&gt;=$C10,K$8&lt;=$C10+$E10-1),$D10*$F10,0)</f>
        <v>1000</v>
      </c>
      <c r="L10" s="33">
        <f>IF(AND(L$8&gt;=$C10,L$8&lt;=$C10+$E10-1),$D10*$F10,0)</f>
        <v>0</v>
      </c>
      <c r="M10" s="33">
        <f>IF(AND(M$8&gt;=$C10,M$8&lt;=$C10+$E10-1),$D10*$F10,0)</f>
        <v>0</v>
      </c>
      <c r="N10" s="33">
        <f>IF(AND(N$8&gt;=$C10,N$8&lt;=$C10+$E10-1),$D10*$F10,0)</f>
        <v>0</v>
      </c>
      <c r="O10" s="33">
        <f>IF(AND(O$8&gt;=$C10,O$8&lt;=$C10+$E10-1),$D10*$F10,0)</f>
        <v>0</v>
      </c>
      <c r="P10" s="33">
        <f>IF(AND(P$8&gt;=$C10,P$8&lt;=$C10+$E10-1),$D10*$F10,0)</f>
        <v>0</v>
      </c>
      <c r="Q10" s="33">
        <f>IF(AND(Q$8&gt;=$C10,Q$8&lt;=$C10+$E10-1),$D10*$F10,0)</f>
        <v>0</v>
      </c>
      <c r="R10" s="33">
        <f>IF(AND(R$8&gt;=$C10,R$8&lt;=$C10+$E10-1),$D10*$F10,0)</f>
        <v>0</v>
      </c>
      <c r="S10" s="10"/>
    </row>
    <row r="11" ht="16" customHeight="1">
      <c r="A11" s="5"/>
      <c r="B11" t="s" s="34">
        <v>12</v>
      </c>
      <c r="C11" s="35">
        <v>3</v>
      </c>
      <c r="D11" s="36">
        <v>500</v>
      </c>
      <c r="E11" s="37">
        <v>3</v>
      </c>
      <c r="F11" s="38">
        <v>0.15</v>
      </c>
      <c r="G11" s="39">
        <f>IF(AND(G$8&gt;=$C11,G$8&lt;=$C11+$E11-1),$D11*$F11,0)</f>
        <v>0</v>
      </c>
      <c r="H11" s="39">
        <f>IF(AND(H$8&gt;=$C11,H$8&lt;=$C11+$E11-1),$D11*$F11,0)</f>
        <v>0</v>
      </c>
      <c r="I11" s="39">
        <f>IF(AND(I$8&gt;=$C11,I$8&lt;=$C11+$E11-1),$D11*$F11,0)</f>
        <v>75</v>
      </c>
      <c r="J11" s="39">
        <f>IF(AND(J$8&gt;=$C11,J$8&lt;=$C11+$E11-1),$D11*$F11,0)</f>
        <v>75</v>
      </c>
      <c r="K11" s="39">
        <f>IF(AND(K$8&gt;=$C11,K$8&lt;=$C11+$E11-1),$D11*$F11,0)</f>
        <v>75</v>
      </c>
      <c r="L11" s="39">
        <f>IF(AND(L$8&gt;=$C11,L$8&lt;=$C11+$E11-1),$D11*$F11,0)</f>
        <v>0</v>
      </c>
      <c r="M11" s="39">
        <f>IF(AND(M$8&gt;=$C11,M$8&lt;=$C11+$E11-1),$D11*$F11,0)</f>
        <v>0</v>
      </c>
      <c r="N11" s="39">
        <f>IF(AND(N$8&gt;=$C11,N$8&lt;=$C11+$E11-1),$D11*$F11,0)</f>
        <v>0</v>
      </c>
      <c r="O11" s="39">
        <f>IF(AND(O$8&gt;=$C11,O$8&lt;=$C11+$E11-1),$D11*$F11,0)</f>
        <v>0</v>
      </c>
      <c r="P11" s="39">
        <f>IF(AND(P$8&gt;=$C11,P$8&lt;=$C11+$E11-1),$D11*$F11,0)</f>
        <v>0</v>
      </c>
      <c r="Q11" s="39">
        <f>IF(AND(Q$8&gt;=$C11,Q$8&lt;=$C11+$E11-1),$D11*$F11,0)</f>
        <v>0</v>
      </c>
      <c r="R11" s="39">
        <f>IF(AND(R$8&gt;=$C11,R$8&lt;=$C11+$E11-1),$D11*$F11,0)</f>
        <v>0</v>
      </c>
      <c r="S11" s="10"/>
    </row>
    <row r="12" ht="16" customHeight="1">
      <c r="A12" s="5"/>
      <c r="B12" t="s" s="34">
        <v>13</v>
      </c>
      <c r="C12" s="35">
        <v>6</v>
      </c>
      <c r="D12" s="36">
        <v>20000</v>
      </c>
      <c r="E12" s="37">
        <v>1</v>
      </c>
      <c r="F12" s="38">
        <v>0.18</v>
      </c>
      <c r="G12" s="39">
        <f>IF(AND(G$8&gt;=$C12,G$8&lt;=$C12+$E12-1),$D12*$F12,0)</f>
        <v>0</v>
      </c>
      <c r="H12" s="39">
        <f>IF(AND(H$8&gt;=$C12,H$8&lt;=$C12+$E12-1),$D12*$F12,0)</f>
        <v>0</v>
      </c>
      <c r="I12" s="39">
        <f>IF(AND(I$8&gt;=$C12,I$8&lt;=$C12+$E12-1),$D12*$F12,0)</f>
        <v>0</v>
      </c>
      <c r="J12" s="39">
        <f>IF(AND(J$8&gt;=$C12,J$8&lt;=$C12+$E12-1),$D12*$F12,0)</f>
        <v>0</v>
      </c>
      <c r="K12" s="39">
        <f>IF(AND(K$8&gt;=$C12,K$8&lt;=$C12+$E12-1),$D12*$F12,0)</f>
        <v>0</v>
      </c>
      <c r="L12" s="39">
        <f>IF(AND(L$8&gt;=$C12,L$8&lt;=$C12+$E12-1),$D12*$F12,0)</f>
        <v>3600</v>
      </c>
      <c r="M12" s="39">
        <f>IF(AND(M$8&gt;=$C12,M$8&lt;=$C12+$E12-1),$D12*$F12,0)</f>
        <v>0</v>
      </c>
      <c r="N12" s="39">
        <f>IF(AND(N$8&gt;=$C12,N$8&lt;=$C12+$E12-1),$D12*$F12,0)</f>
        <v>0</v>
      </c>
      <c r="O12" s="39">
        <f>IF(AND(O$8&gt;=$C12,O$8&lt;=$C12+$E12-1),$D12*$F12,0)</f>
        <v>0</v>
      </c>
      <c r="P12" s="39">
        <f>IF(AND(P$8&gt;=$C12,P$8&lt;=$C12+$E12-1),$D12*$F12,0)</f>
        <v>0</v>
      </c>
      <c r="Q12" s="39">
        <f>IF(AND(Q$8&gt;=$C12,Q$8&lt;=$C12+$E12-1),$D12*$F12,0)</f>
        <v>0</v>
      </c>
      <c r="R12" s="39">
        <f>IF(AND(R$8&gt;=$C12,R$8&lt;=$C12+$E12-1),$D12*$F12,0)</f>
        <v>0</v>
      </c>
      <c r="S12" s="10"/>
    </row>
    <row r="13" ht="16" customHeight="1">
      <c r="A13" s="5"/>
      <c r="B13" t="s" s="34">
        <v>14</v>
      </c>
      <c r="C13" s="35">
        <v>7</v>
      </c>
      <c r="D13" s="36">
        <v>25000</v>
      </c>
      <c r="E13" s="37">
        <v>6</v>
      </c>
      <c r="F13" s="38">
        <v>0.12</v>
      </c>
      <c r="G13" s="39">
        <f>IF(AND(G$8&gt;=$C13,G$8&lt;=$C13+$E13-1),$D13*$F13,0)</f>
        <v>0</v>
      </c>
      <c r="H13" s="39">
        <f>IF(AND(H$8&gt;=$C13,H$8&lt;=$C13+$E13-1),$D13*$F13,0)</f>
        <v>0</v>
      </c>
      <c r="I13" s="39">
        <f>IF(AND(I$8&gt;=$C13,I$8&lt;=$C13+$E13-1),$D13*$F13,0)</f>
        <v>0</v>
      </c>
      <c r="J13" s="39">
        <f>IF(AND(J$8&gt;=$C13,J$8&lt;=$C13+$E13-1),$D13*$F13,0)</f>
        <v>0</v>
      </c>
      <c r="K13" s="39">
        <f>IF(AND(K$8&gt;=$C13,K$8&lt;=$C13+$E13-1),$D13*$F13,0)</f>
        <v>0</v>
      </c>
      <c r="L13" s="39">
        <f>IF(AND(L$8&gt;=$C13,L$8&lt;=$C13+$E13-1),$D13*$F13,0)</f>
        <v>0</v>
      </c>
      <c r="M13" s="39">
        <f>IF(AND(M$8&gt;=$C13,M$8&lt;=$C13+$E13-1),$D13*$F13,0)</f>
        <v>3000</v>
      </c>
      <c r="N13" s="39">
        <f>IF(AND(N$8&gt;=$C13,N$8&lt;=$C13+$E13-1),$D13*$F13,0)</f>
        <v>3000</v>
      </c>
      <c r="O13" s="39">
        <f>IF(AND(O$8&gt;=$C13,O$8&lt;=$C13+$E13-1),$D13*$F13,0)</f>
        <v>3000</v>
      </c>
      <c r="P13" s="39">
        <f>IF(AND(P$8&gt;=$C13,P$8&lt;=$C13+$E13-1),$D13*$F13,0)</f>
        <v>3000</v>
      </c>
      <c r="Q13" s="39">
        <f>IF(AND(Q$8&gt;=$C13,Q$8&lt;=$C13+$E13-1),$D13*$F13,0)</f>
        <v>3000</v>
      </c>
      <c r="R13" s="39">
        <f>IF(AND(R$8&gt;=$C13,R$8&lt;=$C13+$E13-1),$D13*$F13,0)</f>
        <v>3000</v>
      </c>
      <c r="S13" s="10"/>
    </row>
    <row r="14" ht="16" customHeight="1">
      <c r="A14" s="5"/>
      <c r="B14" t="s" s="34">
        <v>15</v>
      </c>
      <c r="C14" s="35">
        <v>9</v>
      </c>
      <c r="D14" s="36">
        <v>10000</v>
      </c>
      <c r="E14" s="37">
        <v>7</v>
      </c>
      <c r="F14" s="38">
        <v>0.22</v>
      </c>
      <c r="G14" s="40">
        <f>IF(AND(G$8&gt;=$C14,G$8&lt;=$C14+$E14-1),$D14*$F14,0)</f>
        <v>0</v>
      </c>
      <c r="H14" s="40">
        <f>IF(AND(H$8&gt;=$C14,H$8&lt;=$C14+$E14-1),$D14*$F14,0)</f>
        <v>0</v>
      </c>
      <c r="I14" s="40">
        <f>IF(AND(I$8&gt;=$C14,I$8&lt;=$C14+$E14-1),$D14*$F14,0)</f>
        <v>0</v>
      </c>
      <c r="J14" s="40">
        <f>IF(AND(J$8&gt;=$C14,J$8&lt;=$C14+$E14-1),$D14*$F14,0)</f>
        <v>0</v>
      </c>
      <c r="K14" s="40">
        <f>IF(AND(K$8&gt;=$C14,K$8&lt;=$C14+$E14-1),$D14*$F14,0)</f>
        <v>0</v>
      </c>
      <c r="L14" s="40">
        <f>IF(AND(L$8&gt;=$C14,L$8&lt;=$C14+$E14-1),$D14*$F14,0)</f>
        <v>0</v>
      </c>
      <c r="M14" s="40">
        <f>IF(AND(M$8&gt;=$C14,M$8&lt;=$C14+$E14-1),$D14*$F14,0)</f>
        <v>0</v>
      </c>
      <c r="N14" s="40">
        <f>IF(AND(N$8&gt;=$C14,N$8&lt;=$C14+$E14-1),$D14*$F14,0)</f>
        <v>0</v>
      </c>
      <c r="O14" s="40">
        <f>IF(AND(O$8&gt;=$C14,O$8&lt;=$C14+$E14-1),$D14*$F14,0)</f>
        <v>2200</v>
      </c>
      <c r="P14" s="40">
        <f>IF(AND(P$8&gt;=$C14,P$8&lt;=$C14+$E14-1),$D14*$F14,0)</f>
        <v>2200</v>
      </c>
      <c r="Q14" s="40">
        <f>IF(AND(Q$8&gt;=$C14,Q$8&lt;=$C14+$E14-1),$D14*$F14,0)</f>
        <v>2200</v>
      </c>
      <c r="R14" s="40">
        <f>IF(AND(R$8&gt;=$C14,R$8&lt;=$C14+$E14-1),$D14*$F14,0)</f>
        <v>2200</v>
      </c>
      <c r="S14" s="10"/>
    </row>
    <row r="15" ht="16" customHeight="1" hidden="1">
      <c r="A15" s="5"/>
      <c r="B15" s="41"/>
      <c r="C15" s="41"/>
      <c r="D15" s="36"/>
      <c r="E15" s="41"/>
      <c r="F15" s="38"/>
      <c r="G15" s="39">
        <f>IF(AND(G$8&gt;=$C15,G$8&lt;=$C15+$E15-1),$D15*$F15,0)</f>
        <v>0</v>
      </c>
      <c r="H15" s="39">
        <f>IF(AND(H$8&gt;=$C15,H$8&lt;=$C15+$E15-1),$D15*$F15,0)</f>
        <v>0</v>
      </c>
      <c r="I15" s="39">
        <f>IF(AND(I$8&gt;=$C15,I$8&lt;=$C15+$E15-1),$D15*$F15,0)</f>
        <v>0</v>
      </c>
      <c r="J15" s="39">
        <f>IF(AND(J$8&gt;=$C15,J$8&lt;=$C15+$E15-1),$D15*$F15,0)</f>
        <v>0</v>
      </c>
      <c r="K15" s="39">
        <f>IF(AND(K$8&gt;=$C15,K$8&lt;=$C15+$E15-1),$D15*$F15,0)</f>
        <v>0</v>
      </c>
      <c r="L15" s="39">
        <f>IF(AND(L$8&gt;=$C15,L$8&lt;=$C15+$E15-1),$D15*$F15,0)</f>
        <v>0</v>
      </c>
      <c r="M15" s="39">
        <f>IF(AND(M$8&gt;=$C15,M$8&lt;=$C15+$E15-1),$D15*$F15,0)</f>
        <v>0</v>
      </c>
      <c r="N15" s="39">
        <f>IF(AND(N$8&gt;=$C15,N$8&lt;=$C15+$E15-1),$D15*$F15,0)</f>
        <v>0</v>
      </c>
      <c r="O15" s="39">
        <f>IF(AND(O$8&gt;=$C15,O$8&lt;=$C15+$E15-1),$D15*$F15,0)</f>
        <v>0</v>
      </c>
      <c r="P15" s="39">
        <f>IF(AND(P$8&gt;=$C15,P$8&lt;=$C15+$E15-1),$D15*$F15,0)</f>
        <v>0</v>
      </c>
      <c r="Q15" s="39">
        <f>IF(AND(Q$8&gt;=$C15,Q$8&lt;=$C15+$E15-1),$D15*$F15,0)</f>
        <v>0</v>
      </c>
      <c r="R15" s="39">
        <f>IF(AND(R$8&gt;=$C15,R$8&lt;=$C15+$E15-1),$D15*$F15,0)</f>
        <v>0</v>
      </c>
      <c r="S15" s="10"/>
    </row>
    <row r="16" ht="16" customHeight="1" hidden="1">
      <c r="A16" s="5"/>
      <c r="B16" s="41"/>
      <c r="C16" s="41"/>
      <c r="D16" s="36"/>
      <c r="E16" s="41"/>
      <c r="F16" s="38"/>
      <c r="G16" s="39">
        <f>IF(AND(G$8&gt;=$C16,G$8&lt;=$C16+$E16-1),$D16*$F16,0)</f>
        <v>0</v>
      </c>
      <c r="H16" s="39">
        <f>IF(AND(H$8&gt;=$C16,H$8&lt;=$C16+$E16-1),$D16*$F16,0)</f>
        <v>0</v>
      </c>
      <c r="I16" s="39">
        <f>IF(AND(I$8&gt;=$C16,I$8&lt;=$C16+$E16-1),$D16*$F16,0)</f>
        <v>0</v>
      </c>
      <c r="J16" s="39">
        <f>IF(AND(J$8&gt;=$C16,J$8&lt;=$C16+$E16-1),$D16*$F16,0)</f>
        <v>0</v>
      </c>
      <c r="K16" s="39">
        <f>IF(AND(K$8&gt;=$C16,K$8&lt;=$C16+$E16-1),$D16*$F16,0)</f>
        <v>0</v>
      </c>
      <c r="L16" s="39">
        <f>IF(AND(L$8&gt;=$C16,L$8&lt;=$C16+$E16-1),$D16*$F16,0)</f>
        <v>0</v>
      </c>
      <c r="M16" s="39">
        <f>IF(AND(M$8&gt;=$C16,M$8&lt;=$C16+$E16-1),$D16*$F16,0)</f>
        <v>0</v>
      </c>
      <c r="N16" s="39">
        <f>IF(AND(N$8&gt;=$C16,N$8&lt;=$C16+$E16-1),$D16*$F16,0)</f>
        <v>0</v>
      </c>
      <c r="O16" s="39">
        <f>IF(AND(O$8&gt;=$C16,O$8&lt;=$C16+$E16-1),$D16*$F16,0)</f>
        <v>0</v>
      </c>
      <c r="P16" s="39">
        <f>IF(AND(P$8&gt;=$C16,P$8&lt;=$C16+$E16-1),$D16*$F16,0)</f>
        <v>0</v>
      </c>
      <c r="Q16" s="39">
        <f>IF(AND(Q$8&gt;=$C16,Q$8&lt;=$C16+$E16-1),$D16*$F16,0)</f>
        <v>0</v>
      </c>
      <c r="R16" s="39">
        <f>IF(AND(R$8&gt;=$C16,R$8&lt;=$C16+$E16-1),$D16*$F16,0)</f>
        <v>0</v>
      </c>
      <c r="S16" s="10"/>
    </row>
    <row r="17" ht="16" customHeight="1" hidden="1">
      <c r="A17" s="5"/>
      <c r="B17" s="41"/>
      <c r="C17" s="41"/>
      <c r="D17" s="36"/>
      <c r="E17" s="41"/>
      <c r="F17" s="38"/>
      <c r="G17" s="39">
        <f>IF(AND(G$8&gt;=$C17,G$8&lt;=$C17+$E17-1),$D17*$F17,0)</f>
        <v>0</v>
      </c>
      <c r="H17" s="39">
        <f>IF(AND(H$8&gt;=$C17,H$8&lt;=$C17+$E17-1),$D17*$F17,0)</f>
        <v>0</v>
      </c>
      <c r="I17" s="39">
        <f>IF(AND(I$8&gt;=$C17,I$8&lt;=$C17+$E17-1),$D17*$F17,0)</f>
        <v>0</v>
      </c>
      <c r="J17" s="39">
        <f>IF(AND(J$8&gt;=$C17,J$8&lt;=$C17+$E17-1),$D17*$F17,0)</f>
        <v>0</v>
      </c>
      <c r="K17" s="39">
        <f>IF(AND(K$8&gt;=$C17,K$8&lt;=$C17+$E17-1),$D17*$F17,0)</f>
        <v>0</v>
      </c>
      <c r="L17" s="39">
        <f>IF(AND(L$8&gt;=$C17,L$8&lt;=$C17+$E17-1),$D17*$F17,0)</f>
        <v>0</v>
      </c>
      <c r="M17" s="39">
        <f>IF(AND(M$8&gt;=$C17,M$8&lt;=$C17+$E17-1),$D17*$F17,0)</f>
        <v>0</v>
      </c>
      <c r="N17" s="39">
        <f>IF(AND(N$8&gt;=$C17,N$8&lt;=$C17+$E17-1),$D17*$F17,0)</f>
        <v>0</v>
      </c>
      <c r="O17" s="39">
        <f>IF(AND(O$8&gt;=$C17,O$8&lt;=$C17+$E17-1),$D17*$F17,0)</f>
        <v>0</v>
      </c>
      <c r="P17" s="39">
        <f>IF(AND(P$8&gt;=$C17,P$8&lt;=$C17+$E17-1),$D17*$F17,0)</f>
        <v>0</v>
      </c>
      <c r="Q17" s="39">
        <f>IF(AND(Q$8&gt;=$C17,Q$8&lt;=$C17+$E17-1),$D17*$F17,0)</f>
        <v>0</v>
      </c>
      <c r="R17" s="39">
        <f>IF(AND(R$8&gt;=$C17,R$8&lt;=$C17+$E17-1),$D17*$F17,0)</f>
        <v>0</v>
      </c>
      <c r="S17" s="10"/>
    </row>
    <row r="18" ht="16" customHeight="1" hidden="1">
      <c r="A18" s="5"/>
      <c r="B18" s="41"/>
      <c r="C18" s="41"/>
      <c r="D18" s="36"/>
      <c r="E18" s="41"/>
      <c r="F18" s="38"/>
      <c r="G18" s="39">
        <f>IF(AND(G$8&gt;=$C18,G$8&lt;=$C18+$E18-1),$D18*$F18,0)</f>
        <v>0</v>
      </c>
      <c r="H18" s="39">
        <f>IF(AND(H$8&gt;=$C18,H$8&lt;=$C18+$E18-1),$D18*$F18,0)</f>
        <v>0</v>
      </c>
      <c r="I18" s="39">
        <f>IF(AND(I$8&gt;=$C18,I$8&lt;=$C18+$E18-1),$D18*$F18,0)</f>
        <v>0</v>
      </c>
      <c r="J18" s="39">
        <f>IF(AND(J$8&gt;=$C18,J$8&lt;=$C18+$E18-1),$D18*$F18,0)</f>
        <v>0</v>
      </c>
      <c r="K18" s="39">
        <f>IF(AND(K$8&gt;=$C18,K$8&lt;=$C18+$E18-1),$D18*$F18,0)</f>
        <v>0</v>
      </c>
      <c r="L18" s="39">
        <f>IF(AND(L$8&gt;=$C18,L$8&lt;=$C18+$E18-1),$D18*$F18,0)</f>
        <v>0</v>
      </c>
      <c r="M18" s="39">
        <f>IF(AND(M$8&gt;=$C18,M$8&lt;=$C18+$E18-1),$D18*$F18,0)</f>
        <v>0</v>
      </c>
      <c r="N18" s="39">
        <f>IF(AND(N$8&gt;=$C18,N$8&lt;=$C18+$E18-1),$D18*$F18,0)</f>
        <v>0</v>
      </c>
      <c r="O18" s="39">
        <f>IF(AND(O$8&gt;=$C18,O$8&lt;=$C18+$E18-1),$D18*$F18,0)</f>
        <v>0</v>
      </c>
      <c r="P18" s="39">
        <f>IF(AND(P$8&gt;=$C18,P$8&lt;=$C18+$E18-1),$D18*$F18,0)</f>
        <v>0</v>
      </c>
      <c r="Q18" s="39">
        <f>IF(AND(Q$8&gt;=$C18,Q$8&lt;=$C18+$E18-1),$D18*$F18,0)</f>
        <v>0</v>
      </c>
      <c r="R18" s="39">
        <f>IF(AND(R$8&gt;=$C18,R$8&lt;=$C18+$E18-1),$D18*$F18,0)</f>
        <v>0</v>
      </c>
      <c r="S18" s="10"/>
    </row>
    <row r="19" ht="16" customHeight="1" hidden="1">
      <c r="A19" s="5"/>
      <c r="B19" s="41"/>
      <c r="C19" s="41"/>
      <c r="D19" s="36"/>
      <c r="E19" s="41"/>
      <c r="F19" s="38"/>
      <c r="G19" s="39">
        <f>IF(AND(G$8&gt;=$C19,G$8&lt;=$C19+$E19-1),$D19*$F19,0)</f>
        <v>0</v>
      </c>
      <c r="H19" s="39">
        <f>IF(AND(H$8&gt;=$C19,H$8&lt;=$C19+$E19-1),$D19*$F19,0)</f>
        <v>0</v>
      </c>
      <c r="I19" s="39">
        <f>IF(AND(I$8&gt;=$C19,I$8&lt;=$C19+$E19-1),$D19*$F19,0)</f>
        <v>0</v>
      </c>
      <c r="J19" s="39">
        <f>IF(AND(J$8&gt;=$C19,J$8&lt;=$C19+$E19-1),$D19*$F19,0)</f>
        <v>0</v>
      </c>
      <c r="K19" s="39">
        <f>IF(AND(K$8&gt;=$C19,K$8&lt;=$C19+$E19-1),$D19*$F19,0)</f>
        <v>0</v>
      </c>
      <c r="L19" s="39">
        <f>IF(AND(L$8&gt;=$C19,L$8&lt;=$C19+$E19-1),$D19*$F19,0)</f>
        <v>0</v>
      </c>
      <c r="M19" s="39">
        <f>IF(AND(M$8&gt;=$C19,M$8&lt;=$C19+$E19-1),$D19*$F19,0)</f>
        <v>0</v>
      </c>
      <c r="N19" s="39">
        <f>IF(AND(N$8&gt;=$C19,N$8&lt;=$C19+$E19-1),$D19*$F19,0)</f>
        <v>0</v>
      </c>
      <c r="O19" s="39">
        <f>IF(AND(O$8&gt;=$C19,O$8&lt;=$C19+$E19-1),$D19*$F19,0)</f>
        <v>0</v>
      </c>
      <c r="P19" s="39">
        <f>IF(AND(P$8&gt;=$C19,P$8&lt;=$C19+$E19-1),$D19*$F19,0)</f>
        <v>0</v>
      </c>
      <c r="Q19" s="39">
        <f>IF(AND(Q$8&gt;=$C19,Q$8&lt;=$C19+$E19-1),$D19*$F19,0)</f>
        <v>0</v>
      </c>
      <c r="R19" s="39">
        <f>IF(AND(R$8&gt;=$C19,R$8&lt;=$C19+$E19-1),$D19*$F19,0)</f>
        <v>0</v>
      </c>
      <c r="S19" s="10"/>
    </row>
    <row r="20" ht="16" customHeight="1" hidden="1">
      <c r="A20" s="5"/>
      <c r="B20" s="41"/>
      <c r="C20" s="41"/>
      <c r="D20" s="36"/>
      <c r="E20" s="41"/>
      <c r="F20" s="38"/>
      <c r="G20" s="39">
        <f>IF(AND(G$8&gt;=$C20,G$8&lt;=$C20+$E20-1),$D20*$F20,0)</f>
        <v>0</v>
      </c>
      <c r="H20" s="39">
        <f>IF(AND(H$8&gt;=$C20,H$8&lt;=$C20+$E20-1),$D20*$F20,0)</f>
        <v>0</v>
      </c>
      <c r="I20" s="39">
        <f>IF(AND(I$8&gt;=$C20,I$8&lt;=$C20+$E20-1),$D20*$F20,0)</f>
        <v>0</v>
      </c>
      <c r="J20" s="39">
        <f>IF(AND(J$8&gt;=$C20,J$8&lt;=$C20+$E20-1),$D20*$F20,0)</f>
        <v>0</v>
      </c>
      <c r="K20" s="39">
        <f>IF(AND(K$8&gt;=$C20,K$8&lt;=$C20+$E20-1),$D20*$F20,0)</f>
        <v>0</v>
      </c>
      <c r="L20" s="39">
        <f>IF(AND(L$8&gt;=$C20,L$8&lt;=$C20+$E20-1),$D20*$F20,0)</f>
        <v>0</v>
      </c>
      <c r="M20" s="39">
        <f>IF(AND(M$8&gt;=$C20,M$8&lt;=$C20+$E20-1),$D20*$F20,0)</f>
        <v>0</v>
      </c>
      <c r="N20" s="39">
        <f>IF(AND(N$8&gt;=$C20,N$8&lt;=$C20+$E20-1),$D20*$F20,0)</f>
        <v>0</v>
      </c>
      <c r="O20" s="39">
        <f>IF(AND(O$8&gt;=$C20,O$8&lt;=$C20+$E20-1),$D20*$F20,0)</f>
        <v>0</v>
      </c>
      <c r="P20" s="39">
        <f>IF(AND(P$8&gt;=$C20,P$8&lt;=$C20+$E20-1),$D20*$F20,0)</f>
        <v>0</v>
      </c>
      <c r="Q20" s="39">
        <f>IF(AND(Q$8&gt;=$C20,Q$8&lt;=$C20+$E20-1),$D20*$F20,0)</f>
        <v>0</v>
      </c>
      <c r="R20" s="39">
        <f>IF(AND(R$8&gt;=$C20,R$8&lt;=$C20+$E20-1),$D20*$F20,0)</f>
        <v>0</v>
      </c>
      <c r="S20" s="10"/>
    </row>
    <row r="21" ht="16" customHeight="1" hidden="1">
      <c r="A21" s="5"/>
      <c r="B21" s="41"/>
      <c r="C21" s="41"/>
      <c r="D21" s="36"/>
      <c r="E21" s="41"/>
      <c r="F21" s="38"/>
      <c r="G21" s="39">
        <f>IF(AND(G$8&gt;=$C21,G$8&lt;=$C21+$E21-1),$D21*$F21,0)</f>
        <v>0</v>
      </c>
      <c r="H21" s="39">
        <f>IF(AND(H$8&gt;=$C21,H$8&lt;=$C21+$E21-1),$D21*$F21,0)</f>
        <v>0</v>
      </c>
      <c r="I21" s="39">
        <f>IF(AND(I$8&gt;=$C21,I$8&lt;=$C21+$E21-1),$D21*$F21,0)</f>
        <v>0</v>
      </c>
      <c r="J21" s="39">
        <f>IF(AND(J$8&gt;=$C21,J$8&lt;=$C21+$E21-1),$D21*$F21,0)</f>
        <v>0</v>
      </c>
      <c r="K21" s="39">
        <f>IF(AND(K$8&gt;=$C21,K$8&lt;=$C21+$E21-1),$D21*$F21,0)</f>
        <v>0</v>
      </c>
      <c r="L21" s="39">
        <f>IF(AND(L$8&gt;=$C21,L$8&lt;=$C21+$E21-1),$D21*$F21,0)</f>
        <v>0</v>
      </c>
      <c r="M21" s="39">
        <f>IF(AND(M$8&gt;=$C21,M$8&lt;=$C21+$E21-1),$D21*$F21,0)</f>
        <v>0</v>
      </c>
      <c r="N21" s="39">
        <f>IF(AND(N$8&gt;=$C21,N$8&lt;=$C21+$E21-1),$D21*$F21,0)</f>
        <v>0</v>
      </c>
      <c r="O21" s="39">
        <f>IF(AND(O$8&gt;=$C21,O$8&lt;=$C21+$E21-1),$D21*$F21,0)</f>
        <v>0</v>
      </c>
      <c r="P21" s="39">
        <f>IF(AND(P$8&gt;=$C21,P$8&lt;=$C21+$E21-1),$D21*$F21,0)</f>
        <v>0</v>
      </c>
      <c r="Q21" s="39">
        <f>IF(AND(Q$8&gt;=$C21,Q$8&lt;=$C21+$E21-1),$D21*$F21,0)</f>
        <v>0</v>
      </c>
      <c r="R21" s="39">
        <f>IF(AND(R$8&gt;=$C21,R$8&lt;=$C21+$E21-1),$D21*$F21,0)</f>
        <v>0</v>
      </c>
      <c r="S21" s="10"/>
    </row>
    <row r="22" ht="16" customHeight="1" hidden="1">
      <c r="A22" s="5"/>
      <c r="B22" s="41"/>
      <c r="C22" s="41"/>
      <c r="D22" s="36"/>
      <c r="E22" s="41"/>
      <c r="F22" s="38"/>
      <c r="G22" s="39">
        <f>IF(AND(G$8&gt;=$C22,G$8&lt;=$C22+$E22-1),$D22*$F22,0)</f>
        <v>0</v>
      </c>
      <c r="H22" s="39">
        <f>IF(AND(H$8&gt;=$C22,H$8&lt;=$C22+$E22-1),$D22*$F22,0)</f>
        <v>0</v>
      </c>
      <c r="I22" s="39">
        <f>IF(AND(I$8&gt;=$C22,I$8&lt;=$C22+$E22-1),$D22*$F22,0)</f>
        <v>0</v>
      </c>
      <c r="J22" s="39">
        <f>IF(AND(J$8&gt;=$C22,J$8&lt;=$C22+$E22-1),$D22*$F22,0)</f>
        <v>0</v>
      </c>
      <c r="K22" s="39">
        <f>IF(AND(K$8&gt;=$C22,K$8&lt;=$C22+$E22-1),$D22*$F22,0)</f>
        <v>0</v>
      </c>
      <c r="L22" s="39">
        <f>IF(AND(L$8&gt;=$C22,L$8&lt;=$C22+$E22-1),$D22*$F22,0)</f>
        <v>0</v>
      </c>
      <c r="M22" s="39">
        <f>IF(AND(M$8&gt;=$C22,M$8&lt;=$C22+$E22-1),$D22*$F22,0)</f>
        <v>0</v>
      </c>
      <c r="N22" s="39">
        <f>IF(AND(N$8&gt;=$C22,N$8&lt;=$C22+$E22-1),$D22*$F22,0)</f>
        <v>0</v>
      </c>
      <c r="O22" s="39">
        <f>IF(AND(O$8&gt;=$C22,O$8&lt;=$C22+$E22-1),$D22*$F22,0)</f>
        <v>0</v>
      </c>
      <c r="P22" s="39">
        <f>IF(AND(P$8&gt;=$C22,P$8&lt;=$C22+$E22-1),$D22*$F22,0)</f>
        <v>0</v>
      </c>
      <c r="Q22" s="39">
        <f>IF(AND(Q$8&gt;=$C22,Q$8&lt;=$C22+$E22-1),$D22*$F22,0)</f>
        <v>0</v>
      </c>
      <c r="R22" s="39">
        <f>IF(AND(R$8&gt;=$C22,R$8&lt;=$C22+$E22-1),$D22*$F22,0)</f>
        <v>0</v>
      </c>
      <c r="S22" s="10"/>
    </row>
    <row r="23" ht="16" customHeight="1" hidden="1">
      <c r="A23" s="5"/>
      <c r="B23" s="41"/>
      <c r="C23" s="41"/>
      <c r="D23" s="36"/>
      <c r="E23" s="41"/>
      <c r="F23" s="38"/>
      <c r="G23" s="39">
        <f>IF(AND(G$8&gt;=$C23,G$8&lt;=$C23+$E23-1),$D23*$F23,0)</f>
        <v>0</v>
      </c>
      <c r="H23" s="39">
        <f>IF(AND(H$8&gt;=$C23,H$8&lt;=$C23+$E23-1),$D23*$F23,0)</f>
        <v>0</v>
      </c>
      <c r="I23" s="39">
        <f>IF(AND(I$8&gt;=$C23,I$8&lt;=$C23+$E23-1),$D23*$F23,0)</f>
        <v>0</v>
      </c>
      <c r="J23" s="39">
        <f>IF(AND(J$8&gt;=$C23,J$8&lt;=$C23+$E23-1),$D23*$F23,0)</f>
        <v>0</v>
      </c>
      <c r="K23" s="39">
        <f>IF(AND(K$8&gt;=$C23,K$8&lt;=$C23+$E23-1),$D23*$F23,0)</f>
        <v>0</v>
      </c>
      <c r="L23" s="39">
        <f>IF(AND(L$8&gt;=$C23,L$8&lt;=$C23+$E23-1),$D23*$F23,0)</f>
        <v>0</v>
      </c>
      <c r="M23" s="39">
        <f>IF(AND(M$8&gt;=$C23,M$8&lt;=$C23+$E23-1),$D23*$F23,0)</f>
        <v>0</v>
      </c>
      <c r="N23" s="39">
        <f>IF(AND(N$8&gt;=$C23,N$8&lt;=$C23+$E23-1),$D23*$F23,0)</f>
        <v>0</v>
      </c>
      <c r="O23" s="39">
        <f>IF(AND(O$8&gt;=$C23,O$8&lt;=$C23+$E23-1),$D23*$F23,0)</f>
        <v>0</v>
      </c>
      <c r="P23" s="39">
        <f>IF(AND(P$8&gt;=$C23,P$8&lt;=$C23+$E23-1),$D23*$F23,0)</f>
        <v>0</v>
      </c>
      <c r="Q23" s="39">
        <f>IF(AND(Q$8&gt;=$C23,Q$8&lt;=$C23+$E23-1),$D23*$F23,0)</f>
        <v>0</v>
      </c>
      <c r="R23" s="39">
        <f>IF(AND(R$8&gt;=$C23,R$8&lt;=$C23+$E23-1),$D23*$F23,0)</f>
        <v>0</v>
      </c>
      <c r="S23" s="10"/>
    </row>
    <row r="24" ht="16" customHeight="1" hidden="1">
      <c r="A24" s="5"/>
      <c r="B24" s="41"/>
      <c r="C24" s="41"/>
      <c r="D24" s="36"/>
      <c r="E24" s="41"/>
      <c r="F24" s="38"/>
      <c r="G24" s="39">
        <f>IF(AND(G$8&gt;=$C24,G$8&lt;=$C24+$E24-1),$D24*$F24,0)</f>
        <v>0</v>
      </c>
      <c r="H24" s="39">
        <f>IF(AND(H$8&gt;=$C24,H$8&lt;=$C24+$E24-1),$D24*$F24,0)</f>
        <v>0</v>
      </c>
      <c r="I24" s="39">
        <f>IF(AND(I$8&gt;=$C24,I$8&lt;=$C24+$E24-1),$D24*$F24,0)</f>
        <v>0</v>
      </c>
      <c r="J24" s="39">
        <f>IF(AND(J$8&gt;=$C24,J$8&lt;=$C24+$E24-1),$D24*$F24,0)</f>
        <v>0</v>
      </c>
      <c r="K24" s="39">
        <f>IF(AND(K$8&gt;=$C24,K$8&lt;=$C24+$E24-1),$D24*$F24,0)</f>
        <v>0</v>
      </c>
      <c r="L24" s="39">
        <f>IF(AND(L$8&gt;=$C24,L$8&lt;=$C24+$E24-1),$D24*$F24,0)</f>
        <v>0</v>
      </c>
      <c r="M24" s="39">
        <f>IF(AND(M$8&gt;=$C24,M$8&lt;=$C24+$E24-1),$D24*$F24,0)</f>
        <v>0</v>
      </c>
      <c r="N24" s="39">
        <f>IF(AND(N$8&gt;=$C24,N$8&lt;=$C24+$E24-1),$D24*$F24,0)</f>
        <v>0</v>
      </c>
      <c r="O24" s="39">
        <f>IF(AND(O$8&gt;=$C24,O$8&lt;=$C24+$E24-1),$D24*$F24,0)</f>
        <v>0</v>
      </c>
      <c r="P24" s="39">
        <f>IF(AND(P$8&gt;=$C24,P$8&lt;=$C24+$E24-1),$D24*$F24,0)</f>
        <v>0</v>
      </c>
      <c r="Q24" s="39">
        <f>IF(AND(Q$8&gt;=$C24,Q$8&lt;=$C24+$E24-1),$D24*$F24,0)</f>
        <v>0</v>
      </c>
      <c r="R24" s="39">
        <f>IF(AND(R$8&gt;=$C24,R$8&lt;=$C24+$E24-1),$D24*$F24,0)</f>
        <v>0</v>
      </c>
      <c r="S24" s="10"/>
    </row>
    <row r="25" ht="16" customHeight="1" hidden="1">
      <c r="A25" s="5"/>
      <c r="B25" s="41"/>
      <c r="C25" s="41"/>
      <c r="D25" s="36"/>
      <c r="E25" s="41"/>
      <c r="F25" s="38"/>
      <c r="G25" s="39">
        <f>IF(AND(G$8&gt;=$C25,G$8&lt;=$C25+$E25-1),$D25*$F25,0)</f>
        <v>0</v>
      </c>
      <c r="H25" s="39">
        <f>IF(AND(H$8&gt;=$C25,H$8&lt;=$C25+$E25-1),$D25*$F25,0)</f>
        <v>0</v>
      </c>
      <c r="I25" s="39">
        <f>IF(AND(I$8&gt;=$C25,I$8&lt;=$C25+$E25-1),$D25*$F25,0)</f>
        <v>0</v>
      </c>
      <c r="J25" s="39">
        <f>IF(AND(J$8&gt;=$C25,J$8&lt;=$C25+$E25-1),$D25*$F25,0)</f>
        <v>0</v>
      </c>
      <c r="K25" s="39">
        <f>IF(AND(K$8&gt;=$C25,K$8&lt;=$C25+$E25-1),$D25*$F25,0)</f>
        <v>0</v>
      </c>
      <c r="L25" s="39">
        <f>IF(AND(L$8&gt;=$C25,L$8&lt;=$C25+$E25-1),$D25*$F25,0)</f>
        <v>0</v>
      </c>
      <c r="M25" s="39">
        <f>IF(AND(M$8&gt;=$C25,M$8&lt;=$C25+$E25-1),$D25*$F25,0)</f>
        <v>0</v>
      </c>
      <c r="N25" s="39">
        <f>IF(AND(N$8&gt;=$C25,N$8&lt;=$C25+$E25-1),$D25*$F25,0)</f>
        <v>0</v>
      </c>
      <c r="O25" s="39">
        <f>IF(AND(O$8&gt;=$C25,O$8&lt;=$C25+$E25-1),$D25*$F25,0)</f>
        <v>0</v>
      </c>
      <c r="P25" s="39">
        <f>IF(AND(P$8&gt;=$C25,P$8&lt;=$C25+$E25-1),$D25*$F25,0)</f>
        <v>0</v>
      </c>
      <c r="Q25" s="39">
        <f>IF(AND(Q$8&gt;=$C25,Q$8&lt;=$C25+$E25-1),$D25*$F25,0)</f>
        <v>0</v>
      </c>
      <c r="R25" s="39">
        <f>IF(AND(R$8&gt;=$C25,R$8&lt;=$C25+$E25-1),$D25*$F25,0)</f>
        <v>0</v>
      </c>
      <c r="S25" s="10"/>
    </row>
    <row r="26" ht="16" customHeight="1" hidden="1">
      <c r="A26" s="5"/>
      <c r="B26" s="41"/>
      <c r="C26" s="41"/>
      <c r="D26" s="36"/>
      <c r="E26" s="41"/>
      <c r="F26" s="38"/>
      <c r="G26" s="39">
        <f>IF(AND(G$8&gt;=$C26,G$8&lt;=$C26+$E26-1),$D26*$F26,0)</f>
        <v>0</v>
      </c>
      <c r="H26" s="39">
        <f>IF(AND(H$8&gt;=$C26,H$8&lt;=$C26+$E26-1),$D26*$F26,0)</f>
        <v>0</v>
      </c>
      <c r="I26" s="39">
        <f>IF(AND(I$8&gt;=$C26,I$8&lt;=$C26+$E26-1),$D26*$F26,0)</f>
        <v>0</v>
      </c>
      <c r="J26" s="39">
        <f>IF(AND(J$8&gt;=$C26,J$8&lt;=$C26+$E26-1),$D26*$F26,0)</f>
        <v>0</v>
      </c>
      <c r="K26" s="39">
        <f>IF(AND(K$8&gt;=$C26,K$8&lt;=$C26+$E26-1),$D26*$F26,0)</f>
        <v>0</v>
      </c>
      <c r="L26" s="39">
        <f>IF(AND(L$8&gt;=$C26,L$8&lt;=$C26+$E26-1),$D26*$F26,0)</f>
        <v>0</v>
      </c>
      <c r="M26" s="39">
        <f>IF(AND(M$8&gt;=$C26,M$8&lt;=$C26+$E26-1),$D26*$F26,0)</f>
        <v>0</v>
      </c>
      <c r="N26" s="39">
        <f>IF(AND(N$8&gt;=$C26,N$8&lt;=$C26+$E26-1),$D26*$F26,0)</f>
        <v>0</v>
      </c>
      <c r="O26" s="39">
        <f>IF(AND(O$8&gt;=$C26,O$8&lt;=$C26+$E26-1),$D26*$F26,0)</f>
        <v>0</v>
      </c>
      <c r="P26" s="39">
        <f>IF(AND(P$8&gt;=$C26,P$8&lt;=$C26+$E26-1),$D26*$F26,0)</f>
        <v>0</v>
      </c>
      <c r="Q26" s="39">
        <f>IF(AND(Q$8&gt;=$C26,Q$8&lt;=$C26+$E26-1),$D26*$F26,0)</f>
        <v>0</v>
      </c>
      <c r="R26" s="39">
        <f>IF(AND(R$8&gt;=$C26,R$8&lt;=$C26+$E26-1),$D26*$F26,0)</f>
        <v>0</v>
      </c>
      <c r="S26" s="10"/>
    </row>
    <row r="27" ht="16" customHeight="1" hidden="1">
      <c r="A27" s="5"/>
      <c r="B27" s="41"/>
      <c r="C27" s="41"/>
      <c r="D27" s="36"/>
      <c r="E27" s="41"/>
      <c r="F27" s="38"/>
      <c r="G27" s="39">
        <f>IF(AND(G$8&gt;=$C27,G$8&lt;=$C27+$E27-1),$D27*$F27,0)</f>
        <v>0</v>
      </c>
      <c r="H27" s="39">
        <f>IF(AND(H$8&gt;=$C27,H$8&lt;=$C27+$E27-1),$D27*$F27,0)</f>
        <v>0</v>
      </c>
      <c r="I27" s="39">
        <f>IF(AND(I$8&gt;=$C27,I$8&lt;=$C27+$E27-1),$D27*$F27,0)</f>
        <v>0</v>
      </c>
      <c r="J27" s="39">
        <f>IF(AND(J$8&gt;=$C27,J$8&lt;=$C27+$E27-1),$D27*$F27,0)</f>
        <v>0</v>
      </c>
      <c r="K27" s="39">
        <f>IF(AND(K$8&gt;=$C27,K$8&lt;=$C27+$E27-1),$D27*$F27,0)</f>
        <v>0</v>
      </c>
      <c r="L27" s="39">
        <f>IF(AND(L$8&gt;=$C27,L$8&lt;=$C27+$E27-1),$D27*$F27,0)</f>
        <v>0</v>
      </c>
      <c r="M27" s="39">
        <f>IF(AND(M$8&gt;=$C27,M$8&lt;=$C27+$E27-1),$D27*$F27,0)</f>
        <v>0</v>
      </c>
      <c r="N27" s="39">
        <f>IF(AND(N$8&gt;=$C27,N$8&lt;=$C27+$E27-1),$D27*$F27,0)</f>
        <v>0</v>
      </c>
      <c r="O27" s="39">
        <f>IF(AND(O$8&gt;=$C27,O$8&lt;=$C27+$E27-1),$D27*$F27,0)</f>
        <v>0</v>
      </c>
      <c r="P27" s="39">
        <f>IF(AND(P$8&gt;=$C27,P$8&lt;=$C27+$E27-1),$D27*$F27,0)</f>
        <v>0</v>
      </c>
      <c r="Q27" s="39">
        <f>IF(AND(Q$8&gt;=$C27,Q$8&lt;=$C27+$E27-1),$D27*$F27,0)</f>
        <v>0</v>
      </c>
      <c r="R27" s="39">
        <f>IF(AND(R$8&gt;=$C27,R$8&lt;=$C27+$E27-1),$D27*$F27,0)</f>
        <v>0</v>
      </c>
      <c r="S27" s="10"/>
    </row>
    <row r="28" ht="16" customHeight="1" hidden="1">
      <c r="A28" s="5"/>
      <c r="B28" s="41"/>
      <c r="C28" s="41"/>
      <c r="D28" s="36"/>
      <c r="E28" s="41"/>
      <c r="F28" s="38"/>
      <c r="G28" s="39">
        <f>IF(AND(G$8&gt;=$C28,G$8&lt;=$C28+$E28-1),$D28*$F28,0)</f>
        <v>0</v>
      </c>
      <c r="H28" s="39">
        <f>IF(AND(H$8&gt;=$C28,H$8&lt;=$C28+$E28-1),$D28*$F28,0)</f>
        <v>0</v>
      </c>
      <c r="I28" s="39">
        <f>IF(AND(I$8&gt;=$C28,I$8&lt;=$C28+$E28-1),$D28*$F28,0)</f>
        <v>0</v>
      </c>
      <c r="J28" s="39">
        <f>IF(AND(J$8&gt;=$C28,J$8&lt;=$C28+$E28-1),$D28*$F28,0)</f>
        <v>0</v>
      </c>
      <c r="K28" s="39">
        <f>IF(AND(K$8&gt;=$C28,K$8&lt;=$C28+$E28-1),$D28*$F28,0)</f>
        <v>0</v>
      </c>
      <c r="L28" s="39">
        <f>IF(AND(L$8&gt;=$C28,L$8&lt;=$C28+$E28-1),$D28*$F28,0)</f>
        <v>0</v>
      </c>
      <c r="M28" s="39">
        <f>IF(AND(M$8&gt;=$C28,M$8&lt;=$C28+$E28-1),$D28*$F28,0)</f>
        <v>0</v>
      </c>
      <c r="N28" s="39">
        <f>IF(AND(N$8&gt;=$C28,N$8&lt;=$C28+$E28-1),$D28*$F28,0)</f>
        <v>0</v>
      </c>
      <c r="O28" s="39">
        <f>IF(AND(O$8&gt;=$C28,O$8&lt;=$C28+$E28-1),$D28*$F28,0)</f>
        <v>0</v>
      </c>
      <c r="P28" s="39">
        <f>IF(AND(P$8&gt;=$C28,P$8&lt;=$C28+$E28-1),$D28*$F28,0)</f>
        <v>0</v>
      </c>
      <c r="Q28" s="39">
        <f>IF(AND(Q$8&gt;=$C28,Q$8&lt;=$C28+$E28-1),$D28*$F28,0)</f>
        <v>0</v>
      </c>
      <c r="R28" s="39">
        <f>IF(AND(R$8&gt;=$C28,R$8&lt;=$C28+$E28-1),$D28*$F28,0)</f>
        <v>0</v>
      </c>
      <c r="S28" s="10"/>
    </row>
    <row r="29" ht="16" customHeight="1" hidden="1">
      <c r="A29" s="5"/>
      <c r="B29" s="41"/>
      <c r="C29" s="41"/>
      <c r="D29" s="36"/>
      <c r="E29" s="41"/>
      <c r="F29" s="38"/>
      <c r="G29" s="39">
        <f>IF(AND(G$8&gt;=$C29,G$8&lt;=$C29+$E29-1),$D29*$F29,0)</f>
        <v>0</v>
      </c>
      <c r="H29" s="39">
        <f>IF(AND(H$8&gt;=$C29,H$8&lt;=$C29+$E29-1),$D29*$F29,0)</f>
        <v>0</v>
      </c>
      <c r="I29" s="39">
        <f>IF(AND(I$8&gt;=$C29,I$8&lt;=$C29+$E29-1),$D29*$F29,0)</f>
        <v>0</v>
      </c>
      <c r="J29" s="39">
        <f>IF(AND(J$8&gt;=$C29,J$8&lt;=$C29+$E29-1),$D29*$F29,0)</f>
        <v>0</v>
      </c>
      <c r="K29" s="39">
        <f>IF(AND(K$8&gt;=$C29,K$8&lt;=$C29+$E29-1),$D29*$F29,0)</f>
        <v>0</v>
      </c>
      <c r="L29" s="39">
        <f>IF(AND(L$8&gt;=$C29,L$8&lt;=$C29+$E29-1),$D29*$F29,0)</f>
        <v>0</v>
      </c>
      <c r="M29" s="39">
        <f>IF(AND(M$8&gt;=$C29,M$8&lt;=$C29+$E29-1),$D29*$F29,0)</f>
        <v>0</v>
      </c>
      <c r="N29" s="39">
        <f>IF(AND(N$8&gt;=$C29,N$8&lt;=$C29+$E29-1),$D29*$F29,0)</f>
        <v>0</v>
      </c>
      <c r="O29" s="39">
        <f>IF(AND(O$8&gt;=$C29,O$8&lt;=$C29+$E29-1),$D29*$F29,0)</f>
        <v>0</v>
      </c>
      <c r="P29" s="39">
        <f>IF(AND(P$8&gt;=$C29,P$8&lt;=$C29+$E29-1),$D29*$F29,0)</f>
        <v>0</v>
      </c>
      <c r="Q29" s="39">
        <f>IF(AND(Q$8&gt;=$C29,Q$8&lt;=$C29+$E29-1),$D29*$F29,0)</f>
        <v>0</v>
      </c>
      <c r="R29" s="39">
        <f>IF(AND(R$8&gt;=$C29,R$8&lt;=$C29+$E29-1),$D29*$F29,0)</f>
        <v>0</v>
      </c>
      <c r="S29" s="10"/>
    </row>
    <row r="30" ht="16" customHeight="1" hidden="1">
      <c r="A30" s="5"/>
      <c r="B30" s="41"/>
      <c r="C30" s="41"/>
      <c r="D30" s="36"/>
      <c r="E30" s="41"/>
      <c r="F30" s="38"/>
      <c r="G30" s="39">
        <f>IF(AND(G$8&gt;=$C30,G$8&lt;=$C30+$E30-1),$D30*$F30,0)</f>
        <v>0</v>
      </c>
      <c r="H30" s="39">
        <f>IF(AND(H$8&gt;=$C30,H$8&lt;=$C30+$E30-1),$D30*$F30,0)</f>
        <v>0</v>
      </c>
      <c r="I30" s="39">
        <f>IF(AND(I$8&gt;=$C30,I$8&lt;=$C30+$E30-1),$D30*$F30,0)</f>
        <v>0</v>
      </c>
      <c r="J30" s="39">
        <f>IF(AND(J$8&gt;=$C30,J$8&lt;=$C30+$E30-1),$D30*$F30,0)</f>
        <v>0</v>
      </c>
      <c r="K30" s="39">
        <f>IF(AND(K$8&gt;=$C30,K$8&lt;=$C30+$E30-1),$D30*$F30,0)</f>
        <v>0</v>
      </c>
      <c r="L30" s="39">
        <f>IF(AND(L$8&gt;=$C30,L$8&lt;=$C30+$E30-1),$D30*$F30,0)</f>
        <v>0</v>
      </c>
      <c r="M30" s="39">
        <f>IF(AND(M$8&gt;=$C30,M$8&lt;=$C30+$E30-1),$D30*$F30,0)</f>
        <v>0</v>
      </c>
      <c r="N30" s="39">
        <f>IF(AND(N$8&gt;=$C30,N$8&lt;=$C30+$E30-1),$D30*$F30,0)</f>
        <v>0</v>
      </c>
      <c r="O30" s="39">
        <f>IF(AND(O$8&gt;=$C30,O$8&lt;=$C30+$E30-1),$D30*$F30,0)</f>
        <v>0</v>
      </c>
      <c r="P30" s="39">
        <f>IF(AND(P$8&gt;=$C30,P$8&lt;=$C30+$E30-1),$D30*$F30,0)</f>
        <v>0</v>
      </c>
      <c r="Q30" s="39">
        <f>IF(AND(Q$8&gt;=$C30,Q$8&lt;=$C30+$E30-1),$D30*$F30,0)</f>
        <v>0</v>
      </c>
      <c r="R30" s="39">
        <f>IF(AND(R$8&gt;=$C30,R$8&lt;=$C30+$E30-1),$D30*$F30,0)</f>
        <v>0</v>
      </c>
      <c r="S30" s="10"/>
    </row>
    <row r="31" ht="16" customHeight="1" hidden="1">
      <c r="A31" s="5"/>
      <c r="B31" s="41"/>
      <c r="C31" s="41"/>
      <c r="D31" s="36"/>
      <c r="E31" s="41"/>
      <c r="F31" s="38"/>
      <c r="G31" s="39">
        <f>IF(AND(G$8&gt;=$C31,G$8&lt;=$C31+$E31-1),$D31*$F31,0)</f>
        <v>0</v>
      </c>
      <c r="H31" s="39">
        <f>IF(AND(H$8&gt;=$C31,H$8&lt;=$C31+$E31-1),$D31*$F31,0)</f>
        <v>0</v>
      </c>
      <c r="I31" s="39">
        <f>IF(AND(I$8&gt;=$C31,I$8&lt;=$C31+$E31-1),$D31*$F31,0)</f>
        <v>0</v>
      </c>
      <c r="J31" s="39">
        <f>IF(AND(J$8&gt;=$C31,J$8&lt;=$C31+$E31-1),$D31*$F31,0)</f>
        <v>0</v>
      </c>
      <c r="K31" s="39">
        <f>IF(AND(K$8&gt;=$C31,K$8&lt;=$C31+$E31-1),$D31*$F31,0)</f>
        <v>0</v>
      </c>
      <c r="L31" s="39">
        <f>IF(AND(L$8&gt;=$C31,L$8&lt;=$C31+$E31-1),$D31*$F31,0)</f>
        <v>0</v>
      </c>
      <c r="M31" s="39">
        <f>IF(AND(M$8&gt;=$C31,M$8&lt;=$C31+$E31-1),$D31*$F31,0)</f>
        <v>0</v>
      </c>
      <c r="N31" s="39">
        <f>IF(AND(N$8&gt;=$C31,N$8&lt;=$C31+$E31-1),$D31*$F31,0)</f>
        <v>0</v>
      </c>
      <c r="O31" s="39">
        <f>IF(AND(O$8&gt;=$C31,O$8&lt;=$C31+$E31-1),$D31*$F31,0)</f>
        <v>0</v>
      </c>
      <c r="P31" s="39">
        <f>IF(AND(P$8&gt;=$C31,P$8&lt;=$C31+$E31-1),$D31*$F31,0)</f>
        <v>0</v>
      </c>
      <c r="Q31" s="39">
        <f>IF(AND(Q$8&gt;=$C31,Q$8&lt;=$C31+$E31-1),$D31*$F31,0)</f>
        <v>0</v>
      </c>
      <c r="R31" s="39">
        <f>IF(AND(R$8&gt;=$C31,R$8&lt;=$C31+$E31-1),$D31*$F31,0)</f>
        <v>0</v>
      </c>
      <c r="S31" s="10"/>
    </row>
    <row r="32" ht="16" customHeight="1" hidden="1">
      <c r="A32" s="5"/>
      <c r="B32" s="41"/>
      <c r="C32" s="41"/>
      <c r="D32" s="36"/>
      <c r="E32" s="41"/>
      <c r="F32" s="38"/>
      <c r="G32" s="39">
        <f>IF(AND(G$8&gt;=$C32,G$8&lt;=$C32+$E32-1),$D32*$F32,0)</f>
        <v>0</v>
      </c>
      <c r="H32" s="39">
        <f>IF(AND(H$8&gt;=$C32,H$8&lt;=$C32+$E32-1),$D32*$F32,0)</f>
        <v>0</v>
      </c>
      <c r="I32" s="39">
        <f>IF(AND(I$8&gt;=$C32,I$8&lt;=$C32+$E32-1),$D32*$F32,0)</f>
        <v>0</v>
      </c>
      <c r="J32" s="39">
        <f>IF(AND(J$8&gt;=$C32,J$8&lt;=$C32+$E32-1),$D32*$F32,0)</f>
        <v>0</v>
      </c>
      <c r="K32" s="39">
        <f>IF(AND(K$8&gt;=$C32,K$8&lt;=$C32+$E32-1),$D32*$F32,0)</f>
        <v>0</v>
      </c>
      <c r="L32" s="39">
        <f>IF(AND(L$8&gt;=$C32,L$8&lt;=$C32+$E32-1),$D32*$F32,0)</f>
        <v>0</v>
      </c>
      <c r="M32" s="39">
        <f>IF(AND(M$8&gt;=$C32,M$8&lt;=$C32+$E32-1),$D32*$F32,0)</f>
        <v>0</v>
      </c>
      <c r="N32" s="39">
        <f>IF(AND(N$8&gt;=$C32,N$8&lt;=$C32+$E32-1),$D32*$F32,0)</f>
        <v>0</v>
      </c>
      <c r="O32" s="39">
        <f>IF(AND(O$8&gt;=$C32,O$8&lt;=$C32+$E32-1),$D32*$F32,0)</f>
        <v>0</v>
      </c>
      <c r="P32" s="39">
        <f>IF(AND(P$8&gt;=$C32,P$8&lt;=$C32+$E32-1),$D32*$F32,0)</f>
        <v>0</v>
      </c>
      <c r="Q32" s="39">
        <f>IF(AND(Q$8&gt;=$C32,Q$8&lt;=$C32+$E32-1),$D32*$F32,0)</f>
        <v>0</v>
      </c>
      <c r="R32" s="39">
        <f>IF(AND(R$8&gt;=$C32,R$8&lt;=$C32+$E32-1),$D32*$F32,0)</f>
        <v>0</v>
      </c>
      <c r="S32" s="10"/>
    </row>
    <row r="33" ht="16" customHeight="1" hidden="1">
      <c r="A33" s="5"/>
      <c r="B33" s="41"/>
      <c r="C33" s="41"/>
      <c r="D33" s="36"/>
      <c r="E33" s="41"/>
      <c r="F33" s="38"/>
      <c r="G33" s="39">
        <f>IF(AND(G$8&gt;=$C33,G$8&lt;=$C33+$E33-1),$D33*$F33,0)</f>
        <v>0</v>
      </c>
      <c r="H33" s="39">
        <f>IF(AND(H$8&gt;=$C33,H$8&lt;=$C33+$E33-1),$D33*$F33,0)</f>
        <v>0</v>
      </c>
      <c r="I33" s="39">
        <f>IF(AND(I$8&gt;=$C33,I$8&lt;=$C33+$E33-1),$D33*$F33,0)</f>
        <v>0</v>
      </c>
      <c r="J33" s="39">
        <f>IF(AND(J$8&gt;=$C33,J$8&lt;=$C33+$E33-1),$D33*$F33,0)</f>
        <v>0</v>
      </c>
      <c r="K33" s="39">
        <f>IF(AND(K$8&gt;=$C33,K$8&lt;=$C33+$E33-1),$D33*$F33,0)</f>
        <v>0</v>
      </c>
      <c r="L33" s="39">
        <f>IF(AND(L$8&gt;=$C33,L$8&lt;=$C33+$E33-1),$D33*$F33,0)</f>
        <v>0</v>
      </c>
      <c r="M33" s="39">
        <f>IF(AND(M$8&gt;=$C33,M$8&lt;=$C33+$E33-1),$D33*$F33,0)</f>
        <v>0</v>
      </c>
      <c r="N33" s="39">
        <f>IF(AND(N$8&gt;=$C33,N$8&lt;=$C33+$E33-1),$D33*$F33,0)</f>
        <v>0</v>
      </c>
      <c r="O33" s="39">
        <f>IF(AND(O$8&gt;=$C33,O$8&lt;=$C33+$E33-1),$D33*$F33,0)</f>
        <v>0</v>
      </c>
      <c r="P33" s="39">
        <f>IF(AND(P$8&gt;=$C33,P$8&lt;=$C33+$E33-1),$D33*$F33,0)</f>
        <v>0</v>
      </c>
      <c r="Q33" s="39">
        <f>IF(AND(Q$8&gt;=$C33,Q$8&lt;=$C33+$E33-1),$D33*$F33,0)</f>
        <v>0</v>
      </c>
      <c r="R33" s="39">
        <f>IF(AND(R$8&gt;=$C33,R$8&lt;=$C33+$E33-1),$D33*$F33,0)</f>
        <v>0</v>
      </c>
      <c r="S33" s="10"/>
    </row>
    <row r="34" ht="16" customHeight="1" hidden="1">
      <c r="A34" s="5"/>
      <c r="B34" s="41"/>
      <c r="C34" s="41"/>
      <c r="D34" s="36"/>
      <c r="E34" s="41"/>
      <c r="F34" s="38"/>
      <c r="G34" s="40">
        <f>IF(AND(G$8&gt;=$C34,G$8&lt;=$C34+$E34-1),$D34*$F34,0)</f>
        <v>0</v>
      </c>
      <c r="H34" s="40">
        <f>IF(AND(H$8&gt;=$C34,H$8&lt;=$C34+$E34-1),$D34*$F34,0)</f>
        <v>0</v>
      </c>
      <c r="I34" s="40">
        <f>IF(AND(I$8&gt;=$C34,I$8&lt;=$C34+$E34-1),$D34*$F34,0)</f>
        <v>0</v>
      </c>
      <c r="J34" s="40">
        <f>IF(AND(J$8&gt;=$C34,J$8&lt;=$C34+$E34-1),$D34*$F34,0)</f>
        <v>0</v>
      </c>
      <c r="K34" s="40">
        <f>IF(AND(K$8&gt;=$C34,K$8&lt;=$C34+$E34-1),$D34*$F34,0)</f>
        <v>0</v>
      </c>
      <c r="L34" s="40">
        <f>IF(AND(L$8&gt;=$C34,L$8&lt;=$C34+$E34-1),$D34*$F34,0)</f>
        <v>0</v>
      </c>
      <c r="M34" s="40">
        <f>IF(AND(M$8&gt;=$C34,M$8&lt;=$C34+$E34-1),$D34*$F34,0)</f>
        <v>0</v>
      </c>
      <c r="N34" s="40">
        <f>IF(AND(N$8&gt;=$C34,N$8&lt;=$C34+$E34-1),$D34*$F34,0)</f>
        <v>0</v>
      </c>
      <c r="O34" s="40">
        <f>IF(AND(O$8&gt;=$C34,O$8&lt;=$C34+$E34-1),$D34*$F34,0)</f>
        <v>0</v>
      </c>
      <c r="P34" s="40">
        <f>IF(AND(P$8&gt;=$C34,P$8&lt;=$C34+$E34-1),$D34*$F34,0)</f>
        <v>0</v>
      </c>
      <c r="Q34" s="40">
        <f>IF(AND(Q$8&gt;=$C34,Q$8&lt;=$C34+$E34-1),$D34*$F34,0)</f>
        <v>0</v>
      </c>
      <c r="R34" s="40">
        <f>IF(AND(R$8&gt;=$C34,R$8&lt;=$C34+$E34-1),$D34*$F34,0)</f>
        <v>0</v>
      </c>
      <c r="S34" s="10"/>
    </row>
    <row r="35" ht="16" customHeight="1">
      <c r="A35" s="5"/>
      <c r="B35" t="s" s="42">
        <v>16</v>
      </c>
      <c r="C35" s="43"/>
      <c r="D35" s="43"/>
      <c r="E35" s="43"/>
      <c r="F35" t="s" s="44">
        <v>17</v>
      </c>
      <c r="G35" s="45">
        <f>SUM(G10:G34)</f>
        <v>1000</v>
      </c>
      <c r="H35" s="45">
        <f>SUM(H10:H34)</f>
        <v>1000</v>
      </c>
      <c r="I35" s="45">
        <f>SUM(I10:I34)</f>
        <v>1075</v>
      </c>
      <c r="J35" s="45">
        <f>SUM(J10:J34)</f>
        <v>1075</v>
      </c>
      <c r="K35" s="45">
        <f>SUM(K10:K34)</f>
        <v>1075</v>
      </c>
      <c r="L35" s="45">
        <f>SUM(L10:L34)</f>
        <v>3600</v>
      </c>
      <c r="M35" s="45">
        <f>SUM(M10:M34)</f>
        <v>3000</v>
      </c>
      <c r="N35" s="45">
        <f>SUM(N10:N34)</f>
        <v>3000</v>
      </c>
      <c r="O35" s="45">
        <f>SUM(O10:O34)</f>
        <v>5200</v>
      </c>
      <c r="P35" s="45">
        <f>SUM(P10:P34)</f>
        <v>5200</v>
      </c>
      <c r="Q35" s="45">
        <f>SUM(Q10:Q34)</f>
        <v>5200</v>
      </c>
      <c r="R35" s="45">
        <f>SUM(R10:R34)</f>
        <v>5200</v>
      </c>
      <c r="S35" s="10"/>
    </row>
    <row r="36" ht="16" customHeight="1">
      <c r="A36" s="5"/>
      <c r="B36" s="7"/>
      <c r="C36" s="7"/>
      <c r="D36" s="4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0"/>
    </row>
    <row r="37" ht="16" customHeight="1">
      <c r="A37" s="5"/>
      <c r="B37" s="7"/>
      <c r="C37" s="7"/>
      <c r="D37" s="7"/>
      <c r="E37" s="7"/>
      <c r="F37" s="4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7"/>
      <c r="R37" s="7"/>
      <c r="S37" s="10"/>
    </row>
    <row r="38" ht="19" customHeight="1">
      <c r="A38" s="5"/>
      <c r="B38" t="s" s="20">
        <v>18</v>
      </c>
      <c r="C38" s="21"/>
      <c r="D38" s="21"/>
      <c r="E38" s="21"/>
      <c r="F38" s="11"/>
      <c r="G38" s="27">
        <f t="shared" si="11"/>
      </c>
      <c r="H38" s="27">
        <f>EOMONTH(G38,1)</f>
      </c>
      <c r="I38" s="27">
        <f>EOMONTH(H38,1)</f>
      </c>
      <c r="J38" s="27">
        <f>EOMONTH(I38,1)</f>
      </c>
      <c r="K38" s="27">
        <f>EOMONTH(J38,1)</f>
      </c>
      <c r="L38" s="27">
        <f>EOMONTH(K38,1)</f>
      </c>
      <c r="M38" s="27">
        <f>EOMONTH(L38,1)</f>
      </c>
      <c r="N38" s="27">
        <f>EOMONTH(M38,1)</f>
      </c>
      <c r="O38" s="27">
        <f>EOMONTH(N38,1)</f>
      </c>
      <c r="P38" s="27">
        <f>EOMONTH(O38,1)</f>
      </c>
      <c r="Q38" s="27">
        <f>EOMONTH(P38,1)</f>
      </c>
      <c r="R38" s="27">
        <f>EOMONTH(Q38,1)</f>
      </c>
      <c r="S38" s="10"/>
    </row>
    <row r="39" ht="32" customHeight="1">
      <c r="A39" s="5"/>
      <c r="B39" t="s" s="25">
        <v>19</v>
      </c>
      <c r="C39" t="s" s="26">
        <v>20</v>
      </c>
      <c r="D39" t="s" s="48">
        <v>21</v>
      </c>
      <c r="E39" t="s" s="26">
        <v>22</v>
      </c>
      <c r="F39" t="s" s="49">
        <v>23</v>
      </c>
      <c r="G39" s="33">
        <f>0</f>
        <v>0</v>
      </c>
      <c r="H39" s="33">
        <f>G42</f>
        <v>1000</v>
      </c>
      <c r="I39" s="33">
        <f>H42</f>
        <v>1920</v>
      </c>
      <c r="J39" s="33">
        <f>I42</f>
        <v>2841.4</v>
      </c>
      <c r="K39" s="33">
        <f>J42</f>
        <v>3689.088</v>
      </c>
      <c r="L39" s="33">
        <f>K42</f>
        <v>4468.96096</v>
      </c>
      <c r="M39" s="33">
        <f>L42</f>
        <v>7711.4440832</v>
      </c>
      <c r="N39" s="33">
        <f>M42</f>
        <v>10094.528556544</v>
      </c>
      <c r="O39" s="33">
        <f>N42</f>
        <v>12286.9662720205</v>
      </c>
      <c r="P39" s="33">
        <f>O42</f>
        <v>16504.0089702589</v>
      </c>
      <c r="Q39" s="33">
        <f>P42</f>
        <v>20383.6882526382</v>
      </c>
      <c r="R39" s="33">
        <f>Q42</f>
        <v>23952.9931924271</v>
      </c>
      <c r="S39" s="10"/>
    </row>
    <row r="40" ht="16" customHeight="1">
      <c r="A40" s="5"/>
      <c r="B40" t="s" s="28">
        <v>24</v>
      </c>
      <c r="C40" s="50">
        <v>25</v>
      </c>
      <c r="D40" s="32">
        <v>0.1</v>
      </c>
      <c r="E40" s="32">
        <v>0.08</v>
      </c>
      <c r="F40" t="s" s="51">
        <v>25</v>
      </c>
      <c r="G40" s="52">
        <f>G35</f>
        <v>1000</v>
      </c>
      <c r="H40" s="52">
        <f>H35</f>
        <v>1000</v>
      </c>
      <c r="I40" s="52">
        <f>I35</f>
        <v>1075</v>
      </c>
      <c r="J40" s="52">
        <f>J35</f>
        <v>1075</v>
      </c>
      <c r="K40" s="52">
        <f>K35</f>
        <v>1075</v>
      </c>
      <c r="L40" s="52">
        <f>L35</f>
        <v>3600</v>
      </c>
      <c r="M40" s="52">
        <f>M35</f>
        <v>3000</v>
      </c>
      <c r="N40" s="52">
        <f>N35</f>
        <v>3000</v>
      </c>
      <c r="O40" s="52">
        <f>O35</f>
        <v>5200</v>
      </c>
      <c r="P40" s="52">
        <f>P35</f>
        <v>5200</v>
      </c>
      <c r="Q40" s="52">
        <f>Q35</f>
        <v>5200</v>
      </c>
      <c r="R40" s="52">
        <f>R35</f>
        <v>5200</v>
      </c>
      <c r="S40" s="10"/>
    </row>
    <row r="41" ht="16" customHeight="1">
      <c r="A41" s="5"/>
      <c r="B41" s="53"/>
      <c r="C41" s="43"/>
      <c r="D41" s="43"/>
      <c r="E41" s="54"/>
      <c r="F41" t="s" s="6">
        <v>22</v>
      </c>
      <c r="G41" s="40">
        <f>-G39*$E40</f>
        <v>0</v>
      </c>
      <c r="H41" s="40">
        <f>-H39*$E40</f>
        <v>-80</v>
      </c>
      <c r="I41" s="40">
        <f>-I39*$E40</f>
        <v>-153.6</v>
      </c>
      <c r="J41" s="40">
        <f>-J39*$E40</f>
        <v>-227.312</v>
      </c>
      <c r="K41" s="40">
        <f>-K39*$E40</f>
        <v>-295.12704</v>
      </c>
      <c r="L41" s="40">
        <f>-L39*$E40</f>
        <v>-357.5168768</v>
      </c>
      <c r="M41" s="40">
        <f>-M39*$E40</f>
        <v>-616.915526656</v>
      </c>
      <c r="N41" s="40">
        <f>-N39*$E40</f>
        <v>-807.562284523520</v>
      </c>
      <c r="O41" s="40">
        <f>-O39*$E40</f>
        <v>-982.957301761640</v>
      </c>
      <c r="P41" s="40">
        <f>-P39*$E40</f>
        <v>-1320.320717620710</v>
      </c>
      <c r="Q41" s="40">
        <f>-Q39*$E40</f>
        <v>-1630.695060211060</v>
      </c>
      <c r="R41" s="40">
        <f>-R39*$E40</f>
        <v>-1916.239455394170</v>
      </c>
      <c r="S41" s="10"/>
    </row>
    <row r="42" ht="16" customHeight="1">
      <c r="A42" s="5"/>
      <c r="B42" s="55"/>
      <c r="C42" s="7"/>
      <c r="D42" s="7"/>
      <c r="E42" s="47"/>
      <c r="F42" t="s" s="56">
        <v>26</v>
      </c>
      <c r="G42" s="45">
        <f>G39+G40+G41</f>
        <v>1000</v>
      </c>
      <c r="H42" s="45">
        <f>H39+H40+H41</f>
        <v>1920</v>
      </c>
      <c r="I42" s="45">
        <f>I39+I40+I41</f>
        <v>2841.4</v>
      </c>
      <c r="J42" s="45">
        <f>J39+J40+J41</f>
        <v>3689.088</v>
      </c>
      <c r="K42" s="45">
        <f>K39+K40+K41</f>
        <v>4468.96096</v>
      </c>
      <c r="L42" s="45">
        <f>L39+L40+L41</f>
        <v>7711.4440832</v>
      </c>
      <c r="M42" s="45">
        <f>M39+M40+M41</f>
        <v>10094.528556544</v>
      </c>
      <c r="N42" s="45">
        <f>N39+N40+N41</f>
        <v>12286.9662720205</v>
      </c>
      <c r="O42" s="45">
        <f>O39+O40+O41</f>
        <v>16504.0089702589</v>
      </c>
      <c r="P42" s="45">
        <f>P39+P40+P41</f>
        <v>20383.6882526382</v>
      </c>
      <c r="Q42" s="45">
        <f>Q39+Q40+Q41</f>
        <v>23952.9931924271</v>
      </c>
      <c r="R42" s="45">
        <f>R39+R40+R41</f>
        <v>27236.7537370329</v>
      </c>
      <c r="S42" s="10"/>
    </row>
    <row r="43" ht="16" customHeight="1">
      <c r="A43" s="5"/>
      <c r="B43" s="55"/>
      <c r="C43" s="7"/>
      <c r="D43" s="7"/>
      <c r="E43" s="4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0"/>
    </row>
    <row r="44" ht="16" customHeight="1">
      <c r="A44" s="5"/>
      <c r="B44" s="55"/>
      <c r="C44" s="7"/>
      <c r="D44" s="7"/>
      <c r="E44" s="47"/>
      <c r="F44" t="s" s="57">
        <v>27</v>
      </c>
      <c r="G44" s="58">
        <f t="shared" si="395" ref="G44:R44">$D40</f>
        <v>0.1</v>
      </c>
      <c r="H44" s="58">
        <f t="shared" si="395"/>
        <v>0.1</v>
      </c>
      <c r="I44" s="58">
        <f t="shared" si="395"/>
        <v>0.1</v>
      </c>
      <c r="J44" s="58">
        <f t="shared" si="395"/>
        <v>0.1</v>
      </c>
      <c r="K44" s="58">
        <f t="shared" si="395"/>
        <v>0.1</v>
      </c>
      <c r="L44" s="58">
        <f t="shared" si="395"/>
        <v>0.1</v>
      </c>
      <c r="M44" s="58">
        <f t="shared" si="395"/>
        <v>0.1</v>
      </c>
      <c r="N44" s="58">
        <f t="shared" si="395"/>
        <v>0.1</v>
      </c>
      <c r="O44" s="58">
        <f t="shared" si="395"/>
        <v>0.1</v>
      </c>
      <c r="P44" s="58">
        <f t="shared" si="395"/>
        <v>0.1</v>
      </c>
      <c r="Q44" s="58">
        <f t="shared" si="395"/>
        <v>0.1</v>
      </c>
      <c r="R44" s="58">
        <f t="shared" si="395"/>
        <v>0.1</v>
      </c>
      <c r="S44" s="10"/>
    </row>
    <row r="45" ht="16" customHeight="1">
      <c r="A45" s="5"/>
      <c r="B45" s="55"/>
      <c r="C45" s="7"/>
      <c r="D45" s="7"/>
      <c r="E45" s="47"/>
      <c r="F45" t="s" s="6">
        <v>28</v>
      </c>
      <c r="G45" s="45">
        <f>G39*$D40</f>
        <v>0</v>
      </c>
      <c r="H45" s="45">
        <f>H39*$D40</f>
        <v>100</v>
      </c>
      <c r="I45" s="45">
        <f>I39*$D40</f>
        <v>192</v>
      </c>
      <c r="J45" s="45">
        <f>J39*$D40</f>
        <v>284.14</v>
      </c>
      <c r="K45" s="45">
        <f>K39*$D40</f>
        <v>368.9088</v>
      </c>
      <c r="L45" s="45">
        <f>L39*$D40</f>
        <v>446.896096</v>
      </c>
      <c r="M45" s="45">
        <f>M39*$D40</f>
        <v>771.14440832</v>
      </c>
      <c r="N45" s="45">
        <f>N39*$D40</f>
        <v>1009.4528556544</v>
      </c>
      <c r="O45" s="45">
        <f>O39*$D40</f>
        <v>1228.696627202050</v>
      </c>
      <c r="P45" s="45">
        <f>P39*$D40</f>
        <v>1650.400897025890</v>
      </c>
      <c r="Q45" s="45">
        <f>Q39*$D40</f>
        <v>2038.368825263820</v>
      </c>
      <c r="R45" s="45">
        <f>R39*$D40</f>
        <v>2395.299319242710</v>
      </c>
      <c r="S45" s="10"/>
    </row>
    <row r="46" ht="16" customHeight="1">
      <c r="A46" s="5"/>
      <c r="B46" s="55"/>
      <c r="C46" s="7"/>
      <c r="D46" s="7"/>
      <c r="E46" s="4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0"/>
    </row>
    <row r="47" ht="16" customHeight="1">
      <c r="A47" s="5"/>
      <c r="B47" s="55"/>
      <c r="C47" s="7"/>
      <c r="D47" s="7"/>
      <c r="E47" s="47"/>
      <c r="F47" t="s" s="6">
        <v>29</v>
      </c>
      <c r="G47" s="47">
        <f>G45*$C40</f>
        <v>0</v>
      </c>
      <c r="H47" s="47">
        <f>H45*$C40</f>
        <v>2500</v>
      </c>
      <c r="I47" s="47">
        <f>I45*$C40</f>
        <v>4800</v>
      </c>
      <c r="J47" s="47">
        <f>J45*$C40</f>
        <v>7103.5</v>
      </c>
      <c r="K47" s="47">
        <f>K45*$C40</f>
        <v>9222.719999999999</v>
      </c>
      <c r="L47" s="47">
        <f>L45*$C40</f>
        <v>11172.4024</v>
      </c>
      <c r="M47" s="47">
        <f>M45*$C40</f>
        <v>19278.610208</v>
      </c>
      <c r="N47" s="47">
        <f>N45*$C40</f>
        <v>25236.32139136</v>
      </c>
      <c r="O47" s="47">
        <f>O45*$C40</f>
        <v>30717.4156800513</v>
      </c>
      <c r="P47" s="47">
        <f>P45*$C40</f>
        <v>41260.0224256473</v>
      </c>
      <c r="Q47" s="47">
        <f>Q45*$C40</f>
        <v>50959.2206315955</v>
      </c>
      <c r="R47" s="47">
        <f>R45*$C40</f>
        <v>59882.4829810678</v>
      </c>
      <c r="S47" s="10"/>
    </row>
    <row r="48" ht="16" customHeight="1">
      <c r="A48" s="5"/>
      <c r="B48" s="55"/>
      <c r="C48" s="7"/>
      <c r="D48" s="7"/>
      <c r="E48" s="47"/>
      <c r="F48" t="s" s="59">
        <v>30</v>
      </c>
      <c r="G48" s="60">
        <f>G40*$C40</f>
        <v>25000</v>
      </c>
      <c r="H48" s="60">
        <f>H40*$C40</f>
        <v>25000</v>
      </c>
      <c r="I48" s="60">
        <f>I40*$C40</f>
        <v>26875</v>
      </c>
      <c r="J48" s="60">
        <f>J40*$C40</f>
        <v>26875</v>
      </c>
      <c r="K48" s="60">
        <f>K40*$C40</f>
        <v>26875</v>
      </c>
      <c r="L48" s="60">
        <f>L40*$C40</f>
        <v>90000</v>
      </c>
      <c r="M48" s="60">
        <f>M40*$C40</f>
        <v>75000</v>
      </c>
      <c r="N48" s="60">
        <f>N40*$C40</f>
        <v>75000</v>
      </c>
      <c r="O48" s="60">
        <f>O40*$C40</f>
        <v>130000</v>
      </c>
      <c r="P48" s="60">
        <f>P40*$C40</f>
        <v>130000</v>
      </c>
      <c r="Q48" s="60">
        <f>Q40*$C40</f>
        <v>130000</v>
      </c>
      <c r="R48" s="60">
        <f>R40*$C40</f>
        <v>130000</v>
      </c>
      <c r="S48" s="10"/>
    </row>
    <row r="49" ht="19" customHeight="1">
      <c r="A49" s="5"/>
      <c r="B49" s="55"/>
      <c r="C49" s="7"/>
      <c r="D49" s="7"/>
      <c r="E49" s="61"/>
      <c r="F49" t="s" s="62">
        <v>18</v>
      </c>
      <c r="G49" s="63">
        <f>SUM(G47:G48)</f>
        <v>25000</v>
      </c>
      <c r="H49" s="63">
        <f>SUM(H47:H48)</f>
        <v>27500</v>
      </c>
      <c r="I49" s="63">
        <f>SUM(I47:I48)</f>
        <v>31675</v>
      </c>
      <c r="J49" s="63">
        <f>SUM(J47:J48)</f>
        <v>33978.5</v>
      </c>
      <c r="K49" s="63">
        <f>SUM(K47:K48)</f>
        <v>36097.72</v>
      </c>
      <c r="L49" s="63">
        <f>SUM(L47:L48)</f>
        <v>101172.4024</v>
      </c>
      <c r="M49" s="63">
        <f>SUM(M47:M48)</f>
        <v>94278.610208</v>
      </c>
      <c r="N49" s="63">
        <f>SUM(N47:N48)</f>
        <v>100236.32139136</v>
      </c>
      <c r="O49" s="63">
        <f>SUM(O47:O48)</f>
        <v>160717.415680051</v>
      </c>
      <c r="P49" s="63">
        <f>SUM(P47:P48)</f>
        <v>171260.022425647</v>
      </c>
      <c r="Q49" s="63">
        <f>SUM(Q47:Q48)</f>
        <v>180959.220631596</v>
      </c>
      <c r="R49" s="64">
        <f>SUM(R47:R48)</f>
        <v>189882.482981068</v>
      </c>
      <c r="S49" s="65"/>
    </row>
    <row r="50" ht="16" customHeight="1">
      <c r="A50" s="5"/>
      <c r="B50" s="55"/>
      <c r="C50" s="7"/>
      <c r="D50" s="7"/>
      <c r="E50" s="47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9"/>
      <c r="R50" s="19"/>
      <c r="S50" s="10"/>
    </row>
    <row r="51" ht="16" customHeight="1">
      <c r="A51" s="5"/>
      <c r="B51" s="55"/>
      <c r="C51" s="7"/>
      <c r="D51" s="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7"/>
      <c r="R51" s="7"/>
      <c r="S51" s="10"/>
    </row>
    <row r="52" ht="16" customHeight="1">
      <c r="A52" s="5"/>
      <c r="B52" s="55"/>
      <c r="C52" s="7"/>
      <c r="D52" s="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7"/>
      <c r="R52" s="7"/>
      <c r="S52" s="10"/>
    </row>
    <row r="53" ht="16" customHeight="1">
      <c r="A53" s="5"/>
      <c r="B53" s="55"/>
      <c r="C53" s="7"/>
      <c r="D53" s="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7"/>
      <c r="R53" s="7"/>
      <c r="S53" s="10"/>
    </row>
    <row r="54" ht="16" customHeight="1">
      <c r="A54" s="5"/>
      <c r="B54" s="55"/>
      <c r="C54" s="7"/>
      <c r="D54" s="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7"/>
      <c r="R54" s="7"/>
      <c r="S54" s="10"/>
    </row>
    <row r="55" ht="16" customHeight="1">
      <c r="A55" s="5"/>
      <c r="B55" s="55"/>
      <c r="C55" s="7"/>
      <c r="D55" s="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7"/>
      <c r="R55" s="7"/>
      <c r="S55" s="10"/>
    </row>
    <row r="56" ht="16" customHeight="1">
      <c r="A56" s="5"/>
      <c r="B56" s="55"/>
      <c r="C56" s="7"/>
      <c r="D56" s="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7"/>
      <c r="R56" s="7"/>
      <c r="S56" s="10"/>
    </row>
    <row r="57" ht="16" customHeight="1">
      <c r="A57" s="5"/>
      <c r="B57" s="55"/>
      <c r="C57" s="7"/>
      <c r="D57" s="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7"/>
      <c r="R57" s="7"/>
      <c r="S57" s="10"/>
    </row>
    <row r="58" ht="16" customHeight="1">
      <c r="A58" s="5"/>
      <c r="B58" s="55"/>
      <c r="C58" s="7"/>
      <c r="D58" s="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7"/>
      <c r="R58" s="7"/>
      <c r="S58" s="10"/>
    </row>
    <row r="59" ht="16" customHeight="1">
      <c r="A59" s="5"/>
      <c r="B59" s="55"/>
      <c r="C59" s="7"/>
      <c r="D59" s="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7"/>
      <c r="R59" s="7"/>
      <c r="S59" s="10"/>
    </row>
    <row r="60" ht="16" customHeight="1">
      <c r="A60" s="5"/>
      <c r="B60" s="55"/>
      <c r="C60" s="7"/>
      <c r="D60" s="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7"/>
      <c r="R60" s="7"/>
      <c r="S60" s="10"/>
    </row>
    <row r="61" ht="16" customHeight="1">
      <c r="A61" s="5"/>
      <c r="B61" s="55"/>
      <c r="C61" s="7"/>
      <c r="D61" s="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7"/>
      <c r="R61" s="7"/>
      <c r="S61" s="10"/>
    </row>
    <row r="62" ht="16" customHeight="1">
      <c r="A62" s="5"/>
      <c r="B62" s="7"/>
      <c r="C62" s="7"/>
      <c r="D62" s="6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7"/>
      <c r="R62" s="7"/>
      <c r="S62" s="10"/>
    </row>
    <row r="63" ht="16" customHeight="1">
      <c r="A63" s="5"/>
      <c r="B63" s="7"/>
      <c r="C63" s="7"/>
      <c r="D63" s="6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7"/>
      <c r="R63" s="7"/>
      <c r="S63" s="10"/>
    </row>
    <row r="64" ht="19" customHeight="1">
      <c r="A64" s="5"/>
      <c r="B64" s="68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7"/>
      <c r="R64" s="7"/>
      <c r="S64" s="10"/>
    </row>
    <row r="65" ht="16" customHeight="1">
      <c r="A65" s="5"/>
      <c r="B65" s="55"/>
      <c r="C65" s="7"/>
      <c r="D65" s="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7"/>
      <c r="R65" s="7"/>
      <c r="S65" s="10"/>
    </row>
    <row r="66" ht="16" customHeight="1">
      <c r="A66" s="5"/>
      <c r="B66" s="55"/>
      <c r="C66" s="7"/>
      <c r="D66" s="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7"/>
      <c r="R66" s="7"/>
      <c r="S66" s="10"/>
    </row>
    <row r="67" ht="16" customHeight="1">
      <c r="A67" s="5"/>
      <c r="B67" s="55"/>
      <c r="C67" s="7"/>
      <c r="D67" s="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7"/>
      <c r="R67" s="7"/>
      <c r="S67" s="10"/>
    </row>
    <row r="68" ht="16" customHeight="1">
      <c r="A68" s="5"/>
      <c r="B68" s="55"/>
      <c r="C68" s="7"/>
      <c r="D68" s="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7"/>
      <c r="R68" s="7"/>
      <c r="S68" s="10"/>
    </row>
    <row r="69" ht="16" customHeight="1">
      <c r="A69" s="5"/>
      <c r="B69" s="55"/>
      <c r="C69" s="7"/>
      <c r="D69" s="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7"/>
      <c r="R69" s="7"/>
      <c r="S69" s="10"/>
    </row>
    <row r="70" ht="16" customHeight="1">
      <c r="A70" s="5"/>
      <c r="B70" s="55"/>
      <c r="C70" s="7"/>
      <c r="D70" s="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7"/>
      <c r="R70" s="7"/>
      <c r="S70" s="10"/>
    </row>
    <row r="71" ht="16" customHeight="1">
      <c r="A71" s="5"/>
      <c r="B71" s="55"/>
      <c r="C71" s="7"/>
      <c r="D71" s="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7"/>
      <c r="R71" s="7"/>
      <c r="S71" s="10"/>
    </row>
    <row r="72" ht="16" customHeight="1">
      <c r="A72" s="5"/>
      <c r="B72" s="55"/>
      <c r="C72" s="7"/>
      <c r="D72" s="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7"/>
      <c r="R72" s="7"/>
      <c r="S72" s="10"/>
    </row>
    <row r="73" ht="16" customHeight="1">
      <c r="A73" s="5"/>
      <c r="B73" s="55"/>
      <c r="C73" s="7"/>
      <c r="D73" s="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7"/>
      <c r="R73" s="7"/>
      <c r="S73" s="10"/>
    </row>
    <row r="74" ht="16" customHeight="1">
      <c r="A74" s="5"/>
      <c r="B74" s="55"/>
      <c r="C74" s="7"/>
      <c r="D74" s="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7"/>
      <c r="R74" s="7"/>
      <c r="S74" s="10"/>
    </row>
    <row r="75" ht="16" customHeight="1">
      <c r="A75" s="5"/>
      <c r="B75" s="55"/>
      <c r="C75" s="7"/>
      <c r="D75" s="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7"/>
      <c r="R75" s="7"/>
      <c r="S75" s="10"/>
    </row>
    <row r="76" ht="16" customHeight="1">
      <c r="A76" s="5"/>
      <c r="B76" s="55"/>
      <c r="C76" s="7"/>
      <c r="D76" s="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7"/>
      <c r="R76" s="7"/>
      <c r="S76" s="10"/>
    </row>
    <row r="77" ht="16" customHeight="1">
      <c r="A77" s="5"/>
      <c r="B77" s="55"/>
      <c r="C77" s="7"/>
      <c r="D77" s="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7"/>
      <c r="R77" s="7"/>
      <c r="S77" s="10"/>
    </row>
    <row r="78" ht="16" customHeight="1">
      <c r="A78" s="5"/>
      <c r="B78" s="55"/>
      <c r="C78" s="7"/>
      <c r="D78" s="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7"/>
      <c r="R78" s="7"/>
      <c r="S78" s="10"/>
    </row>
    <row r="79" ht="16" customHeight="1">
      <c r="A79" s="5"/>
      <c r="B79" s="55"/>
      <c r="C79" s="7"/>
      <c r="D79" s="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7"/>
      <c r="R79" s="7"/>
      <c r="S79" s="10"/>
    </row>
    <row r="80" ht="16" customHeight="1">
      <c r="A80" s="5"/>
      <c r="B80" s="55"/>
      <c r="C80" s="7"/>
      <c r="D80" s="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7"/>
      <c r="R80" s="7"/>
      <c r="S80" s="10"/>
    </row>
    <row r="81" ht="16" customHeight="1">
      <c r="A81" s="5"/>
      <c r="B81" s="55"/>
      <c r="C81" s="7"/>
      <c r="D81" s="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7"/>
      <c r="R81" s="7"/>
      <c r="S81" s="10"/>
    </row>
    <row r="82" ht="16" customHeight="1">
      <c r="A82" s="5"/>
      <c r="B82" s="55"/>
      <c r="C82" s="7"/>
      <c r="D82" s="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7"/>
      <c r="R82" s="7"/>
      <c r="S82" s="10"/>
    </row>
    <row r="83" ht="16" customHeight="1">
      <c r="A83" s="5"/>
      <c r="B83" s="55"/>
      <c r="C83" s="7"/>
      <c r="D83" s="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7"/>
      <c r="R83" s="7"/>
      <c r="S83" s="10"/>
    </row>
    <row r="84" ht="16" customHeight="1">
      <c r="A84" s="5"/>
      <c r="B84" s="55"/>
      <c r="C84" s="7"/>
      <c r="D84" s="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7"/>
      <c r="R84" s="7"/>
      <c r="S84" s="10"/>
    </row>
    <row r="85" ht="16" customHeight="1">
      <c r="A85" s="5"/>
      <c r="B85" s="55"/>
      <c r="C85" s="7"/>
      <c r="D85" s="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7"/>
      <c r="R85" s="7"/>
      <c r="S85" s="10"/>
    </row>
    <row r="86" ht="16" customHeight="1">
      <c r="A86" s="5"/>
      <c r="B86" s="55"/>
      <c r="C86" s="7"/>
      <c r="D86" s="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7"/>
      <c r="R86" s="7"/>
      <c r="S86" s="10"/>
    </row>
    <row r="87" ht="16" customHeight="1">
      <c r="A87" s="5"/>
      <c r="B87" s="55"/>
      <c r="C87" s="7"/>
      <c r="D87" s="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7"/>
      <c r="R87" s="7"/>
      <c r="S87" s="10"/>
    </row>
    <row r="88" ht="16" customHeight="1">
      <c r="A88" s="5"/>
      <c r="B88" s="55"/>
      <c r="C88" s="7"/>
      <c r="D88" s="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7"/>
      <c r="R88" s="7"/>
      <c r="S88" s="10"/>
    </row>
    <row r="89" ht="16" customHeight="1">
      <c r="A89" s="5"/>
      <c r="B89" s="55"/>
      <c r="C89" s="7"/>
      <c r="D89" s="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7"/>
      <c r="R89" s="7"/>
      <c r="S89" s="10"/>
    </row>
    <row r="90" ht="16" customHeight="1">
      <c r="A90" s="5"/>
      <c r="B90" s="55"/>
      <c r="C90" s="7"/>
      <c r="D90" s="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7"/>
      <c r="R90" s="7"/>
      <c r="S90" s="10"/>
    </row>
    <row r="91" ht="16" customHeight="1">
      <c r="A91" s="5"/>
      <c r="B91" s="55"/>
      <c r="C91" s="7"/>
      <c r="D91" s="6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7"/>
      <c r="R91" s="7"/>
      <c r="S91" s="10"/>
    </row>
    <row r="92" ht="16" customHeight="1">
      <c r="A92" s="5"/>
      <c r="B92" s="55"/>
      <c r="C92" s="7"/>
      <c r="D92" s="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7"/>
      <c r="R92" s="7"/>
      <c r="S92" s="10"/>
    </row>
    <row r="93" ht="19" customHeight="1">
      <c r="A93" s="5"/>
      <c r="B93" s="6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7"/>
      <c r="R93" s="7"/>
      <c r="S93" s="10"/>
    </row>
    <row r="94" ht="16" customHeight="1">
      <c r="A94" s="5"/>
      <c r="B94" s="55"/>
      <c r="C94" s="7"/>
      <c r="D94" s="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7"/>
      <c r="R94" s="7"/>
      <c r="S94" s="10"/>
    </row>
    <row r="95" ht="16" customHeight="1">
      <c r="A95" s="5"/>
      <c r="B95" s="55"/>
      <c r="C95" s="7"/>
      <c r="D95" s="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7"/>
      <c r="R95" s="7"/>
      <c r="S95" s="10"/>
    </row>
    <row r="96" ht="16" customHeight="1">
      <c r="A96" s="5"/>
      <c r="B96" s="55"/>
      <c r="C96" s="7"/>
      <c r="D96" s="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7"/>
      <c r="R96" s="7"/>
      <c r="S96" s="10"/>
    </row>
    <row r="97" ht="16" customHeight="1">
      <c r="A97" s="5"/>
      <c r="B97" s="55"/>
      <c r="C97" s="7"/>
      <c r="D97" s="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7"/>
      <c r="R97" s="7"/>
      <c r="S97" s="10"/>
    </row>
    <row r="98" ht="16" customHeight="1">
      <c r="A98" s="5"/>
      <c r="B98" s="55"/>
      <c r="C98" s="7"/>
      <c r="D98" s="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7"/>
      <c r="R98" s="7"/>
      <c r="S98" s="10"/>
    </row>
    <row r="99" ht="16" customHeight="1" hidden="1">
      <c r="A99" s="5"/>
      <c r="B99" s="55"/>
      <c r="C99" s="7"/>
      <c r="D99" s="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7"/>
      <c r="R99" s="7"/>
      <c r="S99" s="10"/>
    </row>
    <row r="100" ht="16" customHeight="1" hidden="1">
      <c r="A100" s="5"/>
      <c r="B100" s="55"/>
      <c r="C100" s="7"/>
      <c r="D100" s="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7"/>
      <c r="R100" s="7"/>
      <c r="S100" s="10"/>
    </row>
    <row r="101" ht="16" customHeight="1" hidden="1">
      <c r="A101" s="5"/>
      <c r="B101" s="55"/>
      <c r="C101" s="7"/>
      <c r="D101" s="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7"/>
      <c r="R101" s="7"/>
      <c r="S101" s="10"/>
    </row>
    <row r="102" ht="16" customHeight="1" hidden="1">
      <c r="A102" s="5"/>
      <c r="B102" s="55"/>
      <c r="C102" s="7"/>
      <c r="D102" s="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7"/>
      <c r="R102" s="7"/>
      <c r="S102" s="10"/>
    </row>
    <row r="103" ht="16" customHeight="1" hidden="1">
      <c r="A103" s="5"/>
      <c r="B103" s="55"/>
      <c r="C103" s="7"/>
      <c r="D103" s="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7"/>
      <c r="R103" s="7"/>
      <c r="S103" s="10"/>
    </row>
    <row r="104" ht="16" customHeight="1" hidden="1">
      <c r="A104" s="5"/>
      <c r="B104" s="55"/>
      <c r="C104" s="7"/>
      <c r="D104" s="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7"/>
      <c r="R104" s="7"/>
      <c r="S104" s="10"/>
    </row>
    <row r="105" ht="16" customHeight="1" hidden="1">
      <c r="A105" s="5"/>
      <c r="B105" s="55"/>
      <c r="C105" s="7"/>
      <c r="D105" s="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7"/>
      <c r="R105" s="7"/>
      <c r="S105" s="10"/>
    </row>
    <row r="106" ht="16" customHeight="1" hidden="1">
      <c r="A106" s="5"/>
      <c r="B106" s="55"/>
      <c r="C106" s="7"/>
      <c r="D106" s="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7"/>
      <c r="R106" s="7"/>
      <c r="S106" s="10"/>
    </row>
    <row r="107" ht="16" customHeight="1" hidden="1">
      <c r="A107" s="5"/>
      <c r="B107" s="55"/>
      <c r="C107" s="7"/>
      <c r="D107" s="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7"/>
      <c r="R107" s="7"/>
      <c r="S107" s="10"/>
    </row>
    <row r="108" ht="16" customHeight="1" hidden="1">
      <c r="A108" s="5"/>
      <c r="B108" s="55"/>
      <c r="C108" s="7"/>
      <c r="D108" s="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7"/>
      <c r="R108" s="7"/>
      <c r="S108" s="10"/>
    </row>
    <row r="109" ht="16" customHeight="1" hidden="1">
      <c r="A109" s="5"/>
      <c r="B109" s="55"/>
      <c r="C109" s="7"/>
      <c r="D109" s="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7"/>
      <c r="R109" s="7"/>
      <c r="S109" s="10"/>
    </row>
    <row r="110" ht="16" customHeight="1" hidden="1">
      <c r="A110" s="5"/>
      <c r="B110" s="55"/>
      <c r="C110" s="7"/>
      <c r="D110" s="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7"/>
      <c r="R110" s="7"/>
      <c r="S110" s="10"/>
    </row>
    <row r="111" ht="16" customHeight="1" hidden="1">
      <c r="A111" s="5"/>
      <c r="B111" s="55"/>
      <c r="C111" s="7"/>
      <c r="D111" s="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7"/>
      <c r="R111" s="7"/>
      <c r="S111" s="10"/>
    </row>
    <row r="112" ht="16" customHeight="1" hidden="1">
      <c r="A112" s="5"/>
      <c r="B112" s="55"/>
      <c r="C112" s="7"/>
      <c r="D112" s="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7"/>
      <c r="R112" s="7"/>
      <c r="S112" s="10"/>
    </row>
    <row r="113" ht="16" customHeight="1" hidden="1">
      <c r="A113" s="5"/>
      <c r="B113" s="55"/>
      <c r="C113" s="7"/>
      <c r="D113" s="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7"/>
      <c r="R113" s="7"/>
      <c r="S113" s="10"/>
    </row>
    <row r="114" ht="16" customHeight="1" hidden="1">
      <c r="A114" s="5"/>
      <c r="B114" s="55"/>
      <c r="C114" s="7"/>
      <c r="D114" s="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7"/>
      <c r="R114" s="7"/>
      <c r="S114" s="10"/>
    </row>
    <row r="115" ht="16" customHeight="1" hidden="1">
      <c r="A115" s="5"/>
      <c r="B115" s="55"/>
      <c r="C115" s="7"/>
      <c r="D115" s="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7"/>
      <c r="R115" s="7"/>
      <c r="S115" s="10"/>
    </row>
    <row r="116" ht="16" customHeight="1" hidden="1">
      <c r="A116" s="5"/>
      <c r="B116" s="55"/>
      <c r="C116" s="7"/>
      <c r="D116" s="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7"/>
      <c r="R116" s="7"/>
      <c r="S116" s="10"/>
    </row>
    <row r="117" ht="16" customHeight="1" hidden="1">
      <c r="A117" s="5"/>
      <c r="B117" s="55"/>
      <c r="C117" s="7"/>
      <c r="D117" s="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7"/>
      <c r="R117" s="7"/>
      <c r="S117" s="10"/>
    </row>
    <row r="118" ht="16" customHeight="1" hidden="1">
      <c r="A118" s="5"/>
      <c r="B118" s="55"/>
      <c r="C118" s="7"/>
      <c r="D118" s="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7"/>
      <c r="R118" s="7"/>
      <c r="S118" s="10"/>
    </row>
    <row r="119" ht="16" customHeight="1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10"/>
    </row>
    <row r="120" ht="16" customHeight="1">
      <c r="A120" s="69"/>
      <c r="B120" s="70"/>
      <c r="C120" s="70"/>
      <c r="D120" s="71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0"/>
      <c r="R120" s="70"/>
      <c r="S120" s="73"/>
    </row>
  </sheetData>
  <mergeCells count="2">
    <mergeCell ref="E2:G2"/>
    <mergeCell ref="B4:C4"/>
  </mergeCells>
  <dataValidations count="2">
    <dataValidation type="list" allowBlank="1" showInputMessage="1" showErrorMessage="1" sqref="E4">
      <formula1>"January,February,March,April,May,June,July,August,September,October,November,December,October"</formula1>
    </dataValidation>
    <dataValidation type="list" allowBlank="1" showInputMessage="1" showErrorMessage="1" sqref="C10:C34">
      <formula1>"1,2,3,4,5,6,7,8,9,10,11,12"</formula1>
    </dataValidation>
  </dataValidations>
  <hyperlinks>
    <hyperlink ref="E2" r:id="rId1" location="" tooltip="" display="getpoindexter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