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armen\Desktop\Drought Impacts - Final\Landiq\Crops\"/>
    </mc:Choice>
  </mc:AlternateContent>
  <xr:revisionPtr revIDLastSave="0" documentId="13_ncr:1_{29F25CDF-7CEB-48B0-AE53-4C106F26453A}" xr6:coauthVersionLast="47" xr6:coauthVersionMax="47" xr10:uidLastSave="{00000000-0000-0000-0000-000000000000}"/>
  <bookViews>
    <workbookView xWindow="28680" yWindow="-120" windowWidth="29040" windowHeight="15720" activeTab="3" xr2:uid="{00000000-000D-0000-FFFF-FFFF00000000}"/>
  </bookViews>
  <sheets>
    <sheet name="Crop young perennial" sheetId="1" r:id="rId1"/>
    <sheet name="Crops no subclassification" sheetId="2" r:id="rId2"/>
    <sheet name="Almonds and Alfalfa only" sheetId="4" r:id="rId3"/>
    <sheet name="Subclassified Crops-3reg" sheetId="6" r:id="rId4"/>
    <sheet name="Annual Sum" sheetId="8" r:id="rId5"/>
    <sheet name="Annual Sum - 3reg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7" l="1"/>
  <c r="K15" i="7"/>
  <c r="J3" i="7"/>
  <c r="K3" i="7"/>
  <c r="J4" i="7"/>
  <c r="K4" i="7"/>
  <c r="J5" i="7"/>
  <c r="K5" i="7"/>
  <c r="J6" i="7"/>
  <c r="K6" i="7"/>
  <c r="J7" i="7"/>
  <c r="K7" i="7"/>
  <c r="J8" i="7"/>
  <c r="K8" i="7"/>
  <c r="J9" i="7"/>
  <c r="K9" i="7"/>
  <c r="J10" i="7"/>
  <c r="K10" i="7"/>
  <c r="J11" i="7"/>
  <c r="K11" i="7"/>
  <c r="J12" i="7"/>
  <c r="K12" i="7"/>
  <c r="J13" i="7"/>
  <c r="K13" i="7"/>
  <c r="J14" i="7"/>
  <c r="K14" i="7"/>
  <c r="J15" i="7"/>
  <c r="J16" i="7"/>
  <c r="K16" i="7"/>
  <c r="J17" i="7"/>
  <c r="K17" i="7"/>
  <c r="J18" i="7"/>
  <c r="K18" i="7"/>
  <c r="J19" i="7"/>
  <c r="K19" i="7"/>
  <c r="J20" i="7"/>
  <c r="K20" i="7"/>
  <c r="J21" i="7"/>
  <c r="K21" i="7"/>
  <c r="J22" i="7"/>
  <c r="K22" i="7"/>
  <c r="J23" i="7"/>
  <c r="K23" i="7"/>
  <c r="J24" i="7"/>
  <c r="K24" i="7"/>
  <c r="J25" i="7"/>
  <c r="K25" i="7"/>
  <c r="J26" i="7"/>
  <c r="K26" i="7"/>
  <c r="J27" i="7"/>
  <c r="K27" i="7"/>
  <c r="J28" i="7"/>
  <c r="K28" i="7"/>
  <c r="J29" i="7"/>
  <c r="K29" i="7"/>
  <c r="J30" i="7"/>
  <c r="K30" i="7"/>
  <c r="J31" i="7"/>
  <c r="K31" i="7"/>
  <c r="J32" i="7"/>
  <c r="K32" i="7"/>
  <c r="J33" i="7"/>
  <c r="K33" i="7"/>
  <c r="J34" i="7"/>
  <c r="K34" i="7"/>
  <c r="J35" i="7"/>
  <c r="K35" i="7"/>
  <c r="J36" i="7"/>
  <c r="K36" i="7"/>
  <c r="J37" i="7"/>
  <c r="K37" i="7"/>
  <c r="J38" i="7"/>
  <c r="K38" i="7"/>
  <c r="J39" i="7"/>
  <c r="K39" i="7"/>
  <c r="J40" i="7"/>
  <c r="K40" i="7"/>
  <c r="J41" i="7"/>
  <c r="K41" i="7"/>
  <c r="J42" i="7"/>
  <c r="K42" i="7"/>
  <c r="J43" i="7"/>
  <c r="K43" i="7"/>
  <c r="J44" i="7"/>
  <c r="K44" i="7"/>
  <c r="J45" i="7"/>
  <c r="K45" i="7"/>
  <c r="J46" i="7"/>
  <c r="K46" i="7"/>
  <c r="J47" i="7"/>
  <c r="K47" i="7"/>
  <c r="J48" i="7"/>
  <c r="K48" i="7"/>
  <c r="J49" i="7"/>
  <c r="K49" i="7"/>
  <c r="J50" i="7"/>
  <c r="K50" i="7"/>
  <c r="J51" i="7"/>
  <c r="K51" i="7"/>
  <c r="J52" i="7"/>
  <c r="K52" i="7"/>
  <c r="J53" i="7"/>
  <c r="K53" i="7"/>
  <c r="J54" i="7"/>
  <c r="K54" i="7"/>
  <c r="J55" i="7"/>
  <c r="K55" i="7"/>
  <c r="J56" i="7"/>
  <c r="K56" i="7"/>
  <c r="J57" i="7"/>
  <c r="K57" i="7"/>
  <c r="J58" i="7"/>
  <c r="K58" i="7"/>
  <c r="J59" i="7"/>
  <c r="K59" i="7"/>
  <c r="J60" i="7"/>
  <c r="K60" i="7"/>
  <c r="J61" i="7"/>
  <c r="K61" i="7"/>
  <c r="J62" i="7"/>
  <c r="K62" i="7"/>
  <c r="J63" i="7"/>
  <c r="K63" i="7"/>
  <c r="J64" i="7"/>
  <c r="K64" i="7"/>
  <c r="J65" i="7"/>
  <c r="K65" i="7"/>
  <c r="J66" i="7"/>
  <c r="K66" i="7"/>
  <c r="J67" i="7"/>
  <c r="K67" i="7"/>
  <c r="J68" i="7"/>
  <c r="K68" i="7"/>
  <c r="J69" i="7"/>
  <c r="K69" i="7"/>
  <c r="J70" i="7"/>
  <c r="K70" i="7"/>
  <c r="J71" i="7"/>
  <c r="K71" i="7"/>
  <c r="I10" i="7"/>
  <c r="I4" i="7"/>
  <c r="I5" i="7"/>
  <c r="I6" i="7"/>
  <c r="I7" i="7"/>
  <c r="I8" i="7"/>
  <c r="I9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Y44" i="2"/>
  <c r="X44" i="2"/>
  <c r="W44" i="2"/>
  <c r="V44" i="2"/>
  <c r="U44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5" i="2"/>
  <c r="U46" i="2"/>
  <c r="U47" i="2"/>
  <c r="U21" i="2"/>
  <c r="W22" i="2"/>
  <c r="X22" i="2"/>
  <c r="Y22" i="2"/>
  <c r="W23" i="2"/>
  <c r="X23" i="2"/>
  <c r="Y23" i="2"/>
  <c r="W24" i="2"/>
  <c r="X24" i="2"/>
  <c r="Y24" i="2"/>
  <c r="W25" i="2"/>
  <c r="X25" i="2"/>
  <c r="Y25" i="2"/>
  <c r="W26" i="2"/>
  <c r="X26" i="2"/>
  <c r="Y26" i="2"/>
  <c r="W27" i="2"/>
  <c r="X27" i="2"/>
  <c r="Y27" i="2"/>
  <c r="W28" i="2"/>
  <c r="X28" i="2"/>
  <c r="Y28" i="2"/>
  <c r="W29" i="2"/>
  <c r="X29" i="2"/>
  <c r="Y29" i="2"/>
  <c r="W30" i="2"/>
  <c r="X30" i="2"/>
  <c r="Y30" i="2"/>
  <c r="W31" i="2"/>
  <c r="X31" i="2"/>
  <c r="Y31" i="2"/>
  <c r="W32" i="2"/>
  <c r="X32" i="2"/>
  <c r="Y32" i="2"/>
  <c r="W33" i="2"/>
  <c r="X33" i="2"/>
  <c r="Y33" i="2"/>
  <c r="W34" i="2"/>
  <c r="X34" i="2"/>
  <c r="Y34" i="2"/>
  <c r="W35" i="2"/>
  <c r="X35" i="2"/>
  <c r="Y35" i="2"/>
  <c r="W36" i="2"/>
  <c r="X36" i="2"/>
  <c r="Y36" i="2"/>
  <c r="W37" i="2"/>
  <c r="X37" i="2"/>
  <c r="Y37" i="2"/>
  <c r="W38" i="2"/>
  <c r="X38" i="2"/>
  <c r="Y38" i="2"/>
  <c r="W39" i="2"/>
  <c r="X39" i="2"/>
  <c r="Y39" i="2"/>
  <c r="W40" i="2"/>
  <c r="X40" i="2"/>
  <c r="Y40" i="2"/>
  <c r="W41" i="2"/>
  <c r="X41" i="2"/>
  <c r="Y41" i="2"/>
  <c r="W42" i="2"/>
  <c r="X42" i="2"/>
  <c r="Y42" i="2"/>
  <c r="W43" i="2"/>
  <c r="X43" i="2"/>
  <c r="Y43" i="2"/>
  <c r="W45" i="2"/>
  <c r="X45" i="2"/>
  <c r="Y45" i="2"/>
  <c r="W46" i="2"/>
  <c r="X46" i="2"/>
  <c r="Y46" i="2"/>
  <c r="W47" i="2"/>
  <c r="X47" i="2"/>
  <c r="Y47" i="2"/>
  <c r="Y21" i="2"/>
  <c r="X21" i="2"/>
  <c r="W21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5" i="2"/>
  <c r="V46" i="2"/>
  <c r="V47" i="2"/>
  <c r="O44" i="2"/>
  <c r="P44" i="2"/>
  <c r="Q44" i="2"/>
  <c r="N44" i="2"/>
  <c r="O21" i="2"/>
  <c r="P21" i="2"/>
  <c r="Q21" i="2"/>
  <c r="O22" i="2"/>
  <c r="P22" i="2"/>
  <c r="Q22" i="2"/>
  <c r="O23" i="2"/>
  <c r="P23" i="2"/>
  <c r="Q23" i="2"/>
  <c r="O24" i="2"/>
  <c r="P24" i="2"/>
  <c r="Q24" i="2"/>
  <c r="O25" i="2"/>
  <c r="P25" i="2"/>
  <c r="Q25" i="2"/>
  <c r="O26" i="2"/>
  <c r="P26" i="2"/>
  <c r="Q26" i="2"/>
  <c r="O27" i="2"/>
  <c r="P27" i="2"/>
  <c r="Q27" i="2"/>
  <c r="O28" i="2"/>
  <c r="P28" i="2"/>
  <c r="Q28" i="2"/>
  <c r="O29" i="2"/>
  <c r="P29" i="2"/>
  <c r="Q29" i="2"/>
  <c r="O30" i="2"/>
  <c r="P30" i="2"/>
  <c r="Q30" i="2"/>
  <c r="O31" i="2"/>
  <c r="P31" i="2"/>
  <c r="Q31" i="2"/>
  <c r="O32" i="2"/>
  <c r="P32" i="2"/>
  <c r="Q32" i="2"/>
  <c r="O33" i="2"/>
  <c r="P33" i="2"/>
  <c r="Q33" i="2"/>
  <c r="O34" i="2"/>
  <c r="P34" i="2"/>
  <c r="Q34" i="2"/>
  <c r="O35" i="2"/>
  <c r="P35" i="2"/>
  <c r="Q35" i="2"/>
  <c r="O36" i="2"/>
  <c r="P36" i="2"/>
  <c r="Q36" i="2"/>
  <c r="O37" i="2"/>
  <c r="P37" i="2"/>
  <c r="Q37" i="2"/>
  <c r="O38" i="2"/>
  <c r="P38" i="2"/>
  <c r="Q38" i="2"/>
  <c r="O39" i="2"/>
  <c r="P39" i="2"/>
  <c r="Q39" i="2"/>
  <c r="O40" i="2"/>
  <c r="P40" i="2"/>
  <c r="Q40" i="2"/>
  <c r="O41" i="2"/>
  <c r="P41" i="2"/>
  <c r="Q41" i="2"/>
  <c r="O42" i="2"/>
  <c r="P42" i="2"/>
  <c r="Q42" i="2"/>
  <c r="O43" i="2"/>
  <c r="P43" i="2"/>
  <c r="Q43" i="2"/>
  <c r="O45" i="2"/>
  <c r="P45" i="2"/>
  <c r="Q45" i="2"/>
  <c r="O46" i="2"/>
  <c r="P46" i="2"/>
  <c r="Q46" i="2"/>
  <c r="O47" i="2"/>
  <c r="P47" i="2"/>
  <c r="Q47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5" i="2"/>
  <c r="N46" i="2"/>
  <c r="N47" i="2"/>
  <c r="N22" i="2"/>
  <c r="N21" i="2"/>
  <c r="E4" i="4" l="1"/>
  <c r="E5" i="4"/>
  <c r="E6" i="4"/>
  <c r="E7" i="4"/>
  <c r="E8" i="4"/>
  <c r="E9" i="4"/>
  <c r="E10" i="4"/>
  <c r="E11" i="4"/>
  <c r="E12" i="4"/>
  <c r="E3" i="4"/>
  <c r="S11" i="1"/>
  <c r="S7" i="1"/>
  <c r="S9" i="1"/>
  <c r="S5" i="1"/>
  <c r="R12" i="1"/>
  <c r="N11" i="1"/>
  <c r="R11" i="1"/>
  <c r="R7" i="1"/>
  <c r="R9" i="1"/>
  <c r="R5" i="1"/>
</calcChain>
</file>

<file path=xl/sharedStrings.xml><?xml version="1.0" encoding="utf-8"?>
<sst xmlns="http://schemas.openxmlformats.org/spreadsheetml/2006/main" count="515" uniqueCount="99">
  <si>
    <t>Region</t>
  </si>
  <si>
    <t>Sacramento River</t>
  </si>
  <si>
    <t>San Joaquin River</t>
  </si>
  <si>
    <t>Tulare Lake</t>
  </si>
  <si>
    <t>Crops</t>
  </si>
  <si>
    <t>Young Perennial</t>
  </si>
  <si>
    <t>Crop Type</t>
  </si>
  <si>
    <t>C</t>
  </si>
  <si>
    <t>D</t>
  </si>
  <si>
    <t>F</t>
  </si>
  <si>
    <t>G</t>
  </si>
  <si>
    <t>P</t>
  </si>
  <si>
    <t>R</t>
  </si>
  <si>
    <t>T</t>
  </si>
  <si>
    <t>V</t>
  </si>
  <si>
    <t>YP</t>
  </si>
  <si>
    <t>Alfalfa &amp; alfalfa mixtures</t>
  </si>
  <si>
    <t>Almonds</t>
  </si>
  <si>
    <t>Total</t>
  </si>
  <si>
    <t>-</t>
  </si>
  <si>
    <t xml:space="preserve"> No subclass - Citrus and subtropical</t>
  </si>
  <si>
    <t>Dates</t>
  </si>
  <si>
    <t>Avocados</t>
  </si>
  <si>
    <t>Olives</t>
  </si>
  <si>
    <t>Miscellaneous subtropical fruit</t>
  </si>
  <si>
    <t>Kiwis</t>
  </si>
  <si>
    <t>Apples</t>
  </si>
  <si>
    <t>Miscellaneous deciduous</t>
  </si>
  <si>
    <t>Walnuts</t>
  </si>
  <si>
    <t>Pistachios</t>
  </si>
  <si>
    <t>Pomegranates</t>
  </si>
  <si>
    <t>Plums, Prunes or Apricots grouped for remote sensing only</t>
  </si>
  <si>
    <t>Cherries</t>
  </si>
  <si>
    <t>Peaches and nectarines</t>
  </si>
  <si>
    <t>Pears</t>
  </si>
  <si>
    <t>Cotton</t>
  </si>
  <si>
    <t>Beans (dry)</t>
  </si>
  <si>
    <t>Miscellaneous field</t>
  </si>
  <si>
    <t>Sunflowers</t>
  </si>
  <si>
    <t>Corn, Sorghum or Sudan grouped for remote sensing only</t>
  </si>
  <si>
    <t>Safflower</t>
  </si>
  <si>
    <t xml:space="preserve"> No subclass - Grain and hay crops</t>
  </si>
  <si>
    <t>Wheat</t>
  </si>
  <si>
    <t>Miscellaneous grain and hay</t>
  </si>
  <si>
    <t>Mixed pasture</t>
  </si>
  <si>
    <t>Miscellaneous grasses</t>
  </si>
  <si>
    <t>Onions &amp; garlic</t>
  </si>
  <si>
    <t>Tomatoes (processing)</t>
  </si>
  <si>
    <t>Flowers, nursery &amp; Christmas tree farms</t>
  </si>
  <si>
    <t>Miscellaneous truck</t>
  </si>
  <si>
    <t>Bush berries</t>
  </si>
  <si>
    <t>Strawberries</t>
  </si>
  <si>
    <t>Peppers (chili, bell, etc.)</t>
  </si>
  <si>
    <t>Greenhouse</t>
  </si>
  <si>
    <t>Potato or Sweet potato grouped for remote sensing only</t>
  </si>
  <si>
    <t>Cole crops (mixture of 22-25)</t>
  </si>
  <si>
    <t>Carrots</t>
  </si>
  <si>
    <t>Lettuce (all types)</t>
  </si>
  <si>
    <t>Melons, squash, and cucumbers (all types)</t>
  </si>
  <si>
    <t xml:space="preserve"> No subclass - Vineyards</t>
  </si>
  <si>
    <t xml:space="preserve"> No subclass - Deciduous fruits and nuts</t>
  </si>
  <si>
    <t xml:space="preserve"> No subclass - Rice</t>
  </si>
  <si>
    <t>Rice</t>
  </si>
  <si>
    <t>Wild Rice</t>
  </si>
  <si>
    <t>Lettuce or Leafy Greens grouped for remote sensing only</t>
  </si>
  <si>
    <t>Mixed deciduous</t>
  </si>
  <si>
    <t>Corn (field &amp; sweet)</t>
  </si>
  <si>
    <t>Mixed grain and hay</t>
  </si>
  <si>
    <t>Clover</t>
  </si>
  <si>
    <t>Native pasture</t>
  </si>
  <si>
    <t>Induced high water table native pasture</t>
  </si>
  <si>
    <t>Artichokes</t>
  </si>
  <si>
    <t xml:space="preserve"> No subclass - Field crops</t>
  </si>
  <si>
    <t xml:space="preserve"> No subclass - Pasture</t>
  </si>
  <si>
    <t xml:space="preserve"> No subclass - Truck, nursery &amp; berry crops</t>
  </si>
  <si>
    <t>Potatoes</t>
  </si>
  <si>
    <t>Wine grapes</t>
  </si>
  <si>
    <t>Turf farms</t>
  </si>
  <si>
    <t>Eucalyptus</t>
  </si>
  <si>
    <t>Prunes</t>
  </si>
  <si>
    <t>Apricots</t>
  </si>
  <si>
    <t>Plums</t>
  </si>
  <si>
    <t>Sweet potatoes</t>
  </si>
  <si>
    <t>Sugar beets</t>
  </si>
  <si>
    <t>Changes with respect to 2018</t>
  </si>
  <si>
    <t>Annual Changes</t>
  </si>
  <si>
    <t>Deciduous fruits and nuts</t>
  </si>
  <si>
    <t>Grain and hay crops</t>
  </si>
  <si>
    <t>Field crops</t>
  </si>
  <si>
    <t>Pasture</t>
  </si>
  <si>
    <t>Truck, nursery &amp; berry crops</t>
  </si>
  <si>
    <t>Citrus and subtropical</t>
  </si>
  <si>
    <t>Vineyards</t>
  </si>
  <si>
    <t>Young Perennials</t>
  </si>
  <si>
    <t>Description</t>
  </si>
  <si>
    <t xml:space="preserve"> No subclass - Young Perennials</t>
  </si>
  <si>
    <t>T32</t>
  </si>
  <si>
    <t>D17</t>
  </si>
  <si>
    <t xml:space="preserve"> No subclass - Young Perennial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</si>
</sst>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0">
    <xf numFmtId="0" fontId="0" fillId="0" borderId="0" xfId="0"/>
    <xf numFmtId="1" fontId="0" fillId="0" borderId="0" xfId="0" applyNumberFormat="1"/>
    <xf numFmtId="1" fontId="0" fillId="0" borderId="2" xfId="0" applyNumberFormat="1" applyBorder="1"/>
    <xf numFmtId="1" fontId="0" fillId="0" borderId="3" xfId="0" applyNumberFormat="1" applyBorder="1"/>
    <xf numFmtId="1" fontId="0" fillId="0" borderId="4" xfId="0" applyNumberFormat="1" applyBorder="1"/>
    <xf numFmtId="0" fontId="0" fillId="0" borderId="5" xfId="0" applyBorder="1"/>
    <xf numFmtId="0" fontId="0" fillId="0" borderId="6" xfId="0" applyBorder="1"/>
    <xf numFmtId="0" fontId="0" fillId="0" borderId="1" xfId="0" applyBorder="1"/>
    <xf numFmtId="0" fontId="0" fillId="0" borderId="7" xfId="0" applyBorder="1"/>
    <xf numFmtId="0" fontId="0" fillId="0" borderId="8" xfId="0" applyBorder="1"/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1" fontId="0" fillId="0" borderId="0" xfId="0" applyNumberFormat="1" applyAlignment="1">
      <alignment horizontal="left" vertical="center"/>
    </xf>
    <xf numFmtId="1" fontId="0" fillId="0" borderId="2" xfId="0" applyNumberFormat="1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1" fontId="0" fillId="0" borderId="3" xfId="0" applyNumberFormat="1" applyBorder="1" applyAlignment="1">
      <alignment horizontal="left" vertical="center"/>
    </xf>
    <xf numFmtId="1" fontId="0" fillId="0" borderId="4" xfId="0" applyNumberFormat="1" applyBorder="1" applyAlignment="1">
      <alignment horizontal="left" vertical="center"/>
    </xf>
    <xf numFmtId="0" fontId="0" fillId="0" borderId="11" xfId="0" applyBorder="1"/>
    <xf numFmtId="1" fontId="0" fillId="0" borderId="9" xfId="0" applyNumberFormat="1" applyBorder="1"/>
    <xf numFmtId="1" fontId="0" fillId="0" borderId="10" xfId="0" applyNumberFormat="1" applyBorder="1"/>
    <xf numFmtId="10" fontId="0" fillId="0" borderId="0" xfId="1" applyNumberFormat="1" applyFont="1"/>
    <xf numFmtId="0" fontId="0" fillId="0" borderId="0" xfId="0" applyAlignment="1">
      <alignment horizontal="center"/>
    </xf>
    <xf numFmtId="0" fontId="0" fillId="0" borderId="7" xfId="0" applyBorder="1" applyAlignment="1">
      <alignment horizontal="left" vertical="center" wrapText="1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1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3" xfId="0" applyBorder="1"/>
    <xf numFmtId="0" fontId="0" fillId="0" borderId="0" xfId="0" applyBorder="1"/>
    <xf numFmtId="0" fontId="0" fillId="0" borderId="2" xfId="0" applyBorder="1"/>
    <xf numFmtId="1" fontId="0" fillId="0" borderId="0" xfId="0" applyNumberFormat="1" applyBorder="1"/>
    <xf numFmtId="0" fontId="0" fillId="0" borderId="15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9" fontId="0" fillId="0" borderId="9" xfId="1" applyFont="1" applyBorder="1"/>
    <xf numFmtId="9" fontId="0" fillId="0" borderId="0" xfId="1" applyFont="1"/>
    <xf numFmtId="0" fontId="0" fillId="0" borderId="9" xfId="0" applyBorder="1"/>
    <xf numFmtId="9" fontId="0" fillId="0" borderId="0" xfId="1" applyFont="1" applyBorder="1"/>
    <xf numFmtId="9" fontId="0" fillId="0" borderId="2" xfId="1" applyFont="1" applyBorder="1"/>
    <xf numFmtId="9" fontId="0" fillId="0" borderId="3" xfId="1" applyFont="1" applyBorder="1"/>
    <xf numFmtId="9" fontId="0" fillId="0" borderId="4" xfId="1" applyFont="1" applyBorder="1"/>
    <xf numFmtId="9" fontId="0" fillId="0" borderId="10" xfId="1" applyFont="1" applyBorder="1"/>
    <xf numFmtId="9" fontId="0" fillId="0" borderId="12" xfId="1" applyFont="1" applyBorder="1"/>
    <xf numFmtId="9" fontId="0" fillId="0" borderId="13" xfId="1" applyFont="1" applyBorder="1"/>
    <xf numFmtId="9" fontId="0" fillId="0" borderId="14" xfId="1" applyFont="1" applyBorder="1"/>
    <xf numFmtId="0" fontId="0" fillId="0" borderId="3" xfId="0" applyBorder="1"/>
    <xf numFmtId="0" fontId="0" fillId="2" borderId="0" xfId="0" applyFill="1"/>
  </cellXfs>
  <cellStyles count="2">
    <cellStyle name="Normal" xfId="0" builtinId="0"/>
    <cellStyle name="Percent" xfId="1" builtinId="5"/>
  </cellStyles>
  <dxfs count="3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Young</a:t>
            </a:r>
            <a:r>
              <a:rPr lang="en-US" baseline="0"/>
              <a:t> Perennials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'Crop young perennial'!$L$4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'Crop young perennial'!$J$4:$K$10</c15:sqref>
                  </c15:fullRef>
                </c:ext>
              </c:extLst>
              <c:f>('Crop young perennial'!$J$6:$K$6,'Crop young perennial'!$J$8:$K$8,'Crop young perennial'!$J$10:$K$10)</c:f>
              <c:multiLvlStrCache>
                <c:ptCount val="3"/>
                <c:lvl>
                  <c:pt idx="0">
                    <c:v>Young Perennial</c:v>
                  </c:pt>
                  <c:pt idx="1">
                    <c:v>Young Perennial</c:v>
                  </c:pt>
                  <c:pt idx="2">
                    <c:v>Young Perennial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'Crop young perennial'!$L$4:$L$10</c15:sqref>
                  </c15:fullRef>
                </c:ext>
              </c:extLst>
              <c:f>('Crop young perennial'!$L$6,'Crop young perennial'!$L$8,'Crop young perennial'!$L$10)</c:f>
              <c:numCache>
                <c:formatCode>0</c:formatCode>
                <c:ptCount val="3"/>
                <c:pt idx="0">
                  <c:v>58233.15319356</c:v>
                </c:pt>
                <c:pt idx="1">
                  <c:v>57809.007941529999</c:v>
                </c:pt>
                <c:pt idx="2">
                  <c:v>103962.90188609999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C7-44F4-A836-7EF9AF91192C}"/>
            </c:ext>
          </c:extLst>
        </c:ser>
        <c:ser>
          <c:idx val="1"/>
          <c:order val="1"/>
          <c:tx>
            <c:strRef>
              <c:f>'Crop young perennial'!$M$4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'Crop young perennial'!$J$4:$K$10</c15:sqref>
                  </c15:fullRef>
                </c:ext>
              </c:extLst>
              <c:f>('Crop young perennial'!$J$6:$K$6,'Crop young perennial'!$J$8:$K$8,'Crop young perennial'!$J$10:$K$10)</c:f>
              <c:multiLvlStrCache>
                <c:ptCount val="3"/>
                <c:lvl>
                  <c:pt idx="0">
                    <c:v>Young Perennial</c:v>
                  </c:pt>
                  <c:pt idx="1">
                    <c:v>Young Perennial</c:v>
                  </c:pt>
                  <c:pt idx="2">
                    <c:v>Young Perennial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'Crop young perennial'!$M$4:$M$10</c15:sqref>
                  </c15:fullRef>
                </c:ext>
              </c:extLst>
              <c:f>('Crop young perennial'!$M$6,'Crop young perennial'!$M$8,'Crop young perennial'!$M$10)</c:f>
              <c:numCache>
                <c:formatCode>0</c:formatCode>
                <c:ptCount val="3"/>
                <c:pt idx="0">
                  <c:v>41573.27908</c:v>
                </c:pt>
                <c:pt idx="1">
                  <c:v>44341.559670000002</c:v>
                </c:pt>
                <c:pt idx="2">
                  <c:v>72721.560599999997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C7-44F4-A836-7EF9AF91192C}"/>
            </c:ext>
          </c:extLst>
        </c:ser>
        <c:ser>
          <c:idx val="2"/>
          <c:order val="2"/>
          <c:tx>
            <c:strRef>
              <c:f>'Crop young perennial'!$N$4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'Crop young perennial'!$J$4:$K$10</c15:sqref>
                  </c15:fullRef>
                </c:ext>
              </c:extLst>
              <c:f>('Crop young perennial'!$J$6:$K$6,'Crop young perennial'!$J$8:$K$8,'Crop young perennial'!$J$10:$K$10)</c:f>
              <c:multiLvlStrCache>
                <c:ptCount val="3"/>
                <c:lvl>
                  <c:pt idx="0">
                    <c:v>Young Perennial</c:v>
                  </c:pt>
                  <c:pt idx="1">
                    <c:v>Young Perennial</c:v>
                  </c:pt>
                  <c:pt idx="2">
                    <c:v>Young Perennial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'Crop young perennial'!$N$4:$N$10</c15:sqref>
                  </c15:fullRef>
                </c:ext>
              </c:extLst>
              <c:f>('Crop young perennial'!$N$6,'Crop young perennial'!$N$8,'Crop young perennial'!$N$10)</c:f>
              <c:numCache>
                <c:formatCode>0</c:formatCode>
                <c:ptCount val="3"/>
                <c:pt idx="0">
                  <c:v>41489.456049460001</c:v>
                </c:pt>
                <c:pt idx="1">
                  <c:v>31847.352722579999</c:v>
                </c:pt>
                <c:pt idx="2">
                  <c:v>27387.542252039999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C7-44F4-A836-7EF9AF91192C}"/>
            </c:ext>
          </c:extLst>
        </c:ser>
        <c:ser>
          <c:idx val="3"/>
          <c:order val="3"/>
          <c:tx>
            <c:strRef>
              <c:f>'Crop young perennial'!$O$4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'Crop young perennial'!$J$4:$K$10</c15:sqref>
                  </c15:fullRef>
                </c:ext>
              </c:extLst>
              <c:f>('Crop young perennial'!$J$6:$K$6,'Crop young perennial'!$J$8:$K$8,'Crop young perennial'!$J$10:$K$10)</c:f>
              <c:multiLvlStrCache>
                <c:ptCount val="3"/>
                <c:lvl>
                  <c:pt idx="0">
                    <c:v>Young Perennial</c:v>
                  </c:pt>
                  <c:pt idx="1">
                    <c:v>Young Perennial</c:v>
                  </c:pt>
                  <c:pt idx="2">
                    <c:v>Young Perennial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'Crop young perennial'!$O$4:$O$10</c15:sqref>
                  </c15:fullRef>
                </c:ext>
              </c:extLst>
              <c:f>('Crop young perennial'!$O$6,'Crop young perennial'!$O$8,'Crop young perennial'!$O$10)</c:f>
              <c:numCache>
                <c:formatCode>0</c:formatCode>
                <c:ptCount val="3"/>
                <c:pt idx="0">
                  <c:v>27657.589299769999</c:v>
                </c:pt>
                <c:pt idx="1">
                  <c:v>44767.797787819902</c:v>
                </c:pt>
                <c:pt idx="2">
                  <c:v>47640.941459330003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1C7-44F4-A836-7EF9AF91192C}"/>
            </c:ext>
          </c:extLst>
        </c:ser>
        <c:ser>
          <c:idx val="4"/>
          <c:order val="4"/>
          <c:tx>
            <c:strRef>
              <c:f>'Crop young perennial'!$P$4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'Crop young perennial'!$J$4:$K$10</c15:sqref>
                  </c15:fullRef>
                </c:ext>
              </c:extLst>
              <c:f>('Crop young perennial'!$J$6:$K$6,'Crop young perennial'!$J$8:$K$8,'Crop young perennial'!$J$10:$K$10)</c:f>
              <c:multiLvlStrCache>
                <c:ptCount val="3"/>
                <c:lvl>
                  <c:pt idx="0">
                    <c:v>Young Perennial</c:v>
                  </c:pt>
                  <c:pt idx="1">
                    <c:v>Young Perennial</c:v>
                  </c:pt>
                  <c:pt idx="2">
                    <c:v>Young Perennial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'Crop young perennial'!$P$4:$P$10</c15:sqref>
                  </c15:fullRef>
                </c:ext>
              </c:extLst>
              <c:f>('Crop young perennial'!$P$6,'Crop young perennial'!$P$8,'Crop young perennial'!$P$10)</c:f>
              <c:numCache>
                <c:formatCode>0</c:formatCode>
                <c:ptCount val="3"/>
                <c:pt idx="0">
                  <c:v>28414.896882810001</c:v>
                </c:pt>
                <c:pt idx="1">
                  <c:v>52205.519801570001</c:v>
                </c:pt>
                <c:pt idx="2">
                  <c:v>60176.510699539998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1C7-44F4-A836-7EF9AF9119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01569296"/>
        <c:axId val="1801565456"/>
      </c:barChart>
      <c:catAx>
        <c:axId val="1801569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1565456"/>
        <c:crosses val="autoZero"/>
        <c:auto val="1"/>
        <c:lblAlgn val="ctr"/>
        <c:lblOffset val="100"/>
        <c:noMultiLvlLbl val="0"/>
      </c:catAx>
      <c:valAx>
        <c:axId val="180156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1569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'Crop young perennial'!$L$4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'Crop young perennial'!$J$4:$K$10</c15:sqref>
                  </c15:fullRef>
                </c:ext>
              </c:extLst>
              <c:f>'Crop young perennial'!$J$5:$K$10</c:f>
              <c:multiLvlStrCache>
                <c:ptCount val="6"/>
                <c:lvl>
                  <c:pt idx="0">
                    <c:v>Crops</c:v>
                  </c:pt>
                  <c:pt idx="1">
                    <c:v>Young Perennial</c:v>
                  </c:pt>
                  <c:pt idx="2">
                    <c:v>Crops</c:v>
                  </c:pt>
                  <c:pt idx="3">
                    <c:v>Young Perennial</c:v>
                  </c:pt>
                  <c:pt idx="4">
                    <c:v>Crops</c:v>
                  </c:pt>
                  <c:pt idx="5">
                    <c:v>Young Perennial</c:v>
                  </c:pt>
                </c:lvl>
                <c:lvl>
                  <c:pt idx="0">
                    <c:v>Sacramento River</c:v>
                  </c:pt>
                  <c:pt idx="2">
                    <c:v>San Joaquin River</c:v>
                  </c:pt>
                  <c:pt idx="4">
                    <c:v>Tulare Lake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'Crop young perennial'!$L$4:$L$10</c15:sqref>
                  </c15:fullRef>
                </c:ext>
              </c:extLst>
              <c:f>'Crop young perennial'!$L$5:$L$10</c:f>
              <c:numCache>
                <c:formatCode>0</c:formatCode>
                <c:ptCount val="6"/>
                <c:pt idx="0">
                  <c:v>1884708.1840168801</c:v>
                </c:pt>
                <c:pt idx="1">
                  <c:v>58233.15319356</c:v>
                </c:pt>
                <c:pt idx="2">
                  <c:v>1895262.09309711</c:v>
                </c:pt>
                <c:pt idx="3">
                  <c:v>57809.007941529999</c:v>
                </c:pt>
                <c:pt idx="4">
                  <c:v>2614149.4924463402</c:v>
                </c:pt>
                <c:pt idx="5">
                  <c:v>103962.90188609999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3A-4E29-B996-A0481B7695E0}"/>
            </c:ext>
          </c:extLst>
        </c:ser>
        <c:ser>
          <c:idx val="1"/>
          <c:order val="1"/>
          <c:tx>
            <c:strRef>
              <c:f>'Crop young perennial'!$M$4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'Crop young perennial'!$J$4:$K$10</c15:sqref>
                  </c15:fullRef>
                </c:ext>
              </c:extLst>
              <c:f>'Crop young perennial'!$J$5:$K$10</c:f>
              <c:multiLvlStrCache>
                <c:ptCount val="6"/>
                <c:lvl>
                  <c:pt idx="0">
                    <c:v>Crops</c:v>
                  </c:pt>
                  <c:pt idx="1">
                    <c:v>Young Perennial</c:v>
                  </c:pt>
                  <c:pt idx="2">
                    <c:v>Crops</c:v>
                  </c:pt>
                  <c:pt idx="3">
                    <c:v>Young Perennial</c:v>
                  </c:pt>
                  <c:pt idx="4">
                    <c:v>Crops</c:v>
                  </c:pt>
                  <c:pt idx="5">
                    <c:v>Young Perennial</c:v>
                  </c:pt>
                </c:lvl>
                <c:lvl>
                  <c:pt idx="0">
                    <c:v>Sacramento River</c:v>
                  </c:pt>
                  <c:pt idx="2">
                    <c:v>San Joaquin River</c:v>
                  </c:pt>
                  <c:pt idx="4">
                    <c:v>Tulare Lake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'Crop young perennial'!$M$4:$M$10</c15:sqref>
                  </c15:fullRef>
                </c:ext>
              </c:extLst>
              <c:f>'Crop young perennial'!$M$5:$M$10</c:f>
              <c:numCache>
                <c:formatCode>0</c:formatCode>
                <c:ptCount val="6"/>
                <c:pt idx="0">
                  <c:v>1932794.7018832699</c:v>
                </c:pt>
                <c:pt idx="1">
                  <c:v>41573.27908</c:v>
                </c:pt>
                <c:pt idx="2">
                  <c:v>1919024.2697914401</c:v>
                </c:pt>
                <c:pt idx="3">
                  <c:v>44341.559670000002</c:v>
                </c:pt>
                <c:pt idx="4">
                  <c:v>2628066.9421199998</c:v>
                </c:pt>
                <c:pt idx="5">
                  <c:v>72721.560599999997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3A-4E29-B996-A0481B7695E0}"/>
            </c:ext>
          </c:extLst>
        </c:ser>
        <c:ser>
          <c:idx val="2"/>
          <c:order val="2"/>
          <c:tx>
            <c:strRef>
              <c:f>'Crop young perennial'!$N$4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'Crop young perennial'!$J$4:$K$10</c15:sqref>
                  </c15:fullRef>
                </c:ext>
              </c:extLst>
              <c:f>'Crop young perennial'!$J$5:$K$10</c:f>
              <c:multiLvlStrCache>
                <c:ptCount val="6"/>
                <c:lvl>
                  <c:pt idx="0">
                    <c:v>Crops</c:v>
                  </c:pt>
                  <c:pt idx="1">
                    <c:v>Young Perennial</c:v>
                  </c:pt>
                  <c:pt idx="2">
                    <c:v>Crops</c:v>
                  </c:pt>
                  <c:pt idx="3">
                    <c:v>Young Perennial</c:v>
                  </c:pt>
                  <c:pt idx="4">
                    <c:v>Crops</c:v>
                  </c:pt>
                  <c:pt idx="5">
                    <c:v>Young Perennial</c:v>
                  </c:pt>
                </c:lvl>
                <c:lvl>
                  <c:pt idx="0">
                    <c:v>Sacramento River</c:v>
                  </c:pt>
                  <c:pt idx="2">
                    <c:v>San Joaquin River</c:v>
                  </c:pt>
                  <c:pt idx="4">
                    <c:v>Tulare Lake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'Crop young perennial'!$N$4:$N$10</c15:sqref>
                  </c15:fullRef>
                </c:ext>
              </c:extLst>
              <c:f>'Crop young perennial'!$N$5:$N$10</c:f>
              <c:numCache>
                <c:formatCode>0</c:formatCode>
                <c:ptCount val="6"/>
                <c:pt idx="0">
                  <c:v>2003110.76329918</c:v>
                </c:pt>
                <c:pt idx="1">
                  <c:v>41489.456049460001</c:v>
                </c:pt>
                <c:pt idx="2">
                  <c:v>1909400.7764645</c:v>
                </c:pt>
                <c:pt idx="3">
                  <c:v>31847.352722579999</c:v>
                </c:pt>
                <c:pt idx="4">
                  <c:v>2627690.6118582399</c:v>
                </c:pt>
                <c:pt idx="5">
                  <c:v>27387.542252039999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3A-4E29-B996-A0481B7695E0}"/>
            </c:ext>
          </c:extLst>
        </c:ser>
        <c:ser>
          <c:idx val="3"/>
          <c:order val="3"/>
          <c:tx>
            <c:strRef>
              <c:f>'Crop young perennial'!$O$4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'Crop young perennial'!$J$4:$K$10</c15:sqref>
                  </c15:fullRef>
                </c:ext>
              </c:extLst>
              <c:f>'Crop young perennial'!$J$5:$K$10</c:f>
              <c:multiLvlStrCache>
                <c:ptCount val="6"/>
                <c:lvl>
                  <c:pt idx="0">
                    <c:v>Crops</c:v>
                  </c:pt>
                  <c:pt idx="1">
                    <c:v>Young Perennial</c:v>
                  </c:pt>
                  <c:pt idx="2">
                    <c:v>Crops</c:v>
                  </c:pt>
                  <c:pt idx="3">
                    <c:v>Young Perennial</c:v>
                  </c:pt>
                  <c:pt idx="4">
                    <c:v>Crops</c:v>
                  </c:pt>
                  <c:pt idx="5">
                    <c:v>Young Perennial</c:v>
                  </c:pt>
                </c:lvl>
                <c:lvl>
                  <c:pt idx="0">
                    <c:v>Sacramento River</c:v>
                  </c:pt>
                  <c:pt idx="2">
                    <c:v>San Joaquin River</c:v>
                  </c:pt>
                  <c:pt idx="4">
                    <c:v>Tulare Lake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'Crop young perennial'!$O$4:$O$10</c15:sqref>
                  </c15:fullRef>
                </c:ext>
              </c:extLst>
              <c:f>'Crop young perennial'!$O$5:$O$10</c:f>
              <c:numCache>
                <c:formatCode>0</c:formatCode>
                <c:ptCount val="6"/>
                <c:pt idx="0">
                  <c:v>1881051.6689451199</c:v>
                </c:pt>
                <c:pt idx="1">
                  <c:v>27657.589299769999</c:v>
                </c:pt>
                <c:pt idx="2">
                  <c:v>1898442.66299609</c:v>
                </c:pt>
                <c:pt idx="3">
                  <c:v>44767.797787819902</c:v>
                </c:pt>
                <c:pt idx="4">
                  <c:v>2480110.7163563701</c:v>
                </c:pt>
                <c:pt idx="5">
                  <c:v>47640.941459330003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13A-4E29-B996-A0481B7695E0}"/>
            </c:ext>
          </c:extLst>
        </c:ser>
        <c:ser>
          <c:idx val="4"/>
          <c:order val="4"/>
          <c:tx>
            <c:strRef>
              <c:f>'Crop young perennial'!$P$4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'Crop young perennial'!$J$4:$K$10</c15:sqref>
                  </c15:fullRef>
                </c:ext>
              </c:extLst>
              <c:f>'Crop young perennial'!$J$5:$K$10</c:f>
              <c:multiLvlStrCache>
                <c:ptCount val="6"/>
                <c:lvl>
                  <c:pt idx="0">
                    <c:v>Crops</c:v>
                  </c:pt>
                  <c:pt idx="1">
                    <c:v>Young Perennial</c:v>
                  </c:pt>
                  <c:pt idx="2">
                    <c:v>Crops</c:v>
                  </c:pt>
                  <c:pt idx="3">
                    <c:v>Young Perennial</c:v>
                  </c:pt>
                  <c:pt idx="4">
                    <c:v>Crops</c:v>
                  </c:pt>
                  <c:pt idx="5">
                    <c:v>Young Perennial</c:v>
                  </c:pt>
                </c:lvl>
                <c:lvl>
                  <c:pt idx="0">
                    <c:v>Sacramento River</c:v>
                  </c:pt>
                  <c:pt idx="2">
                    <c:v>San Joaquin River</c:v>
                  </c:pt>
                  <c:pt idx="4">
                    <c:v>Tulare Lake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'Crop young perennial'!$P$4:$P$10</c15:sqref>
                  </c15:fullRef>
                </c:ext>
              </c:extLst>
              <c:f>'Crop young perennial'!$P$5:$P$10</c:f>
              <c:numCache>
                <c:formatCode>0</c:formatCode>
                <c:ptCount val="6"/>
                <c:pt idx="0">
                  <c:v>1752686.4060861899</c:v>
                </c:pt>
                <c:pt idx="1">
                  <c:v>28414.896882810001</c:v>
                </c:pt>
                <c:pt idx="2">
                  <c:v>1892961.52722151</c:v>
                </c:pt>
                <c:pt idx="3">
                  <c:v>52205.519801570001</c:v>
                </c:pt>
                <c:pt idx="4">
                  <c:v>2517276.91538727</c:v>
                </c:pt>
                <c:pt idx="5">
                  <c:v>60176.510699539998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13A-4E29-B996-A0481B7695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689600"/>
        <c:axId val="138668480"/>
      </c:barChart>
      <c:catAx>
        <c:axId val="138689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668480"/>
        <c:crosses val="autoZero"/>
        <c:auto val="1"/>
        <c:lblAlgn val="ctr"/>
        <c:lblOffset val="100"/>
        <c:noMultiLvlLbl val="0"/>
      </c:catAx>
      <c:valAx>
        <c:axId val="13866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689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Almonds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'Almonds and Alfalfa only'!$B$17</c:f>
              <c:strCache>
                <c:ptCount val="1"/>
                <c:pt idx="0">
                  <c:v>Tulare Lake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'Almonds and Alfalfa only'!$A$18:$A$22</c:f>
              <c:numCache>
                <c:formatCode>General</c:formatCode>
                <c:ptCount val="5"/>
                <c:pt idx="0">
                  <c:v>2016</c:v>
                </c:pt>
                <c:pt idx="1">
                  <c:v>2018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xVal>
          <c:yVal>
            <c:numRef>
              <c:f>'Almonds and Alfalfa only'!$B$18:$B$22</c:f>
              <c:numCache>
                <c:formatCode>General</c:formatCode>
                <c:ptCount val="5"/>
                <c:pt idx="0">
                  <c:v>469462.59817056998</c:v>
                </c:pt>
                <c:pt idx="1">
                  <c:v>539107.59363000002</c:v>
                </c:pt>
                <c:pt idx="2">
                  <c:v>604208.51978460001</c:v>
                </c:pt>
                <c:pt idx="3">
                  <c:v>594584.19501511997</c:v>
                </c:pt>
                <c:pt idx="4">
                  <c:v>614858.81942193001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938-417D-843D-27A09D39974C}"/>
            </c:ext>
          </c:extLst>
        </c:ser>
        <c:ser>
          <c:idx val="1"/>
          <c:order val="1"/>
          <c:tx>
            <c:strRef>
              <c:f>'Almonds and Alfalfa only'!$C$17</c:f>
              <c:strCache>
                <c:ptCount val="1"/>
                <c:pt idx="0">
                  <c:v>San Joaquin River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'Almonds and Alfalfa only'!$A$18:$A$22</c:f>
              <c:numCache>
                <c:formatCode>General</c:formatCode>
                <c:ptCount val="5"/>
                <c:pt idx="0">
                  <c:v>2016</c:v>
                </c:pt>
                <c:pt idx="1">
                  <c:v>2018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xVal>
          <c:yVal>
            <c:numRef>
              <c:f>'Almonds and Alfalfa only'!$C$18:$C$22</c:f>
              <c:numCache>
                <c:formatCode>General</c:formatCode>
                <c:ptCount val="5"/>
                <c:pt idx="0">
                  <c:v>518431.87825384998</c:v>
                </c:pt>
                <c:pt idx="1">
                  <c:v>584457.9007</c:v>
                </c:pt>
                <c:pt idx="2">
                  <c:v>643565.74575892999</c:v>
                </c:pt>
                <c:pt idx="3">
                  <c:v>646527.09202084003</c:v>
                </c:pt>
                <c:pt idx="4">
                  <c:v>666366.89696527994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938-417D-843D-27A09D39974C}"/>
            </c:ext>
          </c:extLst>
        </c:ser>
        <c:ser>
          <c:idx val="2"/>
          <c:order val="2"/>
          <c:tx>
            <c:strRef>
              <c:f>'Almonds and Alfalfa only'!$D$17</c:f>
              <c:strCache>
                <c:ptCount val="1"/>
                <c:pt idx="0">
                  <c:v>Sacramento River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'Almonds and Alfalfa only'!$A$18:$A$22</c:f>
              <c:numCache>
                <c:formatCode>General</c:formatCode>
                <c:ptCount val="5"/>
                <c:pt idx="0">
                  <c:v>2016</c:v>
                </c:pt>
                <c:pt idx="1">
                  <c:v>2018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xVal>
          <c:yVal>
            <c:numRef>
              <c:f>'Almonds and Alfalfa only'!$D$18:$D$22</c:f>
              <c:numCache>
                <c:formatCode>General</c:formatCode>
                <c:ptCount val="5"/>
                <c:pt idx="0">
                  <c:v>201178.85798448999</c:v>
                </c:pt>
                <c:pt idx="1">
                  <c:v>241826.82763000001</c:v>
                </c:pt>
                <c:pt idx="2">
                  <c:v>263966.84971613</c:v>
                </c:pt>
                <c:pt idx="3">
                  <c:v>279717.00543736003</c:v>
                </c:pt>
                <c:pt idx="4">
                  <c:v>290889.70246840001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938-417D-843D-27A09D39974C}"/>
            </c:ext>
          </c:extLst>
        </c:ser>
        <c:ser>
          <c:idx val="3"/>
          <c:order val="3"/>
          <c:tx>
            <c:strRef>
              <c:f>'Almonds and Alfalfa only'!$E$17</c:f>
              <c:strCache>
                <c:ptCount val="1"/>
                <c:pt idx="0">
                  <c:v>Total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'Almonds and Alfalfa only'!$A$18:$A$22</c:f>
              <c:numCache>
                <c:formatCode>General</c:formatCode>
                <c:ptCount val="5"/>
                <c:pt idx="0">
                  <c:v>2016</c:v>
                </c:pt>
                <c:pt idx="1">
                  <c:v>2018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xVal>
          <c:yVal>
            <c:numRef>
              <c:f>'Almonds and Alfalfa only'!$E$18:$E$22</c:f>
              <c:numCache>
                <c:formatCode>General</c:formatCode>
                <c:ptCount val="5"/>
                <c:pt idx="0">
                  <c:v>1189073.33440891</c:v>
                </c:pt>
                <c:pt idx="1">
                  <c:v>1365392.3219600001</c:v>
                </c:pt>
                <c:pt idx="2">
                  <c:v>1511741.1152596599</c:v>
                </c:pt>
                <c:pt idx="3">
                  <c:v>1520828.2924733199</c:v>
                </c:pt>
                <c:pt idx="4">
                  <c:v>1572115.4188556098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938-417D-843D-27A09D3997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0816447"/>
        <c:axId val="520813087"/>
      </c:scatterChart>
      <c:valAx>
        <c:axId val="520816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813087"/>
        <c:crosses val="autoZero"/>
        <c:crossBetween val="midCat"/>
      </c:valAx>
      <c:valAx>
        <c:axId val="520813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8164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Alfalfa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'Almonds and Alfalfa only'!$B$25</c:f>
              <c:strCache>
                <c:ptCount val="1"/>
                <c:pt idx="0">
                  <c:v>Tulare Lake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'Almonds and Alfalfa only'!$A$26:$A$30</c:f>
              <c:numCache>
                <c:formatCode>General</c:formatCode>
                <c:ptCount val="5"/>
                <c:pt idx="0">
                  <c:v>2016</c:v>
                </c:pt>
                <c:pt idx="1">
                  <c:v>2018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xVal>
          <c:yVal>
            <c:numRef>
              <c:f>'Almonds and Alfalfa only'!$B$26:$B$30</c:f>
              <c:numCache>
                <c:formatCode>General</c:formatCode>
                <c:ptCount val="5"/>
                <c:pt idx="0">
                  <c:v>165919.53396716999</c:v>
                </c:pt>
                <c:pt idx="1">
                  <c:v>125101.20438</c:v>
                </c:pt>
                <c:pt idx="2">
                  <c:v>123941.93713830999</c:v>
                </c:pt>
                <c:pt idx="3">
                  <c:v>117142.44181588999</c:v>
                </c:pt>
                <c:pt idx="4">
                  <c:v>93028.944221240003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137-4D55-A8E2-A930856DC44F}"/>
            </c:ext>
          </c:extLst>
        </c:ser>
        <c:ser>
          <c:idx val="1"/>
          <c:order val="1"/>
          <c:tx>
            <c:strRef>
              <c:f>'Almonds and Alfalfa only'!$C$25</c:f>
              <c:strCache>
                <c:ptCount val="1"/>
                <c:pt idx="0">
                  <c:v>San Joaquin River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'Almonds and Alfalfa only'!$A$26:$A$30</c:f>
              <c:numCache>
                <c:formatCode>General</c:formatCode>
                <c:ptCount val="5"/>
                <c:pt idx="0">
                  <c:v>2016</c:v>
                </c:pt>
                <c:pt idx="1">
                  <c:v>2018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xVal>
          <c:yVal>
            <c:numRef>
              <c:f>'Almonds and Alfalfa only'!$C$26:$C$30</c:f>
              <c:numCache>
                <c:formatCode>General</c:formatCode>
                <c:ptCount val="5"/>
                <c:pt idx="0">
                  <c:v>163290.77222491999</c:v>
                </c:pt>
                <c:pt idx="1">
                  <c:v>123551.01485000001</c:v>
                </c:pt>
                <c:pt idx="2">
                  <c:v>128431.35504761001</c:v>
                </c:pt>
                <c:pt idx="3">
                  <c:v>126459.86528658999</c:v>
                </c:pt>
                <c:pt idx="4">
                  <c:v>105301.83353911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137-4D55-A8E2-A930856DC44F}"/>
            </c:ext>
          </c:extLst>
        </c:ser>
        <c:ser>
          <c:idx val="2"/>
          <c:order val="2"/>
          <c:tx>
            <c:strRef>
              <c:f>'Almonds and Alfalfa only'!$D$25</c:f>
              <c:strCache>
                <c:ptCount val="1"/>
                <c:pt idx="0">
                  <c:v>Sacramento River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'Almonds and Alfalfa only'!$A$26:$A$30</c:f>
              <c:numCache>
                <c:formatCode>General</c:formatCode>
                <c:ptCount val="5"/>
                <c:pt idx="0">
                  <c:v>2016</c:v>
                </c:pt>
                <c:pt idx="1">
                  <c:v>2018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xVal>
          <c:yVal>
            <c:numRef>
              <c:f>'Almonds and Alfalfa only'!$D$26:$D$30</c:f>
              <c:numCache>
                <c:formatCode>General</c:formatCode>
                <c:ptCount val="5"/>
                <c:pt idx="0">
                  <c:v>137002.68141565</c:v>
                </c:pt>
                <c:pt idx="1">
                  <c:v>100770.212</c:v>
                </c:pt>
                <c:pt idx="2">
                  <c:v>101510.12429450999</c:v>
                </c:pt>
                <c:pt idx="3">
                  <c:v>93833.836199020006</c:v>
                </c:pt>
                <c:pt idx="4">
                  <c:v>82906.324832269995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137-4D55-A8E2-A930856DC44F}"/>
            </c:ext>
          </c:extLst>
        </c:ser>
        <c:ser>
          <c:idx val="3"/>
          <c:order val="3"/>
          <c:tx>
            <c:strRef>
              <c:f>'Almonds and Alfalfa only'!$E$25</c:f>
              <c:strCache>
                <c:ptCount val="1"/>
                <c:pt idx="0">
                  <c:v>Total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'Almonds and Alfalfa only'!$A$26:$A$30</c:f>
              <c:numCache>
                <c:formatCode>General</c:formatCode>
                <c:ptCount val="5"/>
                <c:pt idx="0">
                  <c:v>2016</c:v>
                </c:pt>
                <c:pt idx="1">
                  <c:v>2018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xVal>
          <c:yVal>
            <c:numRef>
              <c:f>'Almonds and Alfalfa only'!$E$26:$E$30</c:f>
              <c:numCache>
                <c:formatCode>General</c:formatCode>
                <c:ptCount val="5"/>
                <c:pt idx="0">
                  <c:v>466212.98760773998</c:v>
                </c:pt>
                <c:pt idx="1">
                  <c:v>349422.43122999999</c:v>
                </c:pt>
                <c:pt idx="2">
                  <c:v>353883.41648042999</c:v>
                </c:pt>
                <c:pt idx="3">
                  <c:v>337436.14330150001</c:v>
                </c:pt>
                <c:pt idx="4">
                  <c:v>281237.10259262001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137-4D55-A8E2-A930856DC4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4350543"/>
        <c:axId val="844351503"/>
      </c:scatterChart>
      <c:valAx>
        <c:axId val="844350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351503"/>
        <c:crosses val="autoZero"/>
        <c:crossBetween val="midCat"/>
      </c:valAx>
      <c:valAx>
        <c:axId val="844351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350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10</xdr:row>
      <xdr:rowOff>123825</xdr:rowOff>
    </xdr:from>
    <xdr:to>
      <xdr:col>8</xdr:col>
      <xdr:colOff>781050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44ABE6-1C7C-3813-AD62-26FF7DD9EE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406400</xdr:colOff>
      <xdr:row>10</xdr:row>
      <xdr:rowOff>123825</xdr:rowOff>
    </xdr:from>
    <xdr:to>
      <xdr:col>15</xdr:col>
      <xdr:colOff>25400</xdr:colOff>
      <xdr:row>25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AD1686-193A-4925-82C8-F7BDE8DAC3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273050</xdr:colOff>
      <xdr:row>0</xdr:row>
      <xdr:rowOff>179387</xdr:rowOff>
    </xdr:from>
    <xdr:to>
      <xdr:col>16</xdr:col>
      <xdr:colOff>234950</xdr:colOff>
      <xdr:row>22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74881F-1270-B0A0-DE21-9A0AD47F31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139700</xdr:colOff>
      <xdr:row>23</xdr:row>
      <xdr:rowOff>46037</xdr:rowOff>
    </xdr:from>
    <xdr:to>
      <xdr:col>13</xdr:col>
      <xdr:colOff>111125</xdr:colOff>
      <xdr:row>38</xdr:row>
      <xdr:rowOff>74612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2A76F3D-DB0E-CA66-3E93-B4B7BA18C9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S22"/>
  <sheetViews>
    <sheetView workbookViewId="0">
      <selection activeCell="D39" sqref="D39"/>
    </sheetView>
  </sheetViews>
  <sheetFormatPr defaultRowHeight="14.5" x14ac:dyDescent="0.35"/>
  <cols>
    <col min="3" max="4" width="15.453125" bestFit="1" customWidth="1"/>
    <col min="5" max="7" width="12.36328125" bestFit="1" customWidth="1"/>
    <col min="8" max="8" width="14.453125" bestFit="1" customWidth="1"/>
    <col min="9" max="9" width="12.36328125" bestFit="1" customWidth="1"/>
    <col min="10" max="10" width="15.453125" bestFit="1" customWidth="1"/>
    <col min="11" max="11" width="14.36328125" bestFit="1" customWidth="1"/>
    <col min="12" max="16" width="11.08984375" customWidth="1"/>
  </cols>
  <sheetData>
    <row r="3" spans="2:19" ht="15" thickBot="1" x14ac:dyDescent="0.4"/>
    <row r="4" spans="2:19" ht="15" thickBot="1" x14ac:dyDescent="0.4">
      <c r="B4" s="23" t="s">
        <v>0</v>
      </c>
      <c r="C4" s="23" t="s">
        <v>1</v>
      </c>
      <c r="D4" s="23"/>
      <c r="E4" s="23" t="s">
        <v>2</v>
      </c>
      <c r="F4" s="23"/>
      <c r="G4" s="23" t="s">
        <v>3</v>
      </c>
      <c r="H4" s="23"/>
      <c r="J4" s="10" t="s">
        <v>0</v>
      </c>
      <c r="K4" s="10" t="s">
        <v>6</v>
      </c>
      <c r="L4" s="11">
        <v>2016</v>
      </c>
      <c r="M4" s="11">
        <v>2018</v>
      </c>
      <c r="N4" s="11">
        <v>2020</v>
      </c>
      <c r="O4" s="11">
        <v>2021</v>
      </c>
      <c r="P4" s="12">
        <v>2022</v>
      </c>
    </row>
    <row r="5" spans="2:19" x14ac:dyDescent="0.35">
      <c r="B5" s="23"/>
      <c r="C5" t="s">
        <v>4</v>
      </c>
      <c r="D5" t="s">
        <v>5</v>
      </c>
      <c r="E5" t="s">
        <v>4</v>
      </c>
      <c r="F5" t="s">
        <v>5</v>
      </c>
      <c r="G5" t="s">
        <v>4</v>
      </c>
      <c r="H5" t="s">
        <v>5</v>
      </c>
      <c r="J5" s="24" t="s">
        <v>1</v>
      </c>
      <c r="K5" s="13" t="s">
        <v>4</v>
      </c>
      <c r="L5" s="14">
        <v>1884708.1840168801</v>
      </c>
      <c r="M5" s="14">
        <v>1932794.7018832699</v>
      </c>
      <c r="N5" s="14">
        <v>2003110.76329918</v>
      </c>
      <c r="O5" s="14">
        <v>1881051.6689451199</v>
      </c>
      <c r="P5" s="15">
        <v>1752686.4060861899</v>
      </c>
      <c r="R5" s="1">
        <f>N5-P5+P6-N6</f>
        <v>237349.79804634006</v>
      </c>
      <c r="S5" s="1">
        <f>M5-P5+P6-M6</f>
        <v>166949.91359989002</v>
      </c>
    </row>
    <row r="6" spans="2:19" x14ac:dyDescent="0.35">
      <c r="B6">
        <v>2016</v>
      </c>
      <c r="C6" s="1">
        <v>1884708.1840168801</v>
      </c>
      <c r="D6" s="1">
        <v>58233.15319356</v>
      </c>
      <c r="E6" s="1">
        <v>1895262.09309711</v>
      </c>
      <c r="F6" s="1">
        <v>57809.007941529999</v>
      </c>
      <c r="G6" s="1">
        <v>2614149.4924463402</v>
      </c>
      <c r="H6" s="1">
        <v>103962.90188609999</v>
      </c>
      <c r="J6" s="24"/>
      <c r="K6" s="13" t="s">
        <v>5</v>
      </c>
      <c r="L6" s="14">
        <v>58233.15319356</v>
      </c>
      <c r="M6" s="14">
        <v>41573.27908</v>
      </c>
      <c r="N6" s="14">
        <v>41489.456049460001</v>
      </c>
      <c r="O6" s="14">
        <v>27657.589299769999</v>
      </c>
      <c r="P6" s="15">
        <v>28414.896882810001</v>
      </c>
      <c r="R6" s="1"/>
      <c r="S6" s="1"/>
    </row>
    <row r="7" spans="2:19" x14ac:dyDescent="0.35">
      <c r="B7">
        <v>2018</v>
      </c>
      <c r="C7" s="1">
        <v>1932794.7018832699</v>
      </c>
      <c r="D7" s="1">
        <v>41573.27908</v>
      </c>
      <c r="E7" s="1">
        <v>1919024.2697914401</v>
      </c>
      <c r="F7" s="1">
        <v>44341.559670000002</v>
      </c>
      <c r="G7" s="1">
        <v>2628066.9421199998</v>
      </c>
      <c r="H7" s="1">
        <v>72721.560599999997</v>
      </c>
      <c r="J7" s="25" t="s">
        <v>2</v>
      </c>
      <c r="K7" s="13" t="s">
        <v>4</v>
      </c>
      <c r="L7" s="14">
        <v>1895262.09309711</v>
      </c>
      <c r="M7" s="14">
        <v>1919024.2697914401</v>
      </c>
      <c r="N7" s="14">
        <v>1909400.7764645</v>
      </c>
      <c r="O7" s="14">
        <v>1898442.66299609</v>
      </c>
      <c r="P7" s="15">
        <v>1892961.52722151</v>
      </c>
      <c r="R7" s="1">
        <f t="shared" ref="R7:R9" si="0">N7-P7+P8-N8</f>
        <v>36797.416321980047</v>
      </c>
      <c r="S7" s="1">
        <f t="shared" ref="S7:S9" si="1">M7-P7+P8-M8</f>
        <v>33926.702701500151</v>
      </c>
    </row>
    <row r="8" spans="2:19" x14ac:dyDescent="0.35">
      <c r="B8">
        <v>2020</v>
      </c>
      <c r="C8" s="1">
        <v>2003110.76329918</v>
      </c>
      <c r="D8" s="1">
        <v>41489.456049460001</v>
      </c>
      <c r="E8" s="1">
        <v>1909400.7764645</v>
      </c>
      <c r="F8" s="1">
        <v>31847.352722579999</v>
      </c>
      <c r="G8" s="1">
        <v>2627690.6118582399</v>
      </c>
      <c r="H8" s="1">
        <v>27387.542252039999</v>
      </c>
      <c r="J8" s="25"/>
      <c r="K8" s="13" t="s">
        <v>5</v>
      </c>
      <c r="L8" s="14">
        <v>57809.007941529999</v>
      </c>
      <c r="M8" s="14">
        <v>44341.559670000002</v>
      </c>
      <c r="N8" s="14">
        <v>31847.352722579999</v>
      </c>
      <c r="O8" s="14">
        <v>44767.797787819902</v>
      </c>
      <c r="P8" s="15">
        <v>52205.519801570001</v>
      </c>
      <c r="R8" s="1"/>
      <c r="S8" s="1"/>
    </row>
    <row r="9" spans="2:19" x14ac:dyDescent="0.35">
      <c r="B9">
        <v>2021</v>
      </c>
      <c r="C9" s="1">
        <v>1881051.6689451199</v>
      </c>
      <c r="D9" s="1">
        <v>27657.589299769999</v>
      </c>
      <c r="E9" s="1">
        <v>1898442.66299609</v>
      </c>
      <c r="F9" s="1">
        <v>44767.797787819902</v>
      </c>
      <c r="G9" s="1">
        <v>2480110.7163563701</v>
      </c>
      <c r="H9" s="1">
        <v>47640.941459330003</v>
      </c>
      <c r="J9" s="25" t="s">
        <v>3</v>
      </c>
      <c r="K9" s="13" t="s">
        <v>4</v>
      </c>
      <c r="L9" s="14">
        <v>2614149.4924463402</v>
      </c>
      <c r="M9" s="14">
        <v>2628066.9421199998</v>
      </c>
      <c r="N9" s="14">
        <v>2627690.6118582399</v>
      </c>
      <c r="O9" s="14">
        <v>2480110.7163563701</v>
      </c>
      <c r="P9" s="15">
        <v>2517276.91538727</v>
      </c>
      <c r="R9" s="1">
        <f t="shared" si="0"/>
        <v>143202.66491846982</v>
      </c>
      <c r="S9" s="1">
        <f t="shared" si="1"/>
        <v>98244.976832269749</v>
      </c>
    </row>
    <row r="10" spans="2:19" ht="15" thickBot="1" x14ac:dyDescent="0.4">
      <c r="B10">
        <v>2022</v>
      </c>
      <c r="C10" s="1">
        <v>1752686.4060861899</v>
      </c>
      <c r="D10" s="1">
        <v>28414.896882810001</v>
      </c>
      <c r="E10" s="1">
        <v>1892961.52722151</v>
      </c>
      <c r="F10" s="1">
        <v>52205.519801570001</v>
      </c>
      <c r="G10" s="1">
        <v>2517276.91538727</v>
      </c>
      <c r="H10" s="1">
        <v>60176.510699539998</v>
      </c>
      <c r="J10" s="26"/>
      <c r="K10" s="16" t="s">
        <v>5</v>
      </c>
      <c r="L10" s="17">
        <v>103962.90188609999</v>
      </c>
      <c r="M10" s="17">
        <v>72721.560599999997</v>
      </c>
      <c r="N10" s="17">
        <v>27387.542252039999</v>
      </c>
      <c r="O10" s="17">
        <v>47640.941459330003</v>
      </c>
      <c r="P10" s="18">
        <v>60176.510699539998</v>
      </c>
      <c r="R10" s="1"/>
      <c r="S10" s="1"/>
    </row>
    <row r="11" spans="2:19" x14ac:dyDescent="0.35">
      <c r="N11" s="1">
        <f>SUM(N5:N10)</f>
        <v>6640926.5026459992</v>
      </c>
      <c r="R11" s="1">
        <f>SUM(R5:R9)</f>
        <v>417349.87928678992</v>
      </c>
      <c r="S11" s="1">
        <f>SUM(S5:S9)</f>
        <v>299121.59313365992</v>
      </c>
    </row>
    <row r="12" spans="2:19" x14ac:dyDescent="0.35">
      <c r="R12" s="22">
        <f>R11/N11</f>
        <v>6.2845128480265786E-2</v>
      </c>
    </row>
    <row r="22" spans="5:9" x14ac:dyDescent="0.35">
      <c r="E22" s="1"/>
      <c r="F22" s="1"/>
      <c r="G22" s="1"/>
      <c r="H22" s="1"/>
      <c r="I22" s="1"/>
    </row>
  </sheetData>
  <mergeCells count="7">
    <mergeCell ref="B4:B5"/>
    <mergeCell ref="J5:J6"/>
    <mergeCell ref="J7:J8"/>
    <mergeCell ref="J9:J10"/>
    <mergeCell ref="G4:H4"/>
    <mergeCell ref="E4:F4"/>
    <mergeCell ref="C4:D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3A1807-2D9B-4A96-A06D-B8F5A57C5A88}">
  <dimension ref="B9:AC50"/>
  <sheetViews>
    <sheetView topLeftCell="A12" workbookViewId="0">
      <selection activeCell="S19" sqref="S19"/>
    </sheetView>
  </sheetViews>
  <sheetFormatPr defaultRowHeight="14.5" x14ac:dyDescent="0.35"/>
  <cols>
    <col min="3" max="21" width="8.81640625" bestFit="1" customWidth="1"/>
    <col min="22" max="22" width="9.36328125" bestFit="1" customWidth="1"/>
    <col min="23" max="29" width="8.81640625" bestFit="1" customWidth="1"/>
  </cols>
  <sheetData>
    <row r="9" spans="2:29" ht="15" thickBot="1" x14ac:dyDescent="0.4"/>
    <row r="10" spans="2:29" ht="15" thickBot="1" x14ac:dyDescent="0.4">
      <c r="B10" s="7" t="s">
        <v>0</v>
      </c>
      <c r="C10" s="35" t="s">
        <v>1</v>
      </c>
      <c r="D10" s="35"/>
      <c r="E10" s="35"/>
      <c r="F10" s="35"/>
      <c r="G10" s="35"/>
      <c r="H10" s="35"/>
      <c r="I10" s="35"/>
      <c r="J10" s="35"/>
      <c r="K10" s="35"/>
      <c r="L10" s="35" t="s">
        <v>2</v>
      </c>
      <c r="M10" s="35"/>
      <c r="N10" s="35"/>
      <c r="O10" s="35"/>
      <c r="P10" s="35"/>
      <c r="Q10" s="35"/>
      <c r="R10" s="35"/>
      <c r="S10" s="35"/>
      <c r="T10" s="35"/>
      <c r="U10" s="35" t="s">
        <v>3</v>
      </c>
      <c r="V10" s="35"/>
      <c r="W10" s="35"/>
      <c r="X10" s="35"/>
      <c r="Y10" s="35"/>
      <c r="Z10" s="35"/>
      <c r="AA10" s="35"/>
      <c r="AB10" s="35"/>
      <c r="AC10" s="36"/>
    </row>
    <row r="11" spans="2:29" ht="15" thickBot="1" x14ac:dyDescent="0.4">
      <c r="B11" s="7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  <c r="J11" s="5" t="s">
        <v>14</v>
      </c>
      <c r="K11" s="5" t="s">
        <v>15</v>
      </c>
      <c r="L11" s="5" t="s">
        <v>7</v>
      </c>
      <c r="M11" s="5" t="s">
        <v>8</v>
      </c>
      <c r="N11" s="5" t="s">
        <v>9</v>
      </c>
      <c r="O11" s="5" t="s">
        <v>10</v>
      </c>
      <c r="P11" s="5" t="s">
        <v>11</v>
      </c>
      <c r="Q11" s="5" t="s">
        <v>12</v>
      </c>
      <c r="R11" s="5" t="s">
        <v>13</v>
      </c>
      <c r="S11" s="5" t="s">
        <v>14</v>
      </c>
      <c r="T11" s="5" t="s">
        <v>15</v>
      </c>
      <c r="U11" s="5" t="s">
        <v>7</v>
      </c>
      <c r="V11" s="5" t="s">
        <v>8</v>
      </c>
      <c r="W11" s="5" t="s">
        <v>9</v>
      </c>
      <c r="X11" s="5" t="s">
        <v>10</v>
      </c>
      <c r="Y11" s="5" t="s">
        <v>11</v>
      </c>
      <c r="Z11" s="5" t="s">
        <v>12</v>
      </c>
      <c r="AA11" s="5" t="s">
        <v>13</v>
      </c>
      <c r="AB11" s="5" t="s">
        <v>14</v>
      </c>
      <c r="AC11" s="6" t="s">
        <v>15</v>
      </c>
    </row>
    <row r="12" spans="2:29" x14ac:dyDescent="0.35">
      <c r="B12" s="8">
        <v>2016</v>
      </c>
      <c r="C12" s="33">
        <v>38904.770143109999</v>
      </c>
      <c r="D12" s="33">
        <v>489531.82633979002</v>
      </c>
      <c r="E12" s="33">
        <v>144607.12729678999</v>
      </c>
      <c r="F12" s="33">
        <v>135122.78559973999</v>
      </c>
      <c r="G12" s="33">
        <v>364754.52625976002</v>
      </c>
      <c r="H12" s="33">
        <v>549680.74385544006</v>
      </c>
      <c r="I12" s="33">
        <v>109031.84059681999</v>
      </c>
      <c r="J12" s="33">
        <v>53074.563925429997</v>
      </c>
      <c r="K12" s="33">
        <v>58233.15319356</v>
      </c>
      <c r="L12" s="33">
        <v>13156.17496676</v>
      </c>
      <c r="M12" s="33">
        <v>758382.41507702996</v>
      </c>
      <c r="N12" s="33">
        <v>350053.78672124998</v>
      </c>
      <c r="O12" s="33">
        <v>119716.02397576001</v>
      </c>
      <c r="P12" s="33">
        <v>271802.09934652998</v>
      </c>
      <c r="Q12" s="33">
        <v>7638.1501564099999</v>
      </c>
      <c r="R12" s="33">
        <v>158572.41275146999</v>
      </c>
      <c r="S12" s="33">
        <v>215941.03010191</v>
      </c>
      <c r="T12" s="33">
        <v>57809.007941529999</v>
      </c>
      <c r="U12" s="33">
        <v>229142.56556213001</v>
      </c>
      <c r="V12" s="33">
        <v>934775.14221074001</v>
      </c>
      <c r="W12" s="33">
        <v>448653.54973127</v>
      </c>
      <c r="X12" s="33">
        <v>223282.16322946001</v>
      </c>
      <c r="Y12" s="33">
        <v>190178.14598098001</v>
      </c>
      <c r="Z12" s="33">
        <v>0</v>
      </c>
      <c r="AA12" s="33">
        <v>249453.67347231001</v>
      </c>
      <c r="AB12" s="33">
        <v>338664.25225944998</v>
      </c>
      <c r="AC12" s="2">
        <v>103962.90188609999</v>
      </c>
    </row>
    <row r="13" spans="2:29" x14ac:dyDescent="0.35">
      <c r="B13" s="8">
        <v>2018</v>
      </c>
      <c r="C13" s="33">
        <v>38487.14258</v>
      </c>
      <c r="D13" s="33">
        <v>545310.65169773996</v>
      </c>
      <c r="E13" s="33">
        <v>157315.40317000001</v>
      </c>
      <c r="F13" s="33">
        <v>176617.12093999999</v>
      </c>
      <c r="G13" s="33">
        <v>348851.2372802</v>
      </c>
      <c r="H13" s="33">
        <v>508303.77072999999</v>
      </c>
      <c r="I13" s="33">
        <v>101108.69067</v>
      </c>
      <c r="J13" s="33">
        <v>56800.684815330002</v>
      </c>
      <c r="K13" s="33">
        <v>41573.27908</v>
      </c>
      <c r="L13" s="33">
        <v>12953.54364</v>
      </c>
      <c r="M13" s="33">
        <v>838272.08612144005</v>
      </c>
      <c r="N13" s="33">
        <v>339954.37964</v>
      </c>
      <c r="O13" s="33">
        <v>123139.17527000001</v>
      </c>
      <c r="P13" s="33">
        <v>236828.95456000001</v>
      </c>
      <c r="Q13" s="33">
        <v>6398.3966399999999</v>
      </c>
      <c r="R13" s="33">
        <v>151116.99536999999</v>
      </c>
      <c r="S13" s="33">
        <v>210360.73855000001</v>
      </c>
      <c r="T13" s="33">
        <v>44341.559670000002</v>
      </c>
      <c r="U13" s="33">
        <v>239026.02262</v>
      </c>
      <c r="V13" s="33">
        <v>1056062.5196700001</v>
      </c>
      <c r="W13" s="33">
        <v>477633.99083000002</v>
      </c>
      <c r="X13" s="33">
        <v>146119.28990999999</v>
      </c>
      <c r="Y13" s="33">
        <v>149758.95887999999</v>
      </c>
      <c r="Z13" s="33">
        <v>0</v>
      </c>
      <c r="AA13" s="33">
        <v>244009.39460999999</v>
      </c>
      <c r="AB13" s="33">
        <v>315456.76559999998</v>
      </c>
      <c r="AC13" s="2">
        <v>72721.560599999997</v>
      </c>
    </row>
    <row r="14" spans="2:29" x14ac:dyDescent="0.35">
      <c r="B14" s="8">
        <v>2020</v>
      </c>
      <c r="C14" s="33">
        <v>40466.887770490001</v>
      </c>
      <c r="D14" s="33">
        <v>585110.40093859006</v>
      </c>
      <c r="E14" s="33">
        <v>137556.70455900001</v>
      </c>
      <c r="F14" s="33">
        <v>159292.72293786</v>
      </c>
      <c r="G14" s="33">
        <v>414146.58655956999</v>
      </c>
      <c r="H14" s="33">
        <v>515104.25756719999</v>
      </c>
      <c r="I14" s="33">
        <v>94052.883351659999</v>
      </c>
      <c r="J14" s="33">
        <v>57380.319614810003</v>
      </c>
      <c r="K14" s="33">
        <v>41489.456049460001</v>
      </c>
      <c r="L14" s="33">
        <v>15752.60209609</v>
      </c>
      <c r="M14" s="33">
        <v>908973.71919337998</v>
      </c>
      <c r="N14" s="33">
        <v>317957.36220566998</v>
      </c>
      <c r="O14" s="33">
        <v>106649.79403783</v>
      </c>
      <c r="P14" s="33">
        <v>227952.19368313</v>
      </c>
      <c r="Q14" s="33">
        <v>7967.3922593400002</v>
      </c>
      <c r="R14" s="33">
        <v>128350.24012012999</v>
      </c>
      <c r="S14" s="33">
        <v>195797.47286893</v>
      </c>
      <c r="T14" s="33">
        <v>31847.352722579999</v>
      </c>
      <c r="U14" s="33">
        <v>252568.06755246999</v>
      </c>
      <c r="V14" s="33">
        <v>1172431.52840839</v>
      </c>
      <c r="W14" s="33">
        <v>396499.98785516998</v>
      </c>
      <c r="X14" s="33">
        <v>147225.09314417001</v>
      </c>
      <c r="Y14" s="33">
        <v>143921.83420861</v>
      </c>
      <c r="Z14" s="33">
        <v>0</v>
      </c>
      <c r="AA14" s="33">
        <v>235445.80867043001</v>
      </c>
      <c r="AB14" s="33">
        <v>279598.29201901</v>
      </c>
      <c r="AC14" s="2">
        <v>27387.542252039999</v>
      </c>
    </row>
    <row r="15" spans="2:29" x14ac:dyDescent="0.35">
      <c r="B15" s="8">
        <v>2021</v>
      </c>
      <c r="C15" s="33">
        <v>42412.170652000001</v>
      </c>
      <c r="D15" s="33">
        <v>609209.59454354004</v>
      </c>
      <c r="E15" s="33">
        <v>115260.90168338</v>
      </c>
      <c r="F15" s="33">
        <v>143198.85343928001</v>
      </c>
      <c r="G15" s="33">
        <v>407820.40192024002</v>
      </c>
      <c r="H15" s="33">
        <v>405997.67268332001</v>
      </c>
      <c r="I15" s="33">
        <v>100208.35660276</v>
      </c>
      <c r="J15" s="33">
        <v>56943.717420599998</v>
      </c>
      <c r="K15" s="33">
        <v>27657.589299769999</v>
      </c>
      <c r="L15" s="33">
        <v>16820.33672368</v>
      </c>
      <c r="M15" s="33">
        <v>919353.38439051004</v>
      </c>
      <c r="N15" s="33">
        <v>289854.27733274997</v>
      </c>
      <c r="O15" s="33">
        <v>104874.35921034</v>
      </c>
      <c r="P15" s="33">
        <v>225619.61104792001</v>
      </c>
      <c r="Q15" s="33">
        <v>9592.9599528800009</v>
      </c>
      <c r="R15" s="33">
        <v>139226.38259600001</v>
      </c>
      <c r="S15" s="33">
        <v>193101.35174201001</v>
      </c>
      <c r="T15" s="33">
        <v>44767.797787819902</v>
      </c>
      <c r="U15" s="33">
        <v>246996.10268837001</v>
      </c>
      <c r="V15" s="33">
        <v>1167538.41597122</v>
      </c>
      <c r="W15" s="33">
        <v>338240.35316258</v>
      </c>
      <c r="X15" s="33">
        <v>112271.87520304001</v>
      </c>
      <c r="Y15" s="33">
        <v>136627.47716112999</v>
      </c>
      <c r="Z15" s="33">
        <v>0</v>
      </c>
      <c r="AA15" s="33">
        <v>212956.33534856999</v>
      </c>
      <c r="AB15" s="33">
        <v>265480.15682146</v>
      </c>
      <c r="AC15" s="2">
        <v>47640.941459330003</v>
      </c>
    </row>
    <row r="16" spans="2:29" ht="15" thickBot="1" x14ac:dyDescent="0.4">
      <c r="B16" s="9">
        <v>2022</v>
      </c>
      <c r="C16" s="3">
        <v>42678.402063870002</v>
      </c>
      <c r="D16" s="3">
        <v>620747.24516922003</v>
      </c>
      <c r="E16" s="3">
        <v>101710.27257043</v>
      </c>
      <c r="F16" s="3">
        <v>162729.73417293001</v>
      </c>
      <c r="G16" s="3">
        <v>418551.32010226999</v>
      </c>
      <c r="H16" s="3">
        <v>249396.57125628999</v>
      </c>
      <c r="I16" s="3">
        <v>100227.76702966999</v>
      </c>
      <c r="J16" s="3">
        <v>56645.093721509998</v>
      </c>
      <c r="K16" s="3">
        <v>28414.896882810001</v>
      </c>
      <c r="L16" s="3">
        <v>17137.932341060001</v>
      </c>
      <c r="M16" s="3">
        <v>941967.09147304005</v>
      </c>
      <c r="N16" s="3">
        <v>288711.79973496002</v>
      </c>
      <c r="O16" s="3">
        <v>100671.89988425</v>
      </c>
      <c r="P16" s="3">
        <v>206622.32407502999</v>
      </c>
      <c r="Q16" s="3">
        <v>11000.00205639</v>
      </c>
      <c r="R16" s="3">
        <v>135436.68476378999</v>
      </c>
      <c r="S16" s="3">
        <v>191413.79289298999</v>
      </c>
      <c r="T16" s="3">
        <v>52205.519801570001</v>
      </c>
      <c r="U16" s="3">
        <v>257137.97408093</v>
      </c>
      <c r="V16" s="3">
        <v>1216251.9610008399</v>
      </c>
      <c r="W16" s="3">
        <v>353973.13472015999</v>
      </c>
      <c r="X16" s="3">
        <v>128560.94673733</v>
      </c>
      <c r="Y16" s="3">
        <v>114974.40550301</v>
      </c>
      <c r="Z16" s="3">
        <v>0</v>
      </c>
      <c r="AA16" s="3">
        <v>191238.60779123</v>
      </c>
      <c r="AB16" s="3">
        <v>255139.88555377</v>
      </c>
      <c r="AC16" s="4">
        <v>60176.510699539998</v>
      </c>
    </row>
    <row r="19" spans="2:25" ht="15" thickBot="1" x14ac:dyDescent="0.4">
      <c r="K19" t="s">
        <v>85</v>
      </c>
      <c r="S19" t="s">
        <v>84</v>
      </c>
    </row>
    <row r="20" spans="2:25" ht="15" thickBot="1" x14ac:dyDescent="0.4">
      <c r="B20" s="7" t="s">
        <v>0</v>
      </c>
      <c r="C20" s="7" t="s">
        <v>6</v>
      </c>
      <c r="D20" s="5" t="s">
        <v>94</v>
      </c>
      <c r="E20" s="5">
        <v>2016</v>
      </c>
      <c r="F20" s="5">
        <v>2018</v>
      </c>
      <c r="G20" s="5">
        <v>2020</v>
      </c>
      <c r="H20" s="5">
        <v>2021</v>
      </c>
      <c r="I20" s="6">
        <v>2022</v>
      </c>
      <c r="K20" s="7" t="s">
        <v>0</v>
      </c>
      <c r="L20" s="7" t="s">
        <v>6</v>
      </c>
      <c r="M20" s="5">
        <v>2016</v>
      </c>
      <c r="N20" s="5">
        <v>2018</v>
      </c>
      <c r="O20" s="5">
        <v>2020</v>
      </c>
      <c r="P20" s="5">
        <v>2021</v>
      </c>
      <c r="Q20" s="6">
        <v>2022</v>
      </c>
      <c r="S20" s="7" t="s">
        <v>0</v>
      </c>
      <c r="T20" s="7" t="s">
        <v>6</v>
      </c>
      <c r="U20" s="34">
        <v>2016</v>
      </c>
      <c r="V20" s="5">
        <v>2018</v>
      </c>
      <c r="W20" s="5">
        <v>2020</v>
      </c>
      <c r="X20" s="5">
        <v>2021</v>
      </c>
      <c r="Y20" s="6">
        <v>2022</v>
      </c>
    </row>
    <row r="21" spans="2:25" x14ac:dyDescent="0.35">
      <c r="B21" s="27" t="s">
        <v>1</v>
      </c>
      <c r="C21" s="19" t="s">
        <v>7</v>
      </c>
      <c r="D21" s="39" t="s">
        <v>91</v>
      </c>
      <c r="E21" s="20">
        <v>38904.770143109999</v>
      </c>
      <c r="F21" s="20">
        <v>38487.14258</v>
      </c>
      <c r="G21" s="20">
        <v>40466.887770490001</v>
      </c>
      <c r="H21" s="20">
        <v>42412.170652000001</v>
      </c>
      <c r="I21" s="21">
        <v>42678.402063870002</v>
      </c>
      <c r="K21" s="27" t="s">
        <v>1</v>
      </c>
      <c r="L21" s="19" t="s">
        <v>7</v>
      </c>
      <c r="M21" s="20" t="s">
        <v>19</v>
      </c>
      <c r="N21" s="37">
        <f>(F21-E21)/E21</f>
        <v>-1.0734610732148516E-2</v>
      </c>
      <c r="O21" s="37">
        <f t="shared" ref="O21:Q36" si="0">(G21-F21)/F21</f>
        <v>5.1439131558672364E-2</v>
      </c>
      <c r="P21" s="37">
        <f t="shared" si="0"/>
        <v>4.8070978241340684E-2</v>
      </c>
      <c r="Q21" s="37">
        <f t="shared" si="0"/>
        <v>6.2772408904623461E-3</v>
      </c>
      <c r="S21" s="27" t="s">
        <v>1</v>
      </c>
      <c r="T21" s="19" t="s">
        <v>7</v>
      </c>
      <c r="U21" s="45">
        <f>(E21-F21)/F21</f>
        <v>1.085109299142986E-2</v>
      </c>
      <c r="V21" s="37">
        <f>(F21-$F$21)/$F$21</f>
        <v>0</v>
      </c>
      <c r="W21" s="37">
        <f>(G21-F21)/F21</f>
        <v>5.1439131558672364E-2</v>
      </c>
      <c r="X21" s="37">
        <f>(H21-F21)/F21</f>
        <v>0.10198283917392345</v>
      </c>
      <c r="Y21" s="44">
        <f>(I21-$F$21)/F21</f>
        <v>0.10890025091257378</v>
      </c>
    </row>
    <row r="22" spans="2:25" x14ac:dyDescent="0.35">
      <c r="B22" s="28"/>
      <c r="C22" s="8" t="s">
        <v>8</v>
      </c>
      <c r="D22" s="31" t="s">
        <v>86</v>
      </c>
      <c r="E22" s="1">
        <v>489531.82633979002</v>
      </c>
      <c r="F22" s="1">
        <v>545310.65169773996</v>
      </c>
      <c r="G22" s="1">
        <v>585110.40093859006</v>
      </c>
      <c r="H22" s="1">
        <v>609209.59454354004</v>
      </c>
      <c r="I22" s="2">
        <v>620747.24516922003</v>
      </c>
      <c r="K22" s="28"/>
      <c r="L22" s="8" t="s">
        <v>8</v>
      </c>
      <c r="M22" s="1" t="s">
        <v>19</v>
      </c>
      <c r="N22" s="38">
        <f>(F22-E22)/E22</f>
        <v>0.11394320523551248</v>
      </c>
      <c r="O22" s="38">
        <f t="shared" si="0"/>
        <v>7.2985460887183787E-2</v>
      </c>
      <c r="P22" s="38">
        <f t="shared" si="0"/>
        <v>4.1187429870143934E-2</v>
      </c>
      <c r="Q22" s="38">
        <f t="shared" si="0"/>
        <v>1.8938721138042416E-2</v>
      </c>
      <c r="S22" s="28"/>
      <c r="T22" s="8" t="s">
        <v>8</v>
      </c>
      <c r="U22" s="46">
        <f t="shared" ref="U22:U47" si="1">(E22-F22)/F22</f>
        <v>-0.1022881639745918</v>
      </c>
      <c r="V22" s="40">
        <f t="shared" ref="V22:V47" si="2">(F22-F22)/F22</f>
        <v>0</v>
      </c>
      <c r="W22" s="40">
        <f t="shared" ref="W22:W47" si="3">(G22-F22)/F22</f>
        <v>7.2985460887183787E-2</v>
      </c>
      <c r="X22" s="40">
        <f t="shared" ref="X22:X47" si="4">(H22-F22)/F22</f>
        <v>0.11717897430915873</v>
      </c>
      <c r="Y22" s="41">
        <f>(I22-$F$21)/F22</f>
        <v>1.067758535023007</v>
      </c>
    </row>
    <row r="23" spans="2:25" x14ac:dyDescent="0.35">
      <c r="B23" s="28"/>
      <c r="C23" s="8" t="s">
        <v>9</v>
      </c>
      <c r="D23" s="31" t="s">
        <v>88</v>
      </c>
      <c r="E23" s="1">
        <v>144607.12729678999</v>
      </c>
      <c r="F23" s="1">
        <v>157315.40317000001</v>
      </c>
      <c r="G23" s="1">
        <v>137556.70455900001</v>
      </c>
      <c r="H23" s="1">
        <v>115260.90168338</v>
      </c>
      <c r="I23" s="2">
        <v>101710.27257043</v>
      </c>
      <c r="K23" s="28"/>
      <c r="L23" s="8" t="s">
        <v>9</v>
      </c>
      <c r="M23" s="1" t="s">
        <v>19</v>
      </c>
      <c r="N23" s="38">
        <f t="shared" ref="N23:N47" si="5">(F23-E23)/E23</f>
        <v>8.7881393612969719E-2</v>
      </c>
      <c r="O23" s="38">
        <f t="shared" si="0"/>
        <v>-0.12559926245523539</v>
      </c>
      <c r="P23" s="38">
        <f t="shared" si="0"/>
        <v>-0.16208445053332188</v>
      </c>
      <c r="Q23" s="38">
        <f t="shared" si="0"/>
        <v>-0.11756483694855503</v>
      </c>
      <c r="S23" s="28"/>
      <c r="T23" s="8" t="s">
        <v>9</v>
      </c>
      <c r="U23" s="46">
        <f t="shared" si="1"/>
        <v>-8.0782146039933889E-2</v>
      </c>
      <c r="V23" s="40">
        <f t="shared" si="2"/>
        <v>0</v>
      </c>
      <c r="W23" s="40">
        <f t="shared" si="3"/>
        <v>-0.12559926245523539</v>
      </c>
      <c r="X23" s="40">
        <f t="shared" si="4"/>
        <v>-0.26732602554610996</v>
      </c>
      <c r="Y23" s="41">
        <f>(I23-$F$21)/F23</f>
        <v>0.40188772819727692</v>
      </c>
    </row>
    <row r="24" spans="2:25" x14ac:dyDescent="0.35">
      <c r="B24" s="28"/>
      <c r="C24" s="8" t="s">
        <v>10</v>
      </c>
      <c r="D24" s="31" t="s">
        <v>87</v>
      </c>
      <c r="E24" s="1">
        <v>135122.78559973999</v>
      </c>
      <c r="F24" s="1">
        <v>176617.12093999999</v>
      </c>
      <c r="G24" s="1">
        <v>159292.72293786</v>
      </c>
      <c r="H24" s="1">
        <v>143198.85343928001</v>
      </c>
      <c r="I24" s="2">
        <v>162729.73417293001</v>
      </c>
      <c r="K24" s="28"/>
      <c r="L24" s="8" t="s">
        <v>10</v>
      </c>
      <c r="M24" s="1" t="s">
        <v>19</v>
      </c>
      <c r="N24" s="38">
        <f t="shared" si="5"/>
        <v>0.30708614506493603</v>
      </c>
      <c r="O24" s="38">
        <f t="shared" si="0"/>
        <v>-9.8090139336069235E-2</v>
      </c>
      <c r="P24" s="38">
        <f t="shared" si="0"/>
        <v>-0.10103330021458799</v>
      </c>
      <c r="Q24" s="38">
        <f t="shared" si="0"/>
        <v>0.13638992397332006</v>
      </c>
      <c r="S24" s="28"/>
      <c r="T24" s="8" t="s">
        <v>10</v>
      </c>
      <c r="U24" s="46">
        <f t="shared" si="1"/>
        <v>-0.23493948445890686</v>
      </c>
      <c r="V24" s="40">
        <f t="shared" si="2"/>
        <v>0</v>
      </c>
      <c r="W24" s="40">
        <f t="shared" si="3"/>
        <v>-9.8090139336069235E-2</v>
      </c>
      <c r="X24" s="40">
        <f t="shared" si="4"/>
        <v>-0.18921306905502538</v>
      </c>
      <c r="Y24" s="41">
        <f>(I24-$F$21)/F24</f>
        <v>0.70345723524242842</v>
      </c>
    </row>
    <row r="25" spans="2:25" x14ac:dyDescent="0.35">
      <c r="B25" s="28"/>
      <c r="C25" s="8" t="s">
        <v>11</v>
      </c>
      <c r="D25" s="31" t="s">
        <v>89</v>
      </c>
      <c r="E25" s="1">
        <v>364754.52625976002</v>
      </c>
      <c r="F25" s="1">
        <v>348851.2372802</v>
      </c>
      <c r="G25" s="1">
        <v>414146.58655956999</v>
      </c>
      <c r="H25" s="1">
        <v>407820.40192024002</v>
      </c>
      <c r="I25" s="2">
        <v>418551.32010226999</v>
      </c>
      <c r="K25" s="28"/>
      <c r="L25" s="8" t="s">
        <v>11</v>
      </c>
      <c r="M25" s="1" t="s">
        <v>19</v>
      </c>
      <c r="N25" s="38">
        <f t="shared" si="5"/>
        <v>-4.359997706576639E-2</v>
      </c>
      <c r="O25" s="38">
        <f t="shared" si="0"/>
        <v>0.18717247440038245</v>
      </c>
      <c r="P25" s="38">
        <f t="shared" si="0"/>
        <v>-1.5275230666231794E-2</v>
      </c>
      <c r="Q25" s="38">
        <f t="shared" si="0"/>
        <v>2.6312852744744937E-2</v>
      </c>
      <c r="S25" s="28"/>
      <c r="T25" s="8" t="s">
        <v>11</v>
      </c>
      <c r="U25" s="46">
        <f t="shared" si="1"/>
        <v>4.5587595169646417E-2</v>
      </c>
      <c r="V25" s="40">
        <f t="shared" si="2"/>
        <v>0</v>
      </c>
      <c r="W25" s="40">
        <f t="shared" si="3"/>
        <v>0.18717247440038245</v>
      </c>
      <c r="X25" s="40">
        <f t="shared" si="4"/>
        <v>0.16903814101331546</v>
      </c>
      <c r="Y25" s="41">
        <f>(I25-$F$21)/F25</f>
        <v>1.0894734973148441</v>
      </c>
    </row>
    <row r="26" spans="2:25" x14ac:dyDescent="0.35">
      <c r="B26" s="28"/>
      <c r="C26" s="8" t="s">
        <v>12</v>
      </c>
      <c r="D26" s="31" t="s">
        <v>62</v>
      </c>
      <c r="E26" s="1">
        <v>549680.74385544006</v>
      </c>
      <c r="F26" s="1">
        <v>508303.77072999999</v>
      </c>
      <c r="G26" s="1">
        <v>515104.25756719999</v>
      </c>
      <c r="H26" s="1">
        <v>405997.67268332001</v>
      </c>
      <c r="I26" s="2">
        <v>249396.57125628999</v>
      </c>
      <c r="K26" s="28"/>
      <c r="L26" s="8" t="s">
        <v>12</v>
      </c>
      <c r="M26" s="1" t="s">
        <v>19</v>
      </c>
      <c r="N26" s="38">
        <f t="shared" si="5"/>
        <v>-7.5274554526366583E-2</v>
      </c>
      <c r="O26" s="38">
        <f t="shared" si="0"/>
        <v>1.3378784948680379E-2</v>
      </c>
      <c r="P26" s="38">
        <f t="shared" si="0"/>
        <v>-0.2118145662378767</v>
      </c>
      <c r="Q26" s="38">
        <f t="shared" si="0"/>
        <v>-0.38571920964970552</v>
      </c>
      <c r="S26" s="28"/>
      <c r="T26" s="8" t="s">
        <v>12</v>
      </c>
      <c r="U26" s="46">
        <f t="shared" si="1"/>
        <v>8.1402058194485885E-2</v>
      </c>
      <c r="V26" s="40">
        <f t="shared" si="2"/>
        <v>0</v>
      </c>
      <c r="W26" s="40">
        <f t="shared" si="3"/>
        <v>1.3378784948680379E-2</v>
      </c>
      <c r="X26" s="40">
        <f t="shared" si="4"/>
        <v>-0.2012696028198909</v>
      </c>
      <c r="Y26" s="41">
        <f>(I26-$F$21)/F26</f>
        <v>0.41492792464118966</v>
      </c>
    </row>
    <row r="27" spans="2:25" x14ac:dyDescent="0.35">
      <c r="B27" s="28"/>
      <c r="C27" s="8" t="s">
        <v>13</v>
      </c>
      <c r="D27" s="31" t="s">
        <v>90</v>
      </c>
      <c r="E27" s="1">
        <v>109031.84059681999</v>
      </c>
      <c r="F27" s="1">
        <v>101108.69067</v>
      </c>
      <c r="G27" s="1">
        <v>94052.883351659999</v>
      </c>
      <c r="H27" s="1">
        <v>100208.35660276</v>
      </c>
      <c r="I27" s="2">
        <v>100227.76702966999</v>
      </c>
      <c r="K27" s="28"/>
      <c r="L27" s="8" t="s">
        <v>13</v>
      </c>
      <c r="M27" s="1" t="s">
        <v>19</v>
      </c>
      <c r="N27" s="38">
        <f t="shared" si="5"/>
        <v>-7.2668221351214021E-2</v>
      </c>
      <c r="O27" s="38">
        <f t="shared" si="0"/>
        <v>-6.9784380270226654E-2</v>
      </c>
      <c r="P27" s="38">
        <f t="shared" si="0"/>
        <v>6.5446938272853722E-2</v>
      </c>
      <c r="Q27" s="38">
        <f t="shared" si="0"/>
        <v>1.9370068094158368E-4</v>
      </c>
      <c r="S27" s="28"/>
      <c r="T27" s="8" t="s">
        <v>13</v>
      </c>
      <c r="U27" s="46">
        <f t="shared" si="1"/>
        <v>7.8362699331946548E-2</v>
      </c>
      <c r="V27" s="40">
        <f t="shared" si="2"/>
        <v>0</v>
      </c>
      <c r="W27" s="40">
        <f t="shared" si="3"/>
        <v>-6.9784380270226654E-2</v>
      </c>
      <c r="X27" s="40">
        <f t="shared" si="4"/>
        <v>-8.904616025327803E-3</v>
      </c>
      <c r="Y27" s="41">
        <f>(I27-$F$21)/F27</f>
        <v>0.61063617816177573</v>
      </c>
    </row>
    <row r="28" spans="2:25" x14ac:dyDescent="0.35">
      <c r="B28" s="28"/>
      <c r="C28" s="8" t="s">
        <v>14</v>
      </c>
      <c r="D28" s="31" t="s">
        <v>92</v>
      </c>
      <c r="E28" s="1">
        <v>53074.563925429997</v>
      </c>
      <c r="F28" s="1">
        <v>56800.684815330002</v>
      </c>
      <c r="G28" s="1">
        <v>57380.319614810003</v>
      </c>
      <c r="H28" s="1">
        <v>56943.717420599998</v>
      </c>
      <c r="I28" s="2">
        <v>56645.093721509998</v>
      </c>
      <c r="K28" s="28"/>
      <c r="L28" s="8" t="s">
        <v>14</v>
      </c>
      <c r="M28" s="1" t="s">
        <v>19</v>
      </c>
      <c r="N28" s="38">
        <f t="shared" si="5"/>
        <v>7.0205398110010322E-2</v>
      </c>
      <c r="O28" s="38">
        <f t="shared" si="0"/>
        <v>1.0204714984766581E-2</v>
      </c>
      <c r="P28" s="38">
        <f t="shared" si="0"/>
        <v>-7.6089188268884615E-3</v>
      </c>
      <c r="Q28" s="38">
        <f t="shared" si="0"/>
        <v>-5.2441904500946648E-3</v>
      </c>
      <c r="S28" s="28"/>
      <c r="T28" s="8" t="s">
        <v>14</v>
      </c>
      <c r="U28" s="46">
        <f t="shared" si="1"/>
        <v>-6.5599928979982264E-2</v>
      </c>
      <c r="V28" s="40">
        <f t="shared" si="2"/>
        <v>0</v>
      </c>
      <c r="W28" s="40">
        <f t="shared" si="3"/>
        <v>1.0204714984766581E-2</v>
      </c>
      <c r="X28" s="40">
        <f t="shared" si="4"/>
        <v>2.5181493099074984E-3</v>
      </c>
      <c r="Y28" s="41">
        <f>(I28-$F$21)/F28</f>
        <v>0.31967838416992694</v>
      </c>
    </row>
    <row r="29" spans="2:25" ht="15" thickBot="1" x14ac:dyDescent="0.4">
      <c r="B29" s="29"/>
      <c r="C29" s="9" t="s">
        <v>15</v>
      </c>
      <c r="D29" s="48" t="s">
        <v>93</v>
      </c>
      <c r="E29" s="3">
        <v>58233.15319356</v>
      </c>
      <c r="F29" s="3">
        <v>41573.27908</v>
      </c>
      <c r="G29" s="3">
        <v>41489.456049460001</v>
      </c>
      <c r="H29" s="3">
        <v>27657.589299769999</v>
      </c>
      <c r="I29" s="4">
        <v>28414.896882810001</v>
      </c>
      <c r="K29" s="29"/>
      <c r="L29" s="9" t="s">
        <v>15</v>
      </c>
      <c r="M29" s="3" t="s">
        <v>19</v>
      </c>
      <c r="N29" s="38">
        <f t="shared" si="5"/>
        <v>-0.28608916398850293</v>
      </c>
      <c r="O29" s="38">
        <f t="shared" si="0"/>
        <v>-2.0162718071552056E-3</v>
      </c>
      <c r="P29" s="38">
        <f t="shared" si="0"/>
        <v>-0.33338269687606636</v>
      </c>
      <c r="Q29" s="38">
        <f t="shared" si="0"/>
        <v>2.7381547062248806E-2</v>
      </c>
      <c r="S29" s="29"/>
      <c r="T29" s="9" t="s">
        <v>15</v>
      </c>
      <c r="U29" s="47">
        <f t="shared" si="1"/>
        <v>0.40073514724448817</v>
      </c>
      <c r="V29" s="42">
        <f t="shared" si="2"/>
        <v>0</v>
      </c>
      <c r="W29" s="42">
        <f t="shared" si="3"/>
        <v>-2.0162718071552056E-3</v>
      </c>
      <c r="X29" s="42">
        <f t="shared" si="4"/>
        <v>-0.33472677855051697</v>
      </c>
      <c r="Y29" s="43">
        <f>(I29-$F$21)/F29</f>
        <v>-0.24227691248043837</v>
      </c>
    </row>
    <row r="30" spans="2:25" x14ac:dyDescent="0.35">
      <c r="B30" s="27" t="s">
        <v>2</v>
      </c>
      <c r="C30" s="19" t="s">
        <v>7</v>
      </c>
      <c r="D30" s="39" t="s">
        <v>91</v>
      </c>
      <c r="E30" s="20">
        <v>13156.17496676</v>
      </c>
      <c r="F30" s="20">
        <v>12953.54364</v>
      </c>
      <c r="G30" s="20">
        <v>15752.60209609</v>
      </c>
      <c r="H30" s="20">
        <v>16820.33672368</v>
      </c>
      <c r="I30" s="21">
        <v>17137.932341060001</v>
      </c>
      <c r="K30" s="27" t="s">
        <v>2</v>
      </c>
      <c r="L30" s="19" t="s">
        <v>7</v>
      </c>
      <c r="M30" s="20" t="s">
        <v>19</v>
      </c>
      <c r="N30" s="38">
        <f t="shared" si="5"/>
        <v>-1.5401993913273588E-2</v>
      </c>
      <c r="O30" s="38">
        <f t="shared" si="0"/>
        <v>0.21608438075945685</v>
      </c>
      <c r="P30" s="38">
        <f t="shared" si="0"/>
        <v>6.7781476423823692E-2</v>
      </c>
      <c r="Q30" s="38">
        <f t="shared" si="0"/>
        <v>1.8881644440142696E-2</v>
      </c>
      <c r="S30" s="27" t="s">
        <v>2</v>
      </c>
      <c r="T30" s="19" t="s">
        <v>7</v>
      </c>
      <c r="U30" s="45">
        <f t="shared" si="1"/>
        <v>1.5642926166881687E-2</v>
      </c>
      <c r="V30" s="37">
        <f t="shared" si="2"/>
        <v>0</v>
      </c>
      <c r="W30" s="37">
        <f t="shared" si="3"/>
        <v>0.21608438075945685</v>
      </c>
      <c r="X30" s="37">
        <f t="shared" si="4"/>
        <v>0.29851237554328419</v>
      </c>
      <c r="Y30" s="44">
        <f>(I30-$F$21)/F30</f>
        <v>-1.64813666686655</v>
      </c>
    </row>
    <row r="31" spans="2:25" x14ac:dyDescent="0.35">
      <c r="B31" s="28"/>
      <c r="C31" s="8" t="s">
        <v>8</v>
      </c>
      <c r="D31" s="31" t="s">
        <v>86</v>
      </c>
      <c r="E31" s="1">
        <v>758382.41507702996</v>
      </c>
      <c r="F31" s="1">
        <v>838272.08612144005</v>
      </c>
      <c r="G31" s="1">
        <v>908973.71919337998</v>
      </c>
      <c r="H31" s="1">
        <v>919353.38439051004</v>
      </c>
      <c r="I31" s="2">
        <v>941967.09147304005</v>
      </c>
      <c r="K31" s="28"/>
      <c r="L31" s="8" t="s">
        <v>8</v>
      </c>
      <c r="M31" s="1" t="s">
        <v>19</v>
      </c>
      <c r="N31" s="38">
        <f t="shared" si="5"/>
        <v>0.10534219867993061</v>
      </c>
      <c r="O31" s="38">
        <f t="shared" si="0"/>
        <v>8.4342105913446125E-2</v>
      </c>
      <c r="P31" s="38">
        <f t="shared" si="0"/>
        <v>1.141910374080005E-2</v>
      </c>
      <c r="Q31" s="38">
        <f t="shared" si="0"/>
        <v>2.4597404508954833E-2</v>
      </c>
      <c r="S31" s="28"/>
      <c r="T31" s="8" t="s">
        <v>8</v>
      </c>
      <c r="U31" s="46">
        <f t="shared" si="1"/>
        <v>-9.5302792932122654E-2</v>
      </c>
      <c r="V31" s="40">
        <f t="shared" si="2"/>
        <v>0</v>
      </c>
      <c r="W31" s="40">
        <f t="shared" si="3"/>
        <v>8.4342105913446125E-2</v>
      </c>
      <c r="X31" s="40">
        <f t="shared" si="4"/>
        <v>9.6724320911389355E-2</v>
      </c>
      <c r="Y31" s="41">
        <f>(I31-$F$21)/F31</f>
        <v>1.0777884219827802</v>
      </c>
    </row>
    <row r="32" spans="2:25" x14ac:dyDescent="0.35">
      <c r="B32" s="28"/>
      <c r="C32" s="8" t="s">
        <v>9</v>
      </c>
      <c r="D32" s="31" t="s">
        <v>88</v>
      </c>
      <c r="E32" s="1">
        <v>350053.78672124998</v>
      </c>
      <c r="F32" s="1">
        <v>339954.37964</v>
      </c>
      <c r="G32" s="1">
        <v>317957.36220566998</v>
      </c>
      <c r="H32" s="1">
        <v>289854.27733274997</v>
      </c>
      <c r="I32" s="2">
        <v>288711.79973496002</v>
      </c>
      <c r="K32" s="28"/>
      <c r="L32" s="8" t="s">
        <v>9</v>
      </c>
      <c r="M32" s="1" t="s">
        <v>19</v>
      </c>
      <c r="N32" s="38">
        <f t="shared" si="5"/>
        <v>-2.8851015084982373E-2</v>
      </c>
      <c r="O32" s="38">
        <f t="shared" si="0"/>
        <v>-6.4705792164301876E-2</v>
      </c>
      <c r="P32" s="38">
        <f t="shared" si="0"/>
        <v>-8.8386331670287269E-2</v>
      </c>
      <c r="Q32" s="38">
        <f t="shared" si="0"/>
        <v>-3.9415585248666236E-3</v>
      </c>
      <c r="S32" s="28"/>
      <c r="T32" s="8" t="s">
        <v>9</v>
      </c>
      <c r="U32" s="46">
        <f t="shared" si="1"/>
        <v>2.9708124637031916E-2</v>
      </c>
      <c r="V32" s="40">
        <f t="shared" si="2"/>
        <v>0</v>
      </c>
      <c r="W32" s="40">
        <f t="shared" si="3"/>
        <v>-6.4705792164301876E-2</v>
      </c>
      <c r="X32" s="40">
        <f t="shared" si="4"/>
        <v>-0.14737301622736648</v>
      </c>
      <c r="Y32" s="41">
        <f>(I32-$F$21)/F32</f>
        <v>0.73605363584354866</v>
      </c>
    </row>
    <row r="33" spans="2:25" x14ac:dyDescent="0.35">
      <c r="B33" s="28"/>
      <c r="C33" s="8" t="s">
        <v>10</v>
      </c>
      <c r="D33" s="31" t="s">
        <v>87</v>
      </c>
      <c r="E33" s="1">
        <v>119716.02397576001</v>
      </c>
      <c r="F33" s="1">
        <v>123139.17527000001</v>
      </c>
      <c r="G33" s="1">
        <v>106649.79403783</v>
      </c>
      <c r="H33" s="1">
        <v>104874.35921034</v>
      </c>
      <c r="I33" s="2">
        <v>100671.89988425</v>
      </c>
      <c r="K33" s="28"/>
      <c r="L33" s="8" t="s">
        <v>10</v>
      </c>
      <c r="M33" s="1" t="s">
        <v>19</v>
      </c>
      <c r="N33" s="38">
        <f t="shared" si="5"/>
        <v>2.8593927367092622E-2</v>
      </c>
      <c r="O33" s="38">
        <f t="shared" si="0"/>
        <v>-0.13390849172097113</v>
      </c>
      <c r="P33" s="38">
        <f t="shared" si="0"/>
        <v>-1.664733479804216E-2</v>
      </c>
      <c r="Q33" s="38">
        <f t="shared" si="0"/>
        <v>-4.0071370711895246E-2</v>
      </c>
      <c r="S33" s="28"/>
      <c r="T33" s="8" t="s">
        <v>10</v>
      </c>
      <c r="U33" s="46">
        <f t="shared" si="1"/>
        <v>-2.7799043535367673E-2</v>
      </c>
      <c r="V33" s="40">
        <f t="shared" si="2"/>
        <v>0</v>
      </c>
      <c r="W33" s="40">
        <f t="shared" si="3"/>
        <v>-0.13390849172097113</v>
      </c>
      <c r="X33" s="40">
        <f t="shared" si="4"/>
        <v>-0.14832660702503345</v>
      </c>
      <c r="Y33" s="41">
        <f>(I33-$F$21)/F33</f>
        <v>0.50499572672872906</v>
      </c>
    </row>
    <row r="34" spans="2:25" x14ac:dyDescent="0.35">
      <c r="B34" s="28"/>
      <c r="C34" s="8" t="s">
        <v>11</v>
      </c>
      <c r="D34" s="31" t="s">
        <v>89</v>
      </c>
      <c r="E34" s="1">
        <v>271802.09934652998</v>
      </c>
      <c r="F34" s="1">
        <v>236828.95456000001</v>
      </c>
      <c r="G34" s="1">
        <v>227952.19368313</v>
      </c>
      <c r="H34" s="1">
        <v>225619.61104792001</v>
      </c>
      <c r="I34" s="2">
        <v>206622.32407502999</v>
      </c>
      <c r="K34" s="28"/>
      <c r="L34" s="8" t="s">
        <v>11</v>
      </c>
      <c r="M34" s="1" t="s">
        <v>19</v>
      </c>
      <c r="N34" s="38">
        <f t="shared" si="5"/>
        <v>-0.12867135636778687</v>
      </c>
      <c r="O34" s="38">
        <f t="shared" si="0"/>
        <v>-3.7481738216351035E-2</v>
      </c>
      <c r="P34" s="38">
        <f t="shared" si="0"/>
        <v>-1.0232771168030263E-2</v>
      </c>
      <c r="Q34" s="38">
        <f t="shared" si="0"/>
        <v>-8.4200512910445252E-2</v>
      </c>
      <c r="S34" s="28"/>
      <c r="T34" s="8" t="s">
        <v>11</v>
      </c>
      <c r="U34" s="46">
        <f t="shared" si="1"/>
        <v>0.14767258864738861</v>
      </c>
      <c r="V34" s="40">
        <f t="shared" si="2"/>
        <v>0</v>
      </c>
      <c r="W34" s="40">
        <f t="shared" si="3"/>
        <v>-3.7481738216351035E-2</v>
      </c>
      <c r="X34" s="40">
        <f t="shared" si="4"/>
        <v>-4.7330967334233365E-2</v>
      </c>
      <c r="Y34" s="41">
        <f>(I34-$F$21)/F34</f>
        <v>0.70994351939527467</v>
      </c>
    </row>
    <row r="35" spans="2:25" x14ac:dyDescent="0.35">
      <c r="B35" s="28"/>
      <c r="C35" s="8" t="s">
        <v>12</v>
      </c>
      <c r="D35" s="31" t="s">
        <v>62</v>
      </c>
      <c r="E35" s="1">
        <v>7638.1501564099999</v>
      </c>
      <c r="F35" s="1">
        <v>6398.3966399999999</v>
      </c>
      <c r="G35" s="1">
        <v>7967.3922593400002</v>
      </c>
      <c r="H35" s="1">
        <v>9592.9599528800009</v>
      </c>
      <c r="I35" s="2">
        <v>11000.00205639</v>
      </c>
      <c r="K35" s="28"/>
      <c r="L35" s="8" t="s">
        <v>12</v>
      </c>
      <c r="M35" s="1" t="s">
        <v>19</v>
      </c>
      <c r="N35" s="38">
        <f t="shared" si="5"/>
        <v>-0.1623107023327616</v>
      </c>
      <c r="O35" s="38">
        <f t="shared" si="0"/>
        <v>0.24521699851042689</v>
      </c>
      <c r="P35" s="38">
        <f t="shared" si="0"/>
        <v>0.20402757145970604</v>
      </c>
      <c r="Q35" s="38">
        <f t="shared" si="0"/>
        <v>0.14667444776391217</v>
      </c>
      <c r="S35" s="28"/>
      <c r="T35" s="8" t="s">
        <v>12</v>
      </c>
      <c r="U35" s="46">
        <f t="shared" si="1"/>
        <v>0.19376002867024511</v>
      </c>
      <c r="V35" s="40">
        <f t="shared" si="2"/>
        <v>0</v>
      </c>
      <c r="W35" s="40">
        <f t="shared" si="3"/>
        <v>0.24521699851042689</v>
      </c>
      <c r="X35" s="40">
        <f t="shared" si="4"/>
        <v>0.49927559865685367</v>
      </c>
      <c r="Y35" s="41">
        <f>(I35-$F$21)/F35</f>
        <v>-4.295941947670503</v>
      </c>
    </row>
    <row r="36" spans="2:25" x14ac:dyDescent="0.35">
      <c r="B36" s="28"/>
      <c r="C36" s="8" t="s">
        <v>13</v>
      </c>
      <c r="D36" s="31" t="s">
        <v>90</v>
      </c>
      <c r="E36" s="1">
        <v>158572.41275146999</v>
      </c>
      <c r="F36" s="1">
        <v>151116.99536999999</v>
      </c>
      <c r="G36" s="1">
        <v>128350.24012012999</v>
      </c>
      <c r="H36" s="1">
        <v>139226.38259600001</v>
      </c>
      <c r="I36" s="2">
        <v>135436.68476378999</v>
      </c>
      <c r="K36" s="28"/>
      <c r="L36" s="8" t="s">
        <v>13</v>
      </c>
      <c r="M36" s="1" t="s">
        <v>19</v>
      </c>
      <c r="N36" s="38">
        <f t="shared" si="5"/>
        <v>-4.7015853843094729E-2</v>
      </c>
      <c r="O36" s="38">
        <f t="shared" si="0"/>
        <v>-0.15065648436251064</v>
      </c>
      <c r="P36" s="38">
        <f t="shared" si="0"/>
        <v>8.4737998664361214E-2</v>
      </c>
      <c r="Q36" s="38">
        <f t="shared" si="0"/>
        <v>-2.7219681798433058E-2</v>
      </c>
      <c r="S36" s="28"/>
      <c r="T36" s="8" t="s">
        <v>13</v>
      </c>
      <c r="U36" s="46">
        <f t="shared" si="1"/>
        <v>4.9335399788858342E-2</v>
      </c>
      <c r="V36" s="40">
        <f t="shared" si="2"/>
        <v>0</v>
      </c>
      <c r="W36" s="40">
        <f t="shared" si="3"/>
        <v>-0.15065648436251064</v>
      </c>
      <c r="X36" s="40">
        <f t="shared" si="4"/>
        <v>-7.86848146688372E-2</v>
      </c>
      <c r="Y36" s="41">
        <f>(I36-$F$21)/F36</f>
        <v>0.64155287065108357</v>
      </c>
    </row>
    <row r="37" spans="2:25" x14ac:dyDescent="0.35">
      <c r="B37" s="28"/>
      <c r="C37" s="8" t="s">
        <v>14</v>
      </c>
      <c r="D37" s="31" t="s">
        <v>92</v>
      </c>
      <c r="E37" s="1">
        <v>215941.03010191</v>
      </c>
      <c r="F37" s="1">
        <v>210360.73855000001</v>
      </c>
      <c r="G37" s="1">
        <v>195797.47286893</v>
      </c>
      <c r="H37" s="1">
        <v>193101.35174201001</v>
      </c>
      <c r="I37" s="2">
        <v>191413.79289298999</v>
      </c>
      <c r="K37" s="28"/>
      <c r="L37" s="8" t="s">
        <v>14</v>
      </c>
      <c r="M37" s="1" t="s">
        <v>19</v>
      </c>
      <c r="N37" s="38">
        <f t="shared" si="5"/>
        <v>-2.5841738132287597E-2</v>
      </c>
      <c r="O37" s="38">
        <f t="shared" ref="O37:O47" si="6">(G37-F37)/F37</f>
        <v>-6.9229960787613967E-2</v>
      </c>
      <c r="P37" s="38">
        <f t="shared" ref="P37:P47" si="7">(H37-G37)/G37</f>
        <v>-1.3769948546398309E-2</v>
      </c>
      <c r="Q37" s="38">
        <f t="shared" ref="Q37:Q47" si="8">(I37-H37)/H37</f>
        <v>-8.7392389219245505E-3</v>
      </c>
      <c r="S37" s="28"/>
      <c r="T37" s="8" t="s">
        <v>14</v>
      </c>
      <c r="U37" s="46">
        <f t="shared" si="1"/>
        <v>2.6527248337187354E-2</v>
      </c>
      <c r="V37" s="40">
        <f t="shared" si="2"/>
        <v>0</v>
      </c>
      <c r="W37" s="40">
        <f t="shared" si="3"/>
        <v>-6.9229960787613967E-2</v>
      </c>
      <c r="X37" s="40">
        <f t="shared" si="4"/>
        <v>-8.2046616336097652E-2</v>
      </c>
      <c r="Y37" s="41">
        <f>(I37-$F$21)/F37</f>
        <v>0.72697334762703991</v>
      </c>
    </row>
    <row r="38" spans="2:25" ht="15" thickBot="1" x14ac:dyDescent="0.4">
      <c r="B38" s="29"/>
      <c r="C38" s="9" t="s">
        <v>15</v>
      </c>
      <c r="D38" s="48" t="s">
        <v>93</v>
      </c>
      <c r="E38" s="3">
        <v>57809.007941529999</v>
      </c>
      <c r="F38" s="3">
        <v>44341.559670000002</v>
      </c>
      <c r="G38" s="3">
        <v>31847.352722579999</v>
      </c>
      <c r="H38" s="3">
        <v>44767.797787819902</v>
      </c>
      <c r="I38" s="4">
        <v>52205.519801570001</v>
      </c>
      <c r="K38" s="29"/>
      <c r="L38" s="9" t="s">
        <v>15</v>
      </c>
      <c r="M38" s="3" t="s">
        <v>19</v>
      </c>
      <c r="N38" s="38">
        <f t="shared" si="5"/>
        <v>-0.23296452838546255</v>
      </c>
      <c r="O38" s="38">
        <f t="shared" si="6"/>
        <v>-0.28177193225508396</v>
      </c>
      <c r="P38" s="38">
        <f t="shared" si="7"/>
        <v>0.4056991856682397</v>
      </c>
      <c r="Q38" s="38">
        <f t="shared" si="8"/>
        <v>0.16614000199432863</v>
      </c>
      <c r="S38" s="29"/>
      <c r="T38" s="9" t="s">
        <v>15</v>
      </c>
      <c r="U38" s="47">
        <f t="shared" si="1"/>
        <v>0.30372067134665126</v>
      </c>
      <c r="V38" s="42">
        <f t="shared" si="2"/>
        <v>0</v>
      </c>
      <c r="W38" s="42">
        <f t="shared" si="3"/>
        <v>-0.28177193225508396</v>
      </c>
      <c r="X38" s="42">
        <f t="shared" si="4"/>
        <v>9.6126099531017983E-3</v>
      </c>
      <c r="Y38" s="43">
        <f>(I38-$F$21)/F38</f>
        <v>0.30937967278700373</v>
      </c>
    </row>
    <row r="39" spans="2:25" x14ac:dyDescent="0.35">
      <c r="B39" s="28" t="s">
        <v>3</v>
      </c>
      <c r="C39" s="8" t="s">
        <v>7</v>
      </c>
      <c r="D39" s="39" t="s">
        <v>91</v>
      </c>
      <c r="E39" s="1">
        <v>229142.56556213001</v>
      </c>
      <c r="F39" s="1">
        <v>239026.02262</v>
      </c>
      <c r="G39" s="1">
        <v>252568.06755246999</v>
      </c>
      <c r="H39" s="1">
        <v>246996.10268837001</v>
      </c>
      <c r="I39" s="2">
        <v>257137.97408093</v>
      </c>
      <c r="K39" s="28" t="s">
        <v>3</v>
      </c>
      <c r="L39" s="8" t="s">
        <v>7</v>
      </c>
      <c r="M39" s="1" t="s">
        <v>19</v>
      </c>
      <c r="N39" s="38">
        <f t="shared" si="5"/>
        <v>4.3132348778691577E-2</v>
      </c>
      <c r="O39" s="38">
        <f t="shared" si="6"/>
        <v>5.6655107188889338E-2</v>
      </c>
      <c r="P39" s="38">
        <f t="shared" si="7"/>
        <v>-2.2061240433501862E-2</v>
      </c>
      <c r="Q39" s="38">
        <f t="shared" si="8"/>
        <v>4.1060855949438937E-2</v>
      </c>
      <c r="S39" s="28" t="s">
        <v>3</v>
      </c>
      <c r="T39" s="8" t="s">
        <v>7</v>
      </c>
      <c r="U39" s="45">
        <f t="shared" si="1"/>
        <v>-4.1348874693792503E-2</v>
      </c>
      <c r="V39" s="37">
        <f t="shared" si="2"/>
        <v>0</v>
      </c>
      <c r="W39" s="37">
        <f t="shared" si="3"/>
        <v>5.6655107188889338E-2</v>
      </c>
      <c r="X39" s="37">
        <f t="shared" si="4"/>
        <v>3.3343984813907566E-2</v>
      </c>
      <c r="Y39" s="44">
        <f>(I39-$F$21)/F39</f>
        <v>0.91475743563092227</v>
      </c>
    </row>
    <row r="40" spans="2:25" x14ac:dyDescent="0.35">
      <c r="B40" s="28"/>
      <c r="C40" s="8" t="s">
        <v>8</v>
      </c>
      <c r="D40" s="31" t="s">
        <v>86</v>
      </c>
      <c r="E40" s="1">
        <v>934775.14221074001</v>
      </c>
      <c r="F40" s="1">
        <v>1056062.5196700001</v>
      </c>
      <c r="G40" s="1">
        <v>1172431.52840839</v>
      </c>
      <c r="H40" s="1">
        <v>1167538.41597122</v>
      </c>
      <c r="I40" s="2">
        <v>1216251.9610008399</v>
      </c>
      <c r="K40" s="28"/>
      <c r="L40" s="8" t="s">
        <v>8</v>
      </c>
      <c r="M40" s="1" t="s">
        <v>19</v>
      </c>
      <c r="N40" s="38">
        <f t="shared" si="5"/>
        <v>0.12975032388261398</v>
      </c>
      <c r="O40" s="38">
        <f t="shared" si="6"/>
        <v>0.1101914011442742</v>
      </c>
      <c r="P40" s="38">
        <f t="shared" si="7"/>
        <v>-4.173473945905005E-3</v>
      </c>
      <c r="Q40" s="38">
        <f t="shared" si="8"/>
        <v>4.1723290954068903E-2</v>
      </c>
      <c r="S40" s="28"/>
      <c r="T40" s="8" t="s">
        <v>8</v>
      </c>
      <c r="U40" s="46">
        <f t="shared" si="1"/>
        <v>-0.1148486715513397</v>
      </c>
      <c r="V40" s="40">
        <f t="shared" si="2"/>
        <v>0</v>
      </c>
      <c r="W40" s="40">
        <f t="shared" si="3"/>
        <v>0.1101914011442742</v>
      </c>
      <c r="X40" s="40">
        <f t="shared" si="4"/>
        <v>0.1055580462566308</v>
      </c>
      <c r="Y40" s="41">
        <f>(I40-$F$21)/F40</f>
        <v>1.1152415661800683</v>
      </c>
    </row>
    <row r="41" spans="2:25" x14ac:dyDescent="0.35">
      <c r="B41" s="28"/>
      <c r="C41" s="8" t="s">
        <v>9</v>
      </c>
      <c r="D41" s="31" t="s">
        <v>88</v>
      </c>
      <c r="E41" s="1">
        <v>448653.54973127</v>
      </c>
      <c r="F41" s="1">
        <v>477633.99083000002</v>
      </c>
      <c r="G41" s="1">
        <v>396499.98785516998</v>
      </c>
      <c r="H41" s="1">
        <v>338240.35316258</v>
      </c>
      <c r="I41" s="2">
        <v>353973.13472015999</v>
      </c>
      <c r="K41" s="28"/>
      <c r="L41" s="8" t="s">
        <v>9</v>
      </c>
      <c r="M41" s="1" t="s">
        <v>19</v>
      </c>
      <c r="N41" s="38">
        <f t="shared" si="5"/>
        <v>6.4594253441410274E-2</v>
      </c>
      <c r="O41" s="38">
        <f t="shared" si="6"/>
        <v>-0.16986647628206039</v>
      </c>
      <c r="P41" s="38">
        <f t="shared" si="7"/>
        <v>-0.14693477043401715</v>
      </c>
      <c r="Q41" s="38">
        <f t="shared" si="8"/>
        <v>4.651361497963493E-2</v>
      </c>
      <c r="S41" s="28"/>
      <c r="T41" s="8" t="s">
        <v>9</v>
      </c>
      <c r="U41" s="46">
        <f t="shared" si="1"/>
        <v>-6.0674997288969683E-2</v>
      </c>
      <c r="V41" s="40">
        <f t="shared" si="2"/>
        <v>0</v>
      </c>
      <c r="W41" s="40">
        <f t="shared" si="3"/>
        <v>-0.16986647628206039</v>
      </c>
      <c r="X41" s="40">
        <f t="shared" si="4"/>
        <v>-0.29184195501913757</v>
      </c>
      <c r="Y41" s="41">
        <f>(I41-$F$21)/F41</f>
        <v>0.66051830103617581</v>
      </c>
    </row>
    <row r="42" spans="2:25" x14ac:dyDescent="0.35">
      <c r="B42" s="28"/>
      <c r="C42" s="8" t="s">
        <v>10</v>
      </c>
      <c r="D42" s="31" t="s">
        <v>87</v>
      </c>
      <c r="E42" s="1">
        <v>223282.16322946001</v>
      </c>
      <c r="F42" s="1">
        <v>146119.28990999999</v>
      </c>
      <c r="G42" s="1">
        <v>147225.09314417001</v>
      </c>
      <c r="H42" s="1">
        <v>112271.87520304001</v>
      </c>
      <c r="I42" s="2">
        <v>128560.94673733</v>
      </c>
      <c r="K42" s="28"/>
      <c r="L42" s="8" t="s">
        <v>10</v>
      </c>
      <c r="M42" s="1" t="s">
        <v>19</v>
      </c>
      <c r="N42" s="38">
        <f t="shared" si="5"/>
        <v>-0.3455845832170758</v>
      </c>
      <c r="O42" s="38">
        <f t="shared" si="6"/>
        <v>7.5678114426310141E-3</v>
      </c>
      <c r="P42" s="38">
        <f t="shared" si="7"/>
        <v>-0.23741345442316755</v>
      </c>
      <c r="Q42" s="38">
        <f t="shared" si="8"/>
        <v>0.14508594877240397</v>
      </c>
      <c r="S42" s="28"/>
      <c r="T42" s="8" t="s">
        <v>10</v>
      </c>
      <c r="U42" s="46">
        <f t="shared" si="1"/>
        <v>0.52808135987375349</v>
      </c>
      <c r="V42" s="40">
        <f t="shared" si="2"/>
        <v>0</v>
      </c>
      <c r="W42" s="40">
        <f t="shared" si="3"/>
        <v>7.5678114426310141E-3</v>
      </c>
      <c r="X42" s="40">
        <f t="shared" si="4"/>
        <v>-0.23164234323755473</v>
      </c>
      <c r="Y42" s="41">
        <f>(I42-$F$21)/F42</f>
        <v>0.6164401990511289</v>
      </c>
    </row>
    <row r="43" spans="2:25" x14ac:dyDescent="0.35">
      <c r="B43" s="28"/>
      <c r="C43" s="8" t="s">
        <v>11</v>
      </c>
      <c r="D43" s="31" t="s">
        <v>89</v>
      </c>
      <c r="E43" s="1">
        <v>190178.14598098001</v>
      </c>
      <c r="F43" s="1">
        <v>149758.95887999999</v>
      </c>
      <c r="G43" s="1">
        <v>143921.83420861</v>
      </c>
      <c r="H43" s="1">
        <v>136627.47716112999</v>
      </c>
      <c r="I43" s="2">
        <v>114974.40550301</v>
      </c>
      <c r="K43" s="28"/>
      <c r="L43" s="8" t="s">
        <v>11</v>
      </c>
      <c r="M43" s="1" t="s">
        <v>19</v>
      </c>
      <c r="N43" s="38">
        <f t="shared" si="5"/>
        <v>-0.21253329026050347</v>
      </c>
      <c r="O43" s="38">
        <f t="shared" si="6"/>
        <v>-3.8976797882704334E-2</v>
      </c>
      <c r="P43" s="38">
        <f t="shared" si="7"/>
        <v>-5.0682768793142777E-2</v>
      </c>
      <c r="Q43" s="38">
        <f t="shared" si="8"/>
        <v>-0.15848255495915878</v>
      </c>
      <c r="S43" s="28"/>
      <c r="T43" s="8" t="s">
        <v>11</v>
      </c>
      <c r="U43" s="46">
        <f t="shared" si="1"/>
        <v>0.26989495255083484</v>
      </c>
      <c r="V43" s="40">
        <f t="shared" si="2"/>
        <v>0</v>
      </c>
      <c r="W43" s="40">
        <f t="shared" si="3"/>
        <v>-3.8976797882704334E-2</v>
      </c>
      <c r="X43" s="40">
        <f t="shared" si="4"/>
        <v>-8.7684114640460942E-2</v>
      </c>
      <c r="Y43" s="41">
        <f>(I43-$F$21)/F43</f>
        <v>0.51073580836187771</v>
      </c>
    </row>
    <row r="44" spans="2:25" x14ac:dyDescent="0.35">
      <c r="B44" s="28"/>
      <c r="C44" s="8" t="s">
        <v>12</v>
      </c>
      <c r="D44" s="31" t="s">
        <v>62</v>
      </c>
      <c r="E44" s="1">
        <v>0</v>
      </c>
      <c r="F44" s="1">
        <v>0</v>
      </c>
      <c r="G44" s="1">
        <v>0</v>
      </c>
      <c r="H44" s="1">
        <v>0</v>
      </c>
      <c r="I44" s="2">
        <v>0</v>
      </c>
      <c r="K44" s="28"/>
      <c r="L44" s="8" t="s">
        <v>12</v>
      </c>
      <c r="M44" s="1" t="s">
        <v>19</v>
      </c>
      <c r="N44" t="str">
        <f>IFERROR((F44-E44)/E44, "N/A")</f>
        <v>N/A</v>
      </c>
      <c r="O44" t="str">
        <f t="shared" ref="O44:Q44" si="9">IFERROR((G44-F44)/F44, "N/A")</f>
        <v>N/A</v>
      </c>
      <c r="P44" t="str">
        <f t="shared" si="9"/>
        <v>N/A</v>
      </c>
      <c r="Q44" t="str">
        <f t="shared" si="9"/>
        <v>N/A</v>
      </c>
      <c r="S44" s="28"/>
      <c r="T44" s="8" t="s">
        <v>12</v>
      </c>
      <c r="U44" s="30" t="str">
        <f>IFERROR((E44-F44)/F44, "N/A")</f>
        <v>N/A</v>
      </c>
      <c r="V44" s="31" t="str">
        <f>IFERROR((F44-F44)/F44, "N/A")</f>
        <v>N/A</v>
      </c>
      <c r="W44" s="31" t="str">
        <f>IFERROR((G44-F44)/F44, "N/A")</f>
        <v>N/A</v>
      </c>
      <c r="X44" s="31" t="str">
        <f>IFERROR((H44-F44)/F44, "N/A")</f>
        <v>N/A</v>
      </c>
      <c r="Y44" s="32" t="str">
        <f>IFERROR((I44-$F$21)/F44, "N/A")</f>
        <v>N/A</v>
      </c>
    </row>
    <row r="45" spans="2:25" x14ac:dyDescent="0.35">
      <c r="B45" s="28"/>
      <c r="C45" s="8" t="s">
        <v>13</v>
      </c>
      <c r="D45" s="31" t="s">
        <v>90</v>
      </c>
      <c r="E45" s="1">
        <v>249453.67347231001</v>
      </c>
      <c r="F45" s="1">
        <v>244009.39460999999</v>
      </c>
      <c r="G45" s="1">
        <v>235445.80867043001</v>
      </c>
      <c r="H45" s="1">
        <v>212956.33534856999</v>
      </c>
      <c r="I45" s="2">
        <v>191238.60779123</v>
      </c>
      <c r="K45" s="28"/>
      <c r="L45" s="8" t="s">
        <v>13</v>
      </c>
      <c r="M45" s="1" t="s">
        <v>19</v>
      </c>
      <c r="N45" s="38">
        <f t="shared" si="5"/>
        <v>-2.1824809338453575E-2</v>
      </c>
      <c r="O45" s="38">
        <f t="shared" si="6"/>
        <v>-3.5095312429495401E-2</v>
      </c>
      <c r="P45" s="38">
        <f t="shared" si="7"/>
        <v>-9.5518681979767608E-2</v>
      </c>
      <c r="Q45" s="38">
        <f t="shared" si="8"/>
        <v>-0.10198206839816297</v>
      </c>
      <c r="S45" s="28"/>
      <c r="T45" s="8" t="s">
        <v>13</v>
      </c>
      <c r="U45" s="46">
        <f t="shared" si="1"/>
        <v>2.2311759229646084E-2</v>
      </c>
      <c r="V45" s="40">
        <f t="shared" si="2"/>
        <v>0</v>
      </c>
      <c r="W45" s="40">
        <f t="shared" si="3"/>
        <v>-3.5095312429495401E-2</v>
      </c>
      <c r="X45" s="40">
        <f t="shared" si="4"/>
        <v>-0.12726173642232946</v>
      </c>
      <c r="Y45" s="41">
        <f>(I45-$F$21)/F45</f>
        <v>0.62600649231302152</v>
      </c>
    </row>
    <row r="46" spans="2:25" x14ac:dyDescent="0.35">
      <c r="B46" s="28"/>
      <c r="C46" s="8" t="s">
        <v>14</v>
      </c>
      <c r="D46" s="31" t="s">
        <v>92</v>
      </c>
      <c r="E46" s="1">
        <v>338664.25225944998</v>
      </c>
      <c r="F46" s="1">
        <v>315456.76559999998</v>
      </c>
      <c r="G46" s="1">
        <v>279598.29201901</v>
      </c>
      <c r="H46" s="1">
        <v>265480.15682146</v>
      </c>
      <c r="I46" s="2">
        <v>255139.88555377</v>
      </c>
      <c r="K46" s="28"/>
      <c r="L46" s="8" t="s">
        <v>14</v>
      </c>
      <c r="M46" s="1" t="s">
        <v>19</v>
      </c>
      <c r="N46" s="38">
        <f t="shared" si="5"/>
        <v>-6.852653182205598E-2</v>
      </c>
      <c r="O46" s="38">
        <f t="shared" si="6"/>
        <v>-0.11367159462497826</v>
      </c>
      <c r="P46" s="38">
        <f t="shared" si="7"/>
        <v>-5.0494354223702131E-2</v>
      </c>
      <c r="Q46" s="38">
        <f t="shared" si="8"/>
        <v>-3.89493188172403E-2</v>
      </c>
      <c r="S46" s="28"/>
      <c r="T46" s="8" t="s">
        <v>14</v>
      </c>
      <c r="U46" s="46">
        <f t="shared" si="1"/>
        <v>7.3567883748853063E-2</v>
      </c>
      <c r="V46" s="40">
        <f t="shared" si="2"/>
        <v>0</v>
      </c>
      <c r="W46" s="40">
        <f t="shared" si="3"/>
        <v>-0.11367159462497826</v>
      </c>
      <c r="X46" s="40">
        <f t="shared" si="4"/>
        <v>-0.15842617508451368</v>
      </c>
      <c r="Y46" s="41">
        <f>(I46-$F$21)/F46</f>
        <v>0.6867906052409295</v>
      </c>
    </row>
    <row r="47" spans="2:25" ht="15" thickBot="1" x14ac:dyDescent="0.4">
      <c r="B47" s="29"/>
      <c r="C47" s="9" t="s">
        <v>15</v>
      </c>
      <c r="D47" s="48" t="s">
        <v>93</v>
      </c>
      <c r="E47" s="3">
        <v>103962.90188609999</v>
      </c>
      <c r="F47" s="3">
        <v>72721.560599999997</v>
      </c>
      <c r="G47" s="3">
        <v>27387.542252039999</v>
      </c>
      <c r="H47" s="3">
        <v>47640.941459330003</v>
      </c>
      <c r="I47" s="4">
        <v>60176.510699539998</v>
      </c>
      <c r="K47" s="29"/>
      <c r="L47" s="9" t="s">
        <v>15</v>
      </c>
      <c r="M47" s="3" t="s">
        <v>19</v>
      </c>
      <c r="N47" s="38">
        <f t="shared" si="5"/>
        <v>-0.30050470619151709</v>
      </c>
      <c r="O47" s="38">
        <f t="shared" si="6"/>
        <v>-0.62339171456064701</v>
      </c>
      <c r="P47" s="38">
        <f t="shared" si="7"/>
        <v>0.73951138152169904</v>
      </c>
      <c r="Q47" s="38">
        <f t="shared" si="8"/>
        <v>0.26312597644425917</v>
      </c>
      <c r="S47" s="29"/>
      <c r="T47" s="9" t="s">
        <v>15</v>
      </c>
      <c r="U47" s="47">
        <f t="shared" si="1"/>
        <v>0.42960218439124087</v>
      </c>
      <c r="V47" s="42">
        <f t="shared" si="2"/>
        <v>0</v>
      </c>
      <c r="W47" s="42">
        <f t="shared" si="3"/>
        <v>-0.62339171456064701</v>
      </c>
      <c r="X47" s="42">
        <f t="shared" si="4"/>
        <v>-0.34488560110287286</v>
      </c>
      <c r="Y47" s="43">
        <f>(I47-$F$21)/F47</f>
        <v>0.29825223689630226</v>
      </c>
    </row>
    <row r="48" spans="2:25" x14ac:dyDescent="0.35">
      <c r="D48" s="1"/>
      <c r="E48" s="1"/>
      <c r="F48" s="1"/>
      <c r="G48" s="1"/>
      <c r="H48" s="1"/>
    </row>
    <row r="50" spans="8:8" x14ac:dyDescent="0.35">
      <c r="H50" s="1"/>
    </row>
  </sheetData>
  <mergeCells count="12">
    <mergeCell ref="B39:B47"/>
    <mergeCell ref="K21:K29"/>
    <mergeCell ref="K30:K38"/>
    <mergeCell ref="K39:K47"/>
    <mergeCell ref="S21:S29"/>
    <mergeCell ref="S30:S38"/>
    <mergeCell ref="S39:S47"/>
    <mergeCell ref="C10:K10"/>
    <mergeCell ref="L10:T10"/>
    <mergeCell ref="U10:AC10"/>
    <mergeCell ref="B21:B29"/>
    <mergeCell ref="B30:B38"/>
  </mergeCells>
  <conditionalFormatting sqref="N21:Q43 N45:Q47">
    <cfRule type="cellIs" dxfId="29" priority="16" operator="greaterThan">
      <formula>0.05</formula>
    </cfRule>
    <cfRule type="cellIs" dxfId="28" priority="17" operator="greaterThan">
      <formula>0</formula>
    </cfRule>
    <cfRule type="cellIs" dxfId="27" priority="18" operator="greaterThan">
      <formula>0.05</formula>
    </cfRule>
    <cfRule type="cellIs" dxfId="26" priority="19" operator="greaterThan">
      <formula>5</formula>
    </cfRule>
    <cfRule type="cellIs" dxfId="25" priority="20" operator="lessThan">
      <formula>0</formula>
    </cfRule>
  </conditionalFormatting>
  <conditionalFormatting sqref="U21:Y43 U45:Y47">
    <cfRule type="cellIs" dxfId="4" priority="1" operator="greaterThan">
      <formula>0.05</formula>
    </cfRule>
    <cfRule type="cellIs" dxfId="3" priority="2" operator="greaterThan">
      <formula>0</formula>
    </cfRule>
    <cfRule type="cellIs" dxfId="2" priority="3" operator="greaterThan">
      <formula>0.05</formula>
    </cfRule>
    <cfRule type="cellIs" dxfId="1" priority="4" operator="greaterThan">
      <formula>5</formula>
    </cfRule>
    <cfRule type="cellIs" dxfId="0" priority="5" operator="less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51105-D89C-4495-82E4-DEB9E9D26701}">
  <dimension ref="A2:E30"/>
  <sheetViews>
    <sheetView workbookViewId="0">
      <selection activeCell="A24" activeCellId="1" sqref="A16 A24"/>
    </sheetView>
  </sheetViews>
  <sheetFormatPr defaultRowHeight="14.5" x14ac:dyDescent="0.35"/>
  <cols>
    <col min="1" max="1" width="32.54296875" bestFit="1" customWidth="1"/>
    <col min="2" max="2" width="15.26953125" bestFit="1" customWidth="1"/>
    <col min="3" max="4" width="23.1796875" bestFit="1" customWidth="1"/>
    <col min="5" max="5" width="11.81640625" bestFit="1" customWidth="1"/>
    <col min="6" max="6" width="4.81640625" bestFit="1" customWidth="1"/>
  </cols>
  <sheetData>
    <row r="2" spans="1:5" x14ac:dyDescent="0.35">
      <c r="B2" t="s">
        <v>3</v>
      </c>
      <c r="C2" t="s">
        <v>2</v>
      </c>
      <c r="D2" t="s">
        <v>1</v>
      </c>
      <c r="E2" t="s">
        <v>18</v>
      </c>
    </row>
    <row r="3" spans="1:5" x14ac:dyDescent="0.35">
      <c r="A3" t="s">
        <v>16</v>
      </c>
      <c r="B3">
        <v>165919.53396716999</v>
      </c>
      <c r="C3">
        <v>163290.77222491999</v>
      </c>
      <c r="D3">
        <v>137002.68141565</v>
      </c>
      <c r="E3">
        <f>SUM(B3:D3)</f>
        <v>466212.98760773998</v>
      </c>
    </row>
    <row r="4" spans="1:5" x14ac:dyDescent="0.35">
      <c r="A4" t="s">
        <v>17</v>
      </c>
      <c r="B4">
        <v>469462.59817056998</v>
      </c>
      <c r="C4">
        <v>518431.87825384998</v>
      </c>
      <c r="D4">
        <v>201178.85798448999</v>
      </c>
      <c r="E4">
        <f t="shared" ref="E4:E12" si="0">SUM(B4:D4)</f>
        <v>1189073.33440891</v>
      </c>
    </row>
    <row r="5" spans="1:5" x14ac:dyDescent="0.35">
      <c r="A5" t="s">
        <v>16</v>
      </c>
      <c r="B5">
        <v>125101.20438</v>
      </c>
      <c r="C5">
        <v>123551.01485000001</v>
      </c>
      <c r="D5">
        <v>100770.212</v>
      </c>
      <c r="E5">
        <f t="shared" si="0"/>
        <v>349422.43122999999</v>
      </c>
    </row>
    <row r="6" spans="1:5" x14ac:dyDescent="0.35">
      <c r="A6" t="s">
        <v>17</v>
      </c>
      <c r="B6">
        <v>539107.59363000002</v>
      </c>
      <c r="C6">
        <v>584457.9007</v>
      </c>
      <c r="D6">
        <v>241826.82763000001</v>
      </c>
      <c r="E6">
        <f t="shared" si="0"/>
        <v>1365392.3219600001</v>
      </c>
    </row>
    <row r="7" spans="1:5" x14ac:dyDescent="0.35">
      <c r="A7" t="s">
        <v>16</v>
      </c>
      <c r="B7">
        <v>123941.93713830999</v>
      </c>
      <c r="C7">
        <v>128431.35504761001</v>
      </c>
      <c r="D7">
        <v>101510.12429450999</v>
      </c>
      <c r="E7">
        <f t="shared" si="0"/>
        <v>353883.41648042999</v>
      </c>
    </row>
    <row r="8" spans="1:5" x14ac:dyDescent="0.35">
      <c r="A8" t="s">
        <v>17</v>
      </c>
      <c r="B8">
        <v>604208.51978460001</v>
      </c>
      <c r="C8">
        <v>643565.74575892999</v>
      </c>
      <c r="D8">
        <v>263966.84971613</v>
      </c>
      <c r="E8">
        <f t="shared" si="0"/>
        <v>1511741.1152596599</v>
      </c>
    </row>
    <row r="9" spans="1:5" x14ac:dyDescent="0.35">
      <c r="A9" t="s">
        <v>16</v>
      </c>
      <c r="B9">
        <v>117142.44181588999</v>
      </c>
      <c r="C9">
        <v>126459.86528658999</v>
      </c>
      <c r="D9">
        <v>93833.836199020006</v>
      </c>
      <c r="E9">
        <f t="shared" si="0"/>
        <v>337436.14330150001</v>
      </c>
    </row>
    <row r="10" spans="1:5" x14ac:dyDescent="0.35">
      <c r="A10" t="s">
        <v>17</v>
      </c>
      <c r="B10">
        <v>594584.19501511997</v>
      </c>
      <c r="C10">
        <v>646527.09202084003</v>
      </c>
      <c r="D10">
        <v>279717.00543736003</v>
      </c>
      <c r="E10">
        <f t="shared" si="0"/>
        <v>1520828.2924733199</v>
      </c>
    </row>
    <row r="11" spans="1:5" x14ac:dyDescent="0.35">
      <c r="A11" t="s">
        <v>16</v>
      </c>
      <c r="B11">
        <v>93028.944221240003</v>
      </c>
      <c r="C11">
        <v>105301.83353911</v>
      </c>
      <c r="D11">
        <v>82906.324832269995</v>
      </c>
      <c r="E11">
        <f t="shared" si="0"/>
        <v>281237.10259262001</v>
      </c>
    </row>
    <row r="12" spans="1:5" x14ac:dyDescent="0.35">
      <c r="A12" t="s">
        <v>17</v>
      </c>
      <c r="B12">
        <v>614858.81942193001</v>
      </c>
      <c r="C12">
        <v>666366.89696527994</v>
      </c>
      <c r="D12">
        <v>290889.70246840001</v>
      </c>
      <c r="E12">
        <f t="shared" si="0"/>
        <v>1572115.4188556098</v>
      </c>
    </row>
    <row r="16" spans="1:5" x14ac:dyDescent="0.35">
      <c r="A16" t="s">
        <v>17</v>
      </c>
    </row>
    <row r="17" spans="1:5" x14ac:dyDescent="0.35">
      <c r="B17" t="s">
        <v>3</v>
      </c>
      <c r="C17" t="s">
        <v>2</v>
      </c>
      <c r="D17" t="s">
        <v>1</v>
      </c>
      <c r="E17" t="s">
        <v>18</v>
      </c>
    </row>
    <row r="18" spans="1:5" x14ac:dyDescent="0.35">
      <c r="A18">
        <v>2016</v>
      </c>
      <c r="B18">
        <v>469462.59817056998</v>
      </c>
      <c r="C18">
        <v>518431.87825384998</v>
      </c>
      <c r="D18">
        <v>201178.85798448999</v>
      </c>
      <c r="E18">
        <v>1189073.33440891</v>
      </c>
    </row>
    <row r="19" spans="1:5" x14ac:dyDescent="0.35">
      <c r="A19">
        <v>2018</v>
      </c>
      <c r="B19">
        <v>539107.59363000002</v>
      </c>
      <c r="C19">
        <v>584457.9007</v>
      </c>
      <c r="D19">
        <v>241826.82763000001</v>
      </c>
      <c r="E19">
        <v>1365392.3219600001</v>
      </c>
    </row>
    <row r="20" spans="1:5" x14ac:dyDescent="0.35">
      <c r="A20">
        <v>2020</v>
      </c>
      <c r="B20">
        <v>604208.51978460001</v>
      </c>
      <c r="C20">
        <v>643565.74575892999</v>
      </c>
      <c r="D20">
        <v>263966.84971613</v>
      </c>
      <c r="E20">
        <v>1511741.1152596599</v>
      </c>
    </row>
    <row r="21" spans="1:5" x14ac:dyDescent="0.35">
      <c r="A21">
        <v>2021</v>
      </c>
      <c r="B21">
        <v>594584.19501511997</v>
      </c>
      <c r="C21">
        <v>646527.09202084003</v>
      </c>
      <c r="D21">
        <v>279717.00543736003</v>
      </c>
      <c r="E21">
        <v>1520828.2924733199</v>
      </c>
    </row>
    <row r="22" spans="1:5" x14ac:dyDescent="0.35">
      <c r="A22">
        <v>2022</v>
      </c>
      <c r="B22">
        <v>614858.81942193001</v>
      </c>
      <c r="C22">
        <v>666366.89696527994</v>
      </c>
      <c r="D22">
        <v>290889.70246840001</v>
      </c>
      <c r="E22">
        <v>1572115.4188556098</v>
      </c>
    </row>
    <row r="24" spans="1:5" x14ac:dyDescent="0.35">
      <c r="A24" t="s">
        <v>16</v>
      </c>
    </row>
    <row r="25" spans="1:5" x14ac:dyDescent="0.35">
      <c r="B25" t="s">
        <v>3</v>
      </c>
      <c r="C25" t="s">
        <v>2</v>
      </c>
      <c r="D25" t="s">
        <v>1</v>
      </c>
      <c r="E25" t="s">
        <v>18</v>
      </c>
    </row>
    <row r="26" spans="1:5" x14ac:dyDescent="0.35">
      <c r="A26">
        <v>2016</v>
      </c>
      <c r="B26">
        <v>165919.53396716999</v>
      </c>
      <c r="C26">
        <v>163290.77222491999</v>
      </c>
      <c r="D26">
        <v>137002.68141565</v>
      </c>
      <c r="E26">
        <v>466212.98760773998</v>
      </c>
    </row>
    <row r="27" spans="1:5" x14ac:dyDescent="0.35">
      <c r="A27">
        <v>2018</v>
      </c>
      <c r="B27">
        <v>125101.20438</v>
      </c>
      <c r="C27">
        <v>123551.01485000001</v>
      </c>
      <c r="D27">
        <v>100770.212</v>
      </c>
      <c r="E27">
        <v>349422.43122999999</v>
      </c>
    </row>
    <row r="28" spans="1:5" x14ac:dyDescent="0.35">
      <c r="A28">
        <v>2020</v>
      </c>
      <c r="B28">
        <v>123941.93713830999</v>
      </c>
      <c r="C28">
        <v>128431.35504761001</v>
      </c>
      <c r="D28">
        <v>101510.12429450999</v>
      </c>
      <c r="E28">
        <v>353883.41648042999</v>
      </c>
    </row>
    <row r="29" spans="1:5" x14ac:dyDescent="0.35">
      <c r="A29">
        <v>2021</v>
      </c>
      <c r="B29">
        <v>117142.44181588999</v>
      </c>
      <c r="C29">
        <v>126459.86528658999</v>
      </c>
      <c r="D29">
        <v>93833.836199020006</v>
      </c>
      <c r="E29">
        <v>337436.14330150001</v>
      </c>
    </row>
    <row r="30" spans="1:5" x14ac:dyDescent="0.35">
      <c r="A30">
        <v>2022</v>
      </c>
      <c r="B30">
        <v>93028.944221240003</v>
      </c>
      <c r="C30">
        <v>105301.83353911</v>
      </c>
      <c r="D30">
        <v>82906.324832269995</v>
      </c>
      <c r="E30">
        <v>281237.10259262001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300D1-3AC7-4D26-8808-E9D9CF4497EE}">
  <dimension ref="A1:P71"/>
  <sheetViews>
    <sheetView tabSelected="1" topLeftCell="A37" workbookViewId="0">
      <selection activeCell="A28" sqref="A28"/>
    </sheetView>
  </sheetViews>
  <sheetFormatPr defaultRowHeight="14.5" x14ac:dyDescent="0.35"/>
  <cols>
    <col min="1" max="1" width="51.81640625" bestFit="1" customWidth="1"/>
  </cols>
  <sheetData>
    <row r="1" spans="1:16" x14ac:dyDescent="0.35">
      <c r="B1">
        <v>2016</v>
      </c>
      <c r="C1">
        <v>2016</v>
      </c>
      <c r="D1">
        <v>2016</v>
      </c>
      <c r="E1">
        <v>2018</v>
      </c>
      <c r="F1">
        <v>2018</v>
      </c>
      <c r="G1">
        <v>2018</v>
      </c>
      <c r="H1">
        <v>2020</v>
      </c>
      <c r="I1">
        <v>2020</v>
      </c>
      <c r="J1">
        <v>2020</v>
      </c>
      <c r="K1">
        <v>2021</v>
      </c>
      <c r="L1">
        <v>2021</v>
      </c>
      <c r="M1">
        <v>2021</v>
      </c>
      <c r="N1">
        <v>2022</v>
      </c>
      <c r="O1">
        <v>2022</v>
      </c>
      <c r="P1">
        <v>2022</v>
      </c>
    </row>
    <row r="2" spans="1:16" x14ac:dyDescent="0.35">
      <c r="B2" t="s">
        <v>3</v>
      </c>
      <c r="C2" t="s">
        <v>2</v>
      </c>
      <c r="D2" t="s">
        <v>1</v>
      </c>
      <c r="E2" t="s">
        <v>3</v>
      </c>
      <c r="F2" t="s">
        <v>2</v>
      </c>
      <c r="G2" t="s">
        <v>1</v>
      </c>
      <c r="H2" t="s">
        <v>2</v>
      </c>
      <c r="I2" t="s">
        <v>3</v>
      </c>
      <c r="J2" t="s">
        <v>1</v>
      </c>
      <c r="K2" t="s">
        <v>1</v>
      </c>
      <c r="L2" t="s">
        <v>2</v>
      </c>
      <c r="M2" t="s">
        <v>3</v>
      </c>
      <c r="N2" t="s">
        <v>2</v>
      </c>
      <c r="O2" t="s">
        <v>1</v>
      </c>
      <c r="P2" t="s">
        <v>3</v>
      </c>
    </row>
    <row r="3" spans="1:16" x14ac:dyDescent="0.35">
      <c r="A3" t="s">
        <v>20</v>
      </c>
      <c r="B3">
        <v>213565.55318347999</v>
      </c>
      <c r="C3">
        <v>7322.3072755699995</v>
      </c>
      <c r="D3">
        <v>921.35081077999996</v>
      </c>
      <c r="E3">
        <v>224106.15224</v>
      </c>
      <c r="F3">
        <v>6947.5147100000004</v>
      </c>
      <c r="G3">
        <v>900.14311999999995</v>
      </c>
      <c r="H3">
        <v>7633.33455469</v>
      </c>
      <c r="I3">
        <v>236801.84065900001</v>
      </c>
      <c r="J3">
        <v>897.77794494</v>
      </c>
      <c r="K3">
        <v>857.62614182000004</v>
      </c>
      <c r="L3">
        <v>7444.0449070900004</v>
      </c>
      <c r="M3">
        <v>231634.00444834001</v>
      </c>
      <c r="N3">
        <v>7423.6609981499996</v>
      </c>
      <c r="O3">
        <v>858.43815638000001</v>
      </c>
      <c r="P3">
        <v>240331.51636841</v>
      </c>
    </row>
    <row r="4" spans="1:16" x14ac:dyDescent="0.35">
      <c r="A4" t="s">
        <v>21</v>
      </c>
      <c r="B4">
        <v>27.979746970000001</v>
      </c>
      <c r="C4">
        <v>32.024358710000001</v>
      </c>
      <c r="D4">
        <v>8.0175845199999998</v>
      </c>
      <c r="E4">
        <v>63.710619999999999</v>
      </c>
      <c r="F4">
        <v>30.859159999999999</v>
      </c>
      <c r="G4">
        <v>8.0175800000000006</v>
      </c>
      <c r="I4">
        <v>80.882692349999999</v>
      </c>
      <c r="J4">
        <v>8.0175477300000004</v>
      </c>
      <c r="K4">
        <v>8.0175856799999998</v>
      </c>
      <c r="M4">
        <v>78.52578699</v>
      </c>
      <c r="O4">
        <v>8.0175845199999998</v>
      </c>
      <c r="P4">
        <v>62.32879526</v>
      </c>
    </row>
    <row r="5" spans="1:16" x14ac:dyDescent="0.35">
      <c r="A5" t="s">
        <v>22</v>
      </c>
      <c r="B5">
        <v>111.2440355</v>
      </c>
      <c r="E5">
        <v>109.65912</v>
      </c>
      <c r="I5">
        <v>148.86404851</v>
      </c>
      <c r="L5">
        <v>3.0492242599999999</v>
      </c>
      <c r="M5">
        <v>150.91574682000001</v>
      </c>
      <c r="N5">
        <v>0.51577746000000002</v>
      </c>
      <c r="O5">
        <v>11.45913311</v>
      </c>
      <c r="P5">
        <v>143.79095516000001</v>
      </c>
    </row>
    <row r="6" spans="1:16" x14ac:dyDescent="0.35">
      <c r="A6" t="s">
        <v>23</v>
      </c>
      <c r="B6">
        <v>12583.601714980001</v>
      </c>
      <c r="C6">
        <v>5375.6395790400002</v>
      </c>
      <c r="D6">
        <v>26616.461858769999</v>
      </c>
      <c r="E6">
        <v>11570.75546</v>
      </c>
      <c r="F6">
        <v>5563.4857599999996</v>
      </c>
      <c r="G6">
        <v>26665.77274</v>
      </c>
      <c r="H6">
        <v>7048.9307428499997</v>
      </c>
      <c r="I6">
        <v>12289.213663279999</v>
      </c>
      <c r="J6">
        <v>27197.81576175</v>
      </c>
      <c r="K6">
        <v>29222.028251579999</v>
      </c>
      <c r="L6">
        <v>8333.9910772099993</v>
      </c>
      <c r="M6">
        <v>11934.599504620001</v>
      </c>
      <c r="N6">
        <v>8650.5728494800005</v>
      </c>
      <c r="O6">
        <v>29414.229040279999</v>
      </c>
      <c r="P6">
        <v>13363.92577926</v>
      </c>
    </row>
    <row r="7" spans="1:16" x14ac:dyDescent="0.35">
      <c r="A7" t="s">
        <v>24</v>
      </c>
      <c r="B7">
        <v>51.673380229999999</v>
      </c>
      <c r="C7">
        <v>279.48907981999997</v>
      </c>
      <c r="D7">
        <v>10131.92331679</v>
      </c>
      <c r="E7">
        <v>67.471699999999998</v>
      </c>
      <c r="F7">
        <v>307.09580999999997</v>
      </c>
      <c r="G7">
        <v>9427.5386899999994</v>
      </c>
      <c r="H7">
        <v>943.03073257999995</v>
      </c>
      <c r="I7">
        <v>121.26725279999999</v>
      </c>
      <c r="J7">
        <v>125.52323371</v>
      </c>
      <c r="K7">
        <v>22.608501910000001</v>
      </c>
      <c r="L7">
        <v>15.123991480000001</v>
      </c>
      <c r="M7">
        <v>45.753887910000003</v>
      </c>
      <c r="N7">
        <v>15.679205100000001</v>
      </c>
      <c r="O7">
        <v>21.873809619999999</v>
      </c>
      <c r="P7">
        <v>91.353784289999993</v>
      </c>
    </row>
    <row r="8" spans="1:16" x14ac:dyDescent="0.35">
      <c r="A8" t="s">
        <v>25</v>
      </c>
      <c r="B8">
        <v>2802.5135009700002</v>
      </c>
      <c r="C8">
        <v>146.71467362000001</v>
      </c>
      <c r="D8">
        <v>1227.0165722500001</v>
      </c>
      <c r="E8">
        <v>3108.2734799999998</v>
      </c>
      <c r="F8">
        <v>104.5882</v>
      </c>
      <c r="G8">
        <v>1485.6704500000001</v>
      </c>
      <c r="H8">
        <v>127.30606597000001</v>
      </c>
      <c r="I8">
        <v>3125.99923653</v>
      </c>
      <c r="J8">
        <v>2148.14485522</v>
      </c>
      <c r="K8">
        <v>2113.8536536400002</v>
      </c>
      <c r="L8">
        <v>113.36333276000001</v>
      </c>
      <c r="M8">
        <v>3078.7766913099999</v>
      </c>
      <c r="N8">
        <v>113.18717813000001</v>
      </c>
      <c r="O8">
        <v>2096.2069373999998</v>
      </c>
      <c r="P8">
        <v>3068.1494885000002</v>
      </c>
    </row>
    <row r="9" spans="1:16" x14ac:dyDescent="0.35">
      <c r="A9" t="s">
        <v>26</v>
      </c>
      <c r="B9">
        <v>1279.0272303500001</v>
      </c>
      <c r="C9">
        <v>2733.4222448400001</v>
      </c>
      <c r="D9">
        <v>979.97278486000005</v>
      </c>
      <c r="E9">
        <v>1360.39237</v>
      </c>
      <c r="F9">
        <v>2358.14905</v>
      </c>
      <c r="G9">
        <v>956.96676774000002</v>
      </c>
      <c r="H9">
        <v>2076.68826051</v>
      </c>
      <c r="I9">
        <v>859.45364413000004</v>
      </c>
      <c r="J9">
        <v>910.16903178999996</v>
      </c>
      <c r="K9">
        <v>729.22508254000002</v>
      </c>
      <c r="L9">
        <v>1978.5553924799999</v>
      </c>
      <c r="M9">
        <v>768.50151791999997</v>
      </c>
      <c r="N9">
        <v>1760.49127088</v>
      </c>
      <c r="O9">
        <v>1086.443444</v>
      </c>
      <c r="P9">
        <v>601.06123515000002</v>
      </c>
    </row>
    <row r="10" spans="1:16" x14ac:dyDescent="0.35">
      <c r="A10" t="s">
        <v>27</v>
      </c>
      <c r="B10">
        <v>6679.8726886000004</v>
      </c>
      <c r="C10">
        <v>7914.2121977699999</v>
      </c>
      <c r="D10">
        <v>5785.93643909</v>
      </c>
      <c r="E10">
        <v>6668.59465</v>
      </c>
      <c r="F10">
        <v>7807.4857400000001</v>
      </c>
      <c r="G10">
        <v>5250.4963299999999</v>
      </c>
      <c r="H10">
        <v>8205.5804349800001</v>
      </c>
      <c r="I10">
        <v>7591.0155385300004</v>
      </c>
      <c r="J10">
        <v>5312.7559071599999</v>
      </c>
      <c r="K10">
        <v>2800.0489269700001</v>
      </c>
      <c r="L10">
        <v>8124.39099162</v>
      </c>
      <c r="M10">
        <v>4909.9711341000002</v>
      </c>
      <c r="N10">
        <v>8418.4557191000004</v>
      </c>
      <c r="O10">
        <v>2563.7642351600002</v>
      </c>
      <c r="P10">
        <v>4351.4600152100002</v>
      </c>
    </row>
    <row r="11" spans="1:16" x14ac:dyDescent="0.35">
      <c r="A11" t="s">
        <v>17</v>
      </c>
      <c r="B11">
        <v>469462.59817056998</v>
      </c>
      <c r="C11">
        <v>518431.87825384998</v>
      </c>
      <c r="D11">
        <v>201178.85798448999</v>
      </c>
      <c r="E11">
        <v>539107.59363000002</v>
      </c>
      <c r="F11">
        <v>584457.9007</v>
      </c>
      <c r="G11">
        <v>241826.82763000001</v>
      </c>
      <c r="H11">
        <v>643565.74575892999</v>
      </c>
      <c r="I11">
        <v>604208.51978460001</v>
      </c>
      <c r="J11">
        <v>263966.84971613</v>
      </c>
      <c r="K11">
        <v>279717.00543736003</v>
      </c>
      <c r="L11">
        <v>646527.09202084003</v>
      </c>
      <c r="M11">
        <v>594584.19501511997</v>
      </c>
      <c r="N11">
        <v>666366.89696527994</v>
      </c>
      <c r="O11">
        <v>290889.70246840001</v>
      </c>
      <c r="P11">
        <v>614858.81942193001</v>
      </c>
    </row>
    <row r="12" spans="1:16" x14ac:dyDescent="0.35">
      <c r="A12" t="s">
        <v>28</v>
      </c>
      <c r="B12">
        <v>67840.644262419999</v>
      </c>
      <c r="C12">
        <v>110370.20612333</v>
      </c>
      <c r="D12">
        <v>205880.24073866999</v>
      </c>
      <c r="E12">
        <v>70029.99007</v>
      </c>
      <c r="F12">
        <v>116395.32859144</v>
      </c>
      <c r="G12">
        <v>222431.17554</v>
      </c>
      <c r="H12">
        <v>121141.63677989</v>
      </c>
      <c r="I12">
        <v>70577.327425609998</v>
      </c>
      <c r="J12">
        <v>239826.63061642999</v>
      </c>
      <c r="K12">
        <v>247714.61866774</v>
      </c>
      <c r="L12">
        <v>123658.27106018001</v>
      </c>
      <c r="M12">
        <v>68419.283832910005</v>
      </c>
      <c r="N12">
        <v>122699.49140853999</v>
      </c>
      <c r="O12">
        <v>248807.11869562999</v>
      </c>
      <c r="P12">
        <v>67743.911085870001</v>
      </c>
    </row>
    <row r="13" spans="1:16" x14ac:dyDescent="0.35">
      <c r="A13" t="s">
        <v>29</v>
      </c>
      <c r="B13">
        <v>279995.37521934998</v>
      </c>
      <c r="C13">
        <v>73289.416189120006</v>
      </c>
      <c r="D13">
        <v>7707.5612810700004</v>
      </c>
      <c r="E13">
        <v>335223.95672999998</v>
      </c>
      <c r="F13">
        <v>83131.530369999993</v>
      </c>
      <c r="G13">
        <v>11038.915279999999</v>
      </c>
      <c r="H13">
        <v>91491.756229229999</v>
      </c>
      <c r="I13">
        <v>388709.40954780002</v>
      </c>
      <c r="J13">
        <v>12948.922020829999</v>
      </c>
      <c r="K13">
        <v>15103.957563170001</v>
      </c>
      <c r="L13">
        <v>97328.856028280003</v>
      </c>
      <c r="M13">
        <v>400644.64148738002</v>
      </c>
      <c r="N13">
        <v>100514.52164573999</v>
      </c>
      <c r="O13">
        <v>17457.853210469999</v>
      </c>
      <c r="P13">
        <v>429564.43923974998</v>
      </c>
    </row>
    <row r="14" spans="1:16" x14ac:dyDescent="0.35">
      <c r="A14" t="s">
        <v>30</v>
      </c>
      <c r="B14">
        <v>18269.87429191</v>
      </c>
      <c r="C14">
        <v>4069.6287669100002</v>
      </c>
      <c r="D14">
        <v>154.43952035999999</v>
      </c>
      <c r="E14">
        <v>17648.2601</v>
      </c>
      <c r="F14">
        <v>3686.4670500000002</v>
      </c>
      <c r="G14">
        <v>96.629300000000001</v>
      </c>
      <c r="H14">
        <v>3603.62566896</v>
      </c>
      <c r="I14">
        <v>17453.1325488</v>
      </c>
      <c r="J14">
        <v>107.3650449</v>
      </c>
      <c r="K14">
        <v>125.9363075</v>
      </c>
      <c r="L14">
        <v>3556.4564198100002</v>
      </c>
      <c r="M14">
        <v>17243.637997959999</v>
      </c>
      <c r="N14">
        <v>3584.0450851199998</v>
      </c>
      <c r="O14">
        <v>133.54761428</v>
      </c>
      <c r="P14">
        <v>17785.839880160001</v>
      </c>
    </row>
    <row r="15" spans="1:16" x14ac:dyDescent="0.35">
      <c r="A15" t="s">
        <v>31</v>
      </c>
      <c r="B15">
        <v>25716.459779199999</v>
      </c>
      <c r="C15">
        <v>7174.7281188899997</v>
      </c>
      <c r="D15">
        <v>45646.040030650001</v>
      </c>
      <c r="E15">
        <v>24692.902419999999</v>
      </c>
      <c r="F15">
        <v>6388.18649</v>
      </c>
      <c r="G15">
        <v>43182.437290000002</v>
      </c>
      <c r="H15">
        <v>5806.2826543499996</v>
      </c>
      <c r="I15">
        <v>23179.927264319998</v>
      </c>
      <c r="J15">
        <v>24953.525149320001</v>
      </c>
    </row>
    <row r="16" spans="1:16" x14ac:dyDescent="0.35">
      <c r="A16" t="s">
        <v>32</v>
      </c>
      <c r="B16">
        <v>13873.700604490001</v>
      </c>
      <c r="C16">
        <v>23478.189296460001</v>
      </c>
      <c r="D16">
        <v>1474.15724669</v>
      </c>
      <c r="E16">
        <v>12174.134309999999</v>
      </c>
      <c r="F16">
        <v>23624.819920000002</v>
      </c>
      <c r="G16">
        <v>1305.4230500000001</v>
      </c>
      <c r="H16">
        <v>24178.207862300002</v>
      </c>
      <c r="I16">
        <v>11664.89653822</v>
      </c>
      <c r="J16">
        <v>1283.4718959899999</v>
      </c>
      <c r="K16">
        <v>1395.6542892299999</v>
      </c>
      <c r="L16">
        <v>24421.172512100002</v>
      </c>
      <c r="M16">
        <v>11294.81207038</v>
      </c>
      <c r="N16">
        <v>25656.692842289998</v>
      </c>
      <c r="O16">
        <v>1257.90198966</v>
      </c>
      <c r="P16">
        <v>11225.2020042</v>
      </c>
    </row>
    <row r="17" spans="1:16" x14ac:dyDescent="0.35">
      <c r="A17" t="s">
        <v>33</v>
      </c>
      <c r="B17">
        <v>50613.30386647</v>
      </c>
      <c r="C17">
        <v>10577.444311380001</v>
      </c>
      <c r="D17">
        <v>12537.17620932</v>
      </c>
      <c r="E17">
        <v>48303.322460000003</v>
      </c>
      <c r="F17">
        <v>10142.87241</v>
      </c>
      <c r="G17">
        <v>11653.069579999999</v>
      </c>
      <c r="H17">
        <v>8711.2763993099998</v>
      </c>
      <c r="I17">
        <v>48187.846116380002</v>
      </c>
      <c r="J17">
        <v>11248.081125999999</v>
      </c>
      <c r="K17">
        <v>10431.355011559999</v>
      </c>
      <c r="L17">
        <v>7635.4741432700002</v>
      </c>
      <c r="M17">
        <v>44912.801778089997</v>
      </c>
      <c r="N17">
        <v>7102.4712876399999</v>
      </c>
      <c r="O17">
        <v>9619.1038870299999</v>
      </c>
      <c r="P17">
        <v>46328.174897320001</v>
      </c>
    </row>
    <row r="18" spans="1:16" x14ac:dyDescent="0.35">
      <c r="A18" t="s">
        <v>34</v>
      </c>
      <c r="B18">
        <v>1044.28609738</v>
      </c>
      <c r="C18">
        <v>318.15622227</v>
      </c>
      <c r="D18">
        <v>7835.3559618299996</v>
      </c>
      <c r="E18">
        <v>853.37293</v>
      </c>
      <c r="F18">
        <v>279.3458</v>
      </c>
      <c r="G18">
        <v>7567.7104399999998</v>
      </c>
      <c r="H18">
        <v>192.91914492000001</v>
      </c>
      <c r="J18">
        <v>7199.0302658299997</v>
      </c>
      <c r="K18">
        <v>6980.6092117999997</v>
      </c>
      <c r="L18">
        <v>224.02580441999999</v>
      </c>
      <c r="M18">
        <v>14.42861549</v>
      </c>
      <c r="N18">
        <v>224.46437646000001</v>
      </c>
      <c r="O18">
        <v>6704.6697000499998</v>
      </c>
      <c r="P18">
        <v>522.81302942000002</v>
      </c>
    </row>
    <row r="19" spans="1:16" x14ac:dyDescent="0.35">
      <c r="A19" t="s">
        <v>35</v>
      </c>
      <c r="B19">
        <v>149528.97752766</v>
      </c>
      <c r="C19">
        <v>65285.81334624</v>
      </c>
      <c r="D19">
        <v>3108.0240103599999</v>
      </c>
      <c r="E19">
        <v>174506.75068</v>
      </c>
      <c r="F19">
        <v>66986.514670000004</v>
      </c>
      <c r="G19">
        <v>3447.77405</v>
      </c>
      <c r="H19">
        <v>49772.729322079998</v>
      </c>
      <c r="I19">
        <v>121078.25344586</v>
      </c>
      <c r="J19">
        <v>1828.08038779</v>
      </c>
      <c r="K19">
        <v>1391.96131446</v>
      </c>
      <c r="L19">
        <v>37262.67850365</v>
      </c>
      <c r="M19">
        <v>64946.301377830001</v>
      </c>
      <c r="N19">
        <v>48486.782921309998</v>
      </c>
      <c r="O19">
        <v>1200.5642625600001</v>
      </c>
      <c r="P19">
        <v>80660.668771020006</v>
      </c>
    </row>
    <row r="20" spans="1:16" x14ac:dyDescent="0.35">
      <c r="A20" t="s">
        <v>36</v>
      </c>
      <c r="B20">
        <v>10055.734453569999</v>
      </c>
      <c r="C20">
        <v>23547.322104769999</v>
      </c>
      <c r="D20">
        <v>14005.407840989999</v>
      </c>
      <c r="E20">
        <v>11128.247670000001</v>
      </c>
      <c r="F20">
        <v>13932.20721</v>
      </c>
      <c r="G20">
        <v>15723.98228</v>
      </c>
      <c r="H20">
        <v>11484.97393375</v>
      </c>
      <c r="I20">
        <v>4005.4516346099999</v>
      </c>
      <c r="J20">
        <v>12030.403406650001</v>
      </c>
      <c r="K20">
        <v>6343.0037801999997</v>
      </c>
      <c r="L20">
        <v>7461.5987727499996</v>
      </c>
      <c r="M20">
        <v>3897.9169282600001</v>
      </c>
      <c r="N20">
        <v>3528.4541036400001</v>
      </c>
      <c r="O20">
        <v>4610.5985305100003</v>
      </c>
      <c r="P20">
        <v>1439.15323117</v>
      </c>
    </row>
    <row r="21" spans="1:16" x14ac:dyDescent="0.35">
      <c r="A21" t="s">
        <v>37</v>
      </c>
      <c r="B21">
        <v>22.63502806</v>
      </c>
      <c r="D21">
        <v>101.50520856999999</v>
      </c>
      <c r="E21">
        <v>701.22331999999994</v>
      </c>
      <c r="F21">
        <v>1109.8125299999999</v>
      </c>
      <c r="G21">
        <v>406.17822000000001</v>
      </c>
      <c r="H21">
        <v>1519.3954835300001</v>
      </c>
      <c r="I21">
        <v>1825.05546951</v>
      </c>
      <c r="J21">
        <v>2189.5915905100001</v>
      </c>
      <c r="K21">
        <v>919.53243798999995</v>
      </c>
      <c r="L21">
        <v>1141.2223141899999</v>
      </c>
      <c r="M21">
        <v>547.06147496000006</v>
      </c>
      <c r="N21">
        <v>439.0034905</v>
      </c>
      <c r="O21">
        <v>785.28066076000005</v>
      </c>
      <c r="P21">
        <v>207.51707031000001</v>
      </c>
    </row>
    <row r="22" spans="1:16" x14ac:dyDescent="0.35">
      <c r="A22" t="s">
        <v>38</v>
      </c>
      <c r="B22">
        <v>20.625868329999999</v>
      </c>
      <c r="C22">
        <v>114.31847670000001</v>
      </c>
      <c r="D22">
        <v>48043.872888739999</v>
      </c>
      <c r="F22">
        <v>544.99094000000002</v>
      </c>
      <c r="G22">
        <v>57938.921139999999</v>
      </c>
      <c r="H22">
        <v>316.27282795999997</v>
      </c>
      <c r="J22">
        <v>43805.838656020002</v>
      </c>
      <c r="K22">
        <v>46983.468123550003</v>
      </c>
      <c r="L22">
        <v>695.48496594000005</v>
      </c>
      <c r="O22">
        <v>35115.044954559999</v>
      </c>
    </row>
    <row r="23" spans="1:16" x14ac:dyDescent="0.35">
      <c r="A23" t="s">
        <v>39</v>
      </c>
      <c r="B23">
        <v>255000.00584115001</v>
      </c>
      <c r="C23">
        <v>253138.41580032001</v>
      </c>
      <c r="D23">
        <v>59234.557091479997</v>
      </c>
      <c r="E23">
        <v>254803.34774</v>
      </c>
      <c r="F23">
        <v>254133.77054999999</v>
      </c>
      <c r="G23">
        <v>61465.59143</v>
      </c>
      <c r="H23">
        <v>250767.82816221</v>
      </c>
      <c r="I23">
        <v>256143.34994494999</v>
      </c>
      <c r="J23">
        <v>60090.503523480002</v>
      </c>
      <c r="K23">
        <v>51463.745398619998</v>
      </c>
      <c r="L23">
        <v>240922.76818131001</v>
      </c>
      <c r="M23">
        <v>238691.43749767001</v>
      </c>
      <c r="N23">
        <v>233124.71283442</v>
      </c>
      <c r="O23">
        <v>44375.152187339998</v>
      </c>
      <c r="P23">
        <v>239456.32768767999</v>
      </c>
    </row>
    <row r="24" spans="1:16" x14ac:dyDescent="0.35">
      <c r="A24" t="s">
        <v>40</v>
      </c>
      <c r="B24">
        <v>34025.571012499997</v>
      </c>
      <c r="C24">
        <v>7967.9169932200002</v>
      </c>
      <c r="D24">
        <v>20113.760256649999</v>
      </c>
      <c r="E24">
        <v>36494.421419999999</v>
      </c>
      <c r="F24">
        <v>3247.08374</v>
      </c>
      <c r="G24">
        <v>18332.956050000001</v>
      </c>
      <c r="H24">
        <v>4096.1624761399999</v>
      </c>
      <c r="I24">
        <v>13447.87736024</v>
      </c>
      <c r="J24">
        <v>17612.286994549999</v>
      </c>
      <c r="K24">
        <v>8159.1906285599998</v>
      </c>
      <c r="L24">
        <v>2370.5245949099999</v>
      </c>
      <c r="M24">
        <v>30157.635883859999</v>
      </c>
      <c r="N24">
        <v>3132.8463850899998</v>
      </c>
      <c r="O24">
        <v>15623.6319747</v>
      </c>
      <c r="P24">
        <v>32107.737584930001</v>
      </c>
    </row>
    <row r="25" spans="1:16" x14ac:dyDescent="0.35">
      <c r="A25" t="s">
        <v>41</v>
      </c>
      <c r="B25">
        <v>11220.29191446</v>
      </c>
      <c r="C25">
        <v>14851.44182765</v>
      </c>
      <c r="F25">
        <v>215.54920999999999</v>
      </c>
      <c r="G25">
        <v>518.29630999999995</v>
      </c>
    </row>
    <row r="26" spans="1:16" x14ac:dyDescent="0.35">
      <c r="A26" t="s">
        <v>42</v>
      </c>
      <c r="B26">
        <v>151639.91280844001</v>
      </c>
      <c r="C26">
        <v>57720.033689650001</v>
      </c>
      <c r="D26">
        <v>64106.941649239998</v>
      </c>
      <c r="E26">
        <v>92513.012199999997</v>
      </c>
      <c r="F26">
        <v>55065.23719</v>
      </c>
      <c r="G26">
        <v>59499.03976</v>
      </c>
      <c r="H26">
        <v>40152.31476678</v>
      </c>
      <c r="I26">
        <v>74494.4690366</v>
      </c>
      <c r="J26">
        <v>36530.540236139997</v>
      </c>
      <c r="K26">
        <v>44118.15999683</v>
      </c>
      <c r="L26">
        <v>42584.28283045</v>
      </c>
      <c r="M26">
        <v>35442.91543003</v>
      </c>
      <c r="N26">
        <v>47054.173323130002</v>
      </c>
      <c r="O26">
        <v>64878.432621100001</v>
      </c>
      <c r="P26">
        <v>80678.318688109997</v>
      </c>
    </row>
    <row r="27" spans="1:16" x14ac:dyDescent="0.35">
      <c r="A27" t="s">
        <v>43</v>
      </c>
      <c r="B27">
        <v>60421.958506559997</v>
      </c>
      <c r="C27">
        <v>47144.548458459998</v>
      </c>
      <c r="D27">
        <v>71015.843950499999</v>
      </c>
      <c r="E27">
        <v>53606.277710000002</v>
      </c>
      <c r="F27">
        <v>67858.388869999995</v>
      </c>
      <c r="G27">
        <v>116599.78487</v>
      </c>
      <c r="H27">
        <v>66497.479271050004</v>
      </c>
      <c r="I27">
        <v>72730.624107569995</v>
      </c>
      <c r="J27">
        <v>122762.18270172</v>
      </c>
      <c r="K27">
        <v>99080.693442450007</v>
      </c>
      <c r="L27">
        <v>62290.076379890001</v>
      </c>
      <c r="M27">
        <v>76828.959773009905</v>
      </c>
      <c r="N27">
        <v>53617.726561119998</v>
      </c>
      <c r="O27">
        <v>97851.301551829994</v>
      </c>
      <c r="P27">
        <v>47882.628049220002</v>
      </c>
    </row>
    <row r="28" spans="1:16" x14ac:dyDescent="0.35">
      <c r="A28" t="s">
        <v>16</v>
      </c>
      <c r="B28">
        <v>165919.53396716999</v>
      </c>
      <c r="C28">
        <v>163290.77222491999</v>
      </c>
      <c r="D28">
        <v>137002.68141565</v>
      </c>
      <c r="E28">
        <v>125101.20438</v>
      </c>
      <c r="F28">
        <v>123551.01485000001</v>
      </c>
      <c r="G28">
        <v>100770.212</v>
      </c>
      <c r="H28">
        <v>128431.35504761001</v>
      </c>
      <c r="I28">
        <v>123941.93713830999</v>
      </c>
      <c r="J28">
        <v>101510.12429450999</v>
      </c>
      <c r="K28">
        <v>93833.836199020006</v>
      </c>
      <c r="L28">
        <v>126459.86528658999</v>
      </c>
      <c r="M28">
        <v>117142.44181588999</v>
      </c>
      <c r="N28">
        <v>105301.83353911</v>
      </c>
      <c r="O28">
        <v>82906.324832269995</v>
      </c>
      <c r="P28">
        <v>93028.944221240003</v>
      </c>
    </row>
    <row r="29" spans="1:16" x14ac:dyDescent="0.35">
      <c r="A29" t="s">
        <v>44</v>
      </c>
      <c r="B29">
        <v>19224.854100529999</v>
      </c>
      <c r="C29">
        <v>95752.784076199998</v>
      </c>
      <c r="D29">
        <v>210239.29789858</v>
      </c>
      <c r="E29">
        <v>18562.80197</v>
      </c>
      <c r="F29">
        <v>97555.326289999997</v>
      </c>
      <c r="G29">
        <v>169707.65551362999</v>
      </c>
      <c r="H29">
        <v>84916.08364769</v>
      </c>
      <c r="I29">
        <v>17155.663716089999</v>
      </c>
      <c r="J29">
        <v>164555.17971293</v>
      </c>
      <c r="K29">
        <v>164267.22634137</v>
      </c>
      <c r="L29">
        <v>85073.058630340005</v>
      </c>
      <c r="M29">
        <v>17223.988937419999</v>
      </c>
      <c r="N29">
        <v>85890.77535281</v>
      </c>
      <c r="O29">
        <v>186834.38843508999</v>
      </c>
      <c r="P29">
        <v>16658.69403893</v>
      </c>
    </row>
    <row r="30" spans="1:16" x14ac:dyDescent="0.35">
      <c r="A30" t="s">
        <v>45</v>
      </c>
      <c r="B30">
        <v>5033.7579132800001</v>
      </c>
      <c r="C30">
        <v>12758.543045410001</v>
      </c>
      <c r="D30">
        <v>17512.546945530001</v>
      </c>
      <c r="E30">
        <v>6094.9525299999996</v>
      </c>
      <c r="F30">
        <v>15722.61342</v>
      </c>
      <c r="G30">
        <v>24804.620900000002</v>
      </c>
      <c r="H30">
        <v>12356.365948590001</v>
      </c>
      <c r="I30">
        <v>2824.23335421</v>
      </c>
      <c r="J30">
        <v>39118.632671749998</v>
      </c>
      <c r="K30">
        <v>41991.415117260003</v>
      </c>
      <c r="L30">
        <v>10818.43899061</v>
      </c>
      <c r="M30">
        <v>1523.2689545400001</v>
      </c>
      <c r="N30">
        <v>12151.29756569</v>
      </c>
      <c r="O30">
        <v>39419.653147910001</v>
      </c>
      <c r="P30">
        <v>4546.5659689599997</v>
      </c>
    </row>
    <row r="31" spans="1:16" x14ac:dyDescent="0.35">
      <c r="A31" t="s">
        <v>46</v>
      </c>
      <c r="B31">
        <v>43582.716248019999</v>
      </c>
      <c r="C31">
        <v>5147.78391715</v>
      </c>
      <c r="D31">
        <v>2466.83787734</v>
      </c>
      <c r="E31">
        <v>39756.915549999998</v>
      </c>
      <c r="F31">
        <v>6586.1893099999998</v>
      </c>
      <c r="G31">
        <v>539.58069999999998</v>
      </c>
      <c r="H31">
        <v>5674.0175417299997</v>
      </c>
      <c r="I31">
        <v>39503.272863010003</v>
      </c>
      <c r="J31">
        <v>974.95444793000001</v>
      </c>
      <c r="K31">
        <v>1876.07109702</v>
      </c>
      <c r="L31">
        <v>6573.3586303000002</v>
      </c>
      <c r="M31">
        <v>33537.558487230002</v>
      </c>
      <c r="N31">
        <v>7244.3845186299995</v>
      </c>
      <c r="O31">
        <v>1870.35398882</v>
      </c>
      <c r="P31">
        <v>28352.779610739999</v>
      </c>
    </row>
    <row r="32" spans="1:16" x14ac:dyDescent="0.35">
      <c r="A32" t="s">
        <v>47</v>
      </c>
      <c r="B32">
        <v>106294.72692274999</v>
      </c>
      <c r="C32">
        <v>87357.891682350004</v>
      </c>
      <c r="D32">
        <v>72897.330226249993</v>
      </c>
      <c r="E32">
        <v>97337.354510000005</v>
      </c>
      <c r="F32">
        <v>76558.413310000004</v>
      </c>
      <c r="G32">
        <v>68355.537389999998</v>
      </c>
      <c r="H32">
        <v>65174.100935980001</v>
      </c>
      <c r="I32">
        <v>93482.72364081</v>
      </c>
      <c r="J32">
        <v>66601.678242630005</v>
      </c>
    </row>
    <row r="33" spans="1:16" x14ac:dyDescent="0.35">
      <c r="A33" t="s">
        <v>48</v>
      </c>
      <c r="B33">
        <v>4083.7546122700001</v>
      </c>
      <c r="C33">
        <v>5370.86408914</v>
      </c>
      <c r="D33">
        <v>2251.3291955</v>
      </c>
      <c r="E33">
        <v>3607.7804099999998</v>
      </c>
      <c r="F33">
        <v>5147.4928</v>
      </c>
      <c r="G33">
        <v>3261.67931</v>
      </c>
      <c r="H33">
        <v>5705.9506455299997</v>
      </c>
      <c r="I33">
        <v>3503.3975980099999</v>
      </c>
      <c r="J33">
        <v>3496.37203873</v>
      </c>
      <c r="K33">
        <v>3355.4503650400002</v>
      </c>
      <c r="L33">
        <v>6214.46823038</v>
      </c>
      <c r="M33">
        <v>3620.1269879699998</v>
      </c>
      <c r="N33">
        <v>4844.6676951500003</v>
      </c>
      <c r="O33">
        <v>3092.5977824699999</v>
      </c>
      <c r="P33">
        <v>4020.8734315900001</v>
      </c>
    </row>
    <row r="34" spans="1:16" x14ac:dyDescent="0.35">
      <c r="A34" t="s">
        <v>49</v>
      </c>
      <c r="B34">
        <v>12321.37349724</v>
      </c>
      <c r="C34">
        <v>7113.1622924499998</v>
      </c>
      <c r="D34">
        <v>6261.6013826199996</v>
      </c>
      <c r="E34">
        <v>14191.08424</v>
      </c>
      <c r="F34">
        <v>7953.7010499999997</v>
      </c>
      <c r="G34">
        <v>5512.4972100000005</v>
      </c>
      <c r="H34">
        <v>6665.4288150399998</v>
      </c>
      <c r="I34">
        <v>23009.814743449999</v>
      </c>
      <c r="J34">
        <v>5774.43874099</v>
      </c>
      <c r="K34">
        <v>5335.0496419199999</v>
      </c>
      <c r="L34">
        <v>6093.49446076</v>
      </c>
      <c r="M34">
        <v>15105.32935726</v>
      </c>
      <c r="N34">
        <v>5838.72301358</v>
      </c>
      <c r="O34">
        <v>5027.0261719700002</v>
      </c>
      <c r="P34">
        <v>12851.41850098</v>
      </c>
    </row>
    <row r="35" spans="1:16" x14ac:dyDescent="0.35">
      <c r="A35" t="s">
        <v>50</v>
      </c>
      <c r="B35">
        <v>4488.2431430200004</v>
      </c>
      <c r="C35">
        <v>1423.61547707</v>
      </c>
      <c r="D35">
        <v>266.27366895</v>
      </c>
      <c r="E35">
        <v>4828.2808199999999</v>
      </c>
      <c r="F35">
        <v>1851.10285</v>
      </c>
      <c r="G35">
        <v>236.92274</v>
      </c>
      <c r="H35">
        <v>2077.2097051300002</v>
      </c>
      <c r="I35">
        <v>5133.7103965599999</v>
      </c>
      <c r="J35">
        <v>169.55440195</v>
      </c>
      <c r="K35">
        <v>204.47730652999999</v>
      </c>
      <c r="L35">
        <v>2081.8042972399999</v>
      </c>
      <c r="M35">
        <v>5170.0531283800001</v>
      </c>
      <c r="N35">
        <v>2183.7482686899998</v>
      </c>
      <c r="O35">
        <v>215.12868760000001</v>
      </c>
      <c r="P35">
        <v>5208.73963843</v>
      </c>
    </row>
    <row r="36" spans="1:16" x14ac:dyDescent="0.35">
      <c r="A36" t="s">
        <v>51</v>
      </c>
      <c r="B36">
        <v>99.548692399999993</v>
      </c>
      <c r="C36">
        <v>565.71405684000001</v>
      </c>
      <c r="D36">
        <v>411.23544528999997</v>
      </c>
      <c r="E36">
        <v>87.643680000000003</v>
      </c>
      <c r="F36">
        <v>320.27627000000001</v>
      </c>
      <c r="G36">
        <v>712.42927999999995</v>
      </c>
      <c r="H36">
        <v>257.37395642000001</v>
      </c>
      <c r="I36">
        <v>44.973271529999998</v>
      </c>
      <c r="J36">
        <v>487.59328463999998</v>
      </c>
      <c r="K36">
        <v>550.39787103000003</v>
      </c>
      <c r="L36">
        <v>469.05886319000001</v>
      </c>
      <c r="M36">
        <v>43.72725818</v>
      </c>
      <c r="N36">
        <v>900.23149301000001</v>
      </c>
      <c r="O36">
        <v>401.11701514999999</v>
      </c>
      <c r="P36">
        <v>38.935802539999997</v>
      </c>
    </row>
    <row r="37" spans="1:16" x14ac:dyDescent="0.35">
      <c r="A37" t="s">
        <v>52</v>
      </c>
      <c r="B37">
        <v>3394.4564645</v>
      </c>
      <c r="C37">
        <v>1592.23239528</v>
      </c>
      <c r="D37">
        <v>1753.63919721</v>
      </c>
      <c r="E37">
        <v>3098.7667900000001</v>
      </c>
      <c r="F37">
        <v>1391.1586299999999</v>
      </c>
      <c r="G37">
        <v>1393.51288</v>
      </c>
      <c r="H37">
        <v>962.09544476999997</v>
      </c>
      <c r="I37">
        <v>3558.63230213</v>
      </c>
      <c r="J37">
        <v>1168.8850058099999</v>
      </c>
      <c r="K37">
        <v>1090.2859979100001</v>
      </c>
      <c r="L37">
        <v>1243.0723945499999</v>
      </c>
      <c r="M37">
        <v>2472.5610237699998</v>
      </c>
      <c r="N37">
        <v>652.74789315999999</v>
      </c>
      <c r="O37">
        <v>1167.4040037699999</v>
      </c>
      <c r="P37">
        <v>1798.44419313</v>
      </c>
    </row>
    <row r="38" spans="1:16" x14ac:dyDescent="0.35">
      <c r="A38" t="s">
        <v>53</v>
      </c>
      <c r="B38">
        <v>216.00678323</v>
      </c>
      <c r="D38">
        <v>20.792323769999999</v>
      </c>
      <c r="E38">
        <v>198.40693999999999</v>
      </c>
      <c r="F38">
        <v>249.93908999999999</v>
      </c>
      <c r="G38">
        <v>105.0284</v>
      </c>
      <c r="H38">
        <v>328.14743290000001</v>
      </c>
      <c r="I38">
        <v>259.76326662999998</v>
      </c>
      <c r="J38">
        <v>78.430605279999995</v>
      </c>
      <c r="K38">
        <v>89.51904485</v>
      </c>
      <c r="L38">
        <v>402.72121655000001</v>
      </c>
      <c r="M38">
        <v>253.659142</v>
      </c>
      <c r="N38">
        <v>391.48954766000003</v>
      </c>
      <c r="O38">
        <v>104.26436595</v>
      </c>
      <c r="P38">
        <v>210.35868848000001</v>
      </c>
    </row>
    <row r="39" spans="1:16" x14ac:dyDescent="0.35">
      <c r="A39" t="s">
        <v>54</v>
      </c>
      <c r="B39">
        <v>9720.17770518</v>
      </c>
      <c r="C39">
        <v>20539.377884609999</v>
      </c>
      <c r="D39">
        <v>622.81210897999995</v>
      </c>
      <c r="E39">
        <v>19175.147379999999</v>
      </c>
      <c r="F39">
        <v>22180.954460000001</v>
      </c>
      <c r="G39">
        <v>60.698819999999998</v>
      </c>
      <c r="H39">
        <v>18770.33464366</v>
      </c>
      <c r="I39">
        <v>19295.61954358</v>
      </c>
      <c r="J39">
        <v>218.72303972</v>
      </c>
    </row>
    <row r="40" spans="1:16" x14ac:dyDescent="0.35">
      <c r="A40" t="s">
        <v>55</v>
      </c>
      <c r="B40">
        <v>6321.2364906800003</v>
      </c>
      <c r="C40">
        <v>1917.79016787</v>
      </c>
      <c r="D40">
        <v>309.73303236999999</v>
      </c>
      <c r="E40">
        <v>5847.59148</v>
      </c>
      <c r="F40">
        <v>2254.21297</v>
      </c>
      <c r="G40">
        <v>15.364000000000001</v>
      </c>
      <c r="H40">
        <v>1410.62098642</v>
      </c>
      <c r="I40">
        <v>3119.0064295400002</v>
      </c>
      <c r="K40">
        <v>264.30188980000003</v>
      </c>
      <c r="L40">
        <v>678.80836728999998</v>
      </c>
      <c r="M40">
        <v>2356.4158904199999</v>
      </c>
      <c r="N40">
        <v>502.33047033999998</v>
      </c>
      <c r="O40">
        <v>116.1262746</v>
      </c>
      <c r="P40">
        <v>1726.8433872999999</v>
      </c>
    </row>
    <row r="41" spans="1:16" x14ac:dyDescent="0.35">
      <c r="A41" t="s">
        <v>56</v>
      </c>
      <c r="B41">
        <v>24881.558656159999</v>
      </c>
      <c r="C41">
        <v>2429.2739395499998</v>
      </c>
      <c r="D41">
        <v>526.77552080999999</v>
      </c>
      <c r="E41">
        <v>16856.61994</v>
      </c>
      <c r="F41">
        <v>2508.5431100000001</v>
      </c>
      <c r="G41">
        <v>457.94238999999999</v>
      </c>
      <c r="H41">
        <v>575.10581708999996</v>
      </c>
      <c r="I41">
        <v>14675.237314829999</v>
      </c>
      <c r="L41">
        <v>1235.3009728100001</v>
      </c>
      <c r="M41">
        <v>16645.356904259999</v>
      </c>
      <c r="N41">
        <v>580.92654934999996</v>
      </c>
      <c r="P41">
        <v>15391.73648623</v>
      </c>
    </row>
    <row r="42" spans="1:16" x14ac:dyDescent="0.35">
      <c r="A42" t="s">
        <v>57</v>
      </c>
      <c r="B42">
        <v>15443.0505562</v>
      </c>
      <c r="C42">
        <v>1193.8998410199999</v>
      </c>
      <c r="D42">
        <v>149.16120982000001</v>
      </c>
    </row>
    <row r="43" spans="1:16" x14ac:dyDescent="0.35">
      <c r="A43" t="s">
        <v>58</v>
      </c>
      <c r="B43">
        <v>18606.823700659999</v>
      </c>
      <c r="C43">
        <v>23920.80700814</v>
      </c>
      <c r="D43">
        <v>21040.95458057</v>
      </c>
      <c r="E43">
        <v>22823.366699999999</v>
      </c>
      <c r="F43">
        <v>21867.527259999999</v>
      </c>
      <c r="G43">
        <v>20130.51785</v>
      </c>
      <c r="H43">
        <v>20625.81627309</v>
      </c>
      <c r="I43">
        <v>18704.838946349999</v>
      </c>
      <c r="J43">
        <v>15082.253543979999</v>
      </c>
      <c r="K43">
        <v>15447.108996770001</v>
      </c>
      <c r="L43">
        <v>25540.71766998</v>
      </c>
      <c r="M43">
        <v>15799.925602200001</v>
      </c>
      <c r="N43">
        <v>19035.982963030001</v>
      </c>
      <c r="O43">
        <v>13887.29115992</v>
      </c>
      <c r="P43">
        <v>13870.503060180001</v>
      </c>
    </row>
    <row r="44" spans="1:16" x14ac:dyDescent="0.35">
      <c r="A44" t="s">
        <v>59</v>
      </c>
      <c r="B44">
        <v>338664.25225944998</v>
      </c>
      <c r="C44">
        <v>215941.03010191</v>
      </c>
      <c r="D44">
        <v>53074.563925429997</v>
      </c>
      <c r="E44">
        <v>315456.76559999998</v>
      </c>
      <c r="F44">
        <v>210360.73855000001</v>
      </c>
      <c r="G44">
        <v>56798.779849999999</v>
      </c>
      <c r="H44">
        <v>195797.47286893</v>
      </c>
      <c r="I44">
        <v>279598.29201901</v>
      </c>
      <c r="J44">
        <v>57380.319614810003</v>
      </c>
      <c r="K44">
        <v>56943.717420599998</v>
      </c>
      <c r="L44">
        <v>193101.35174201001</v>
      </c>
      <c r="M44">
        <v>265480.15682146</v>
      </c>
      <c r="N44">
        <v>191413.79289298999</v>
      </c>
      <c r="O44">
        <v>56645.093721509998</v>
      </c>
      <c r="P44">
        <v>255139.88555377</v>
      </c>
    </row>
    <row r="45" spans="1:16" x14ac:dyDescent="0.35">
      <c r="A45" t="s">
        <v>95</v>
      </c>
      <c r="B45">
        <v>103962.90188609999</v>
      </c>
      <c r="C45">
        <v>57809.007941529999</v>
      </c>
      <c r="D45">
        <v>58233.15319356</v>
      </c>
      <c r="E45">
        <v>72721.560599999997</v>
      </c>
      <c r="F45">
        <v>44341.559670000002</v>
      </c>
      <c r="G45">
        <v>41573.27908</v>
      </c>
      <c r="H45">
        <v>31847.352722579999</v>
      </c>
      <c r="I45">
        <v>27387.542252039999</v>
      </c>
      <c r="J45">
        <v>41489.456049460001</v>
      </c>
      <c r="K45">
        <v>27657.589299769999</v>
      </c>
      <c r="L45">
        <v>44767.797787820004</v>
      </c>
      <c r="M45">
        <v>47640.941459330003</v>
      </c>
      <c r="N45">
        <v>52205.519801570001</v>
      </c>
      <c r="O45">
        <v>28414.896882810001</v>
      </c>
      <c r="P45">
        <v>60176.510699539998</v>
      </c>
    </row>
    <row r="46" spans="1:16" x14ac:dyDescent="0.35">
      <c r="A46" t="s">
        <v>60</v>
      </c>
      <c r="C46">
        <v>25.133352210000002</v>
      </c>
      <c r="D46">
        <v>352.08814275999998</v>
      </c>
    </row>
    <row r="47" spans="1:16" x14ac:dyDescent="0.35">
      <c r="A47" t="s">
        <v>61</v>
      </c>
      <c r="C47">
        <v>3710.6452953500002</v>
      </c>
      <c r="D47">
        <v>196832.35887326</v>
      </c>
    </row>
    <row r="48" spans="1:16" x14ac:dyDescent="0.35">
      <c r="A48" t="s">
        <v>62</v>
      </c>
      <c r="C48">
        <v>3927.5048610600002</v>
      </c>
      <c r="D48">
        <v>342650.15999946999</v>
      </c>
      <c r="F48">
        <v>6398.3966399999999</v>
      </c>
      <c r="G48">
        <v>493355.67550999997</v>
      </c>
      <c r="H48">
        <v>7967.3922593400002</v>
      </c>
      <c r="J48">
        <v>504363.31385456002</v>
      </c>
      <c r="K48">
        <v>395812.14733414003</v>
      </c>
      <c r="L48">
        <v>9592.9599528800009</v>
      </c>
      <c r="N48">
        <v>11000.00205639</v>
      </c>
      <c r="O48">
        <v>238833.33048248</v>
      </c>
    </row>
    <row r="49" spans="1:16" x14ac:dyDescent="0.35">
      <c r="A49" t="s">
        <v>63</v>
      </c>
      <c r="D49">
        <v>10198.22498271</v>
      </c>
      <c r="G49">
        <v>14948.095219999999</v>
      </c>
      <c r="J49">
        <v>10740.943712640001</v>
      </c>
      <c r="K49">
        <v>10185.525349179999</v>
      </c>
      <c r="O49">
        <v>10563.240773809999</v>
      </c>
    </row>
    <row r="50" spans="1:16" x14ac:dyDescent="0.35">
      <c r="A50" t="s">
        <v>64</v>
      </c>
      <c r="D50">
        <v>53.364827339999998</v>
      </c>
      <c r="E50">
        <v>16200.436170000001</v>
      </c>
      <c r="F50">
        <v>2225.9859999999999</v>
      </c>
      <c r="G50">
        <v>318.06110999999999</v>
      </c>
      <c r="H50">
        <v>124.03792237</v>
      </c>
      <c r="I50">
        <v>11154.818354000001</v>
      </c>
      <c r="L50">
        <v>344.30984711999997</v>
      </c>
      <c r="M50">
        <v>9917.14988223</v>
      </c>
      <c r="N50">
        <v>413.39013732000001</v>
      </c>
      <c r="P50">
        <v>6532.47265771</v>
      </c>
    </row>
    <row r="51" spans="1:16" x14ac:dyDescent="0.35">
      <c r="A51" t="s">
        <v>65</v>
      </c>
      <c r="G51">
        <v>1.0004900000000001</v>
      </c>
    </row>
    <row r="52" spans="1:16" x14ac:dyDescent="0.35">
      <c r="A52" t="s">
        <v>66</v>
      </c>
    </row>
    <row r="53" spans="1:16" x14ac:dyDescent="0.35">
      <c r="A53" t="s">
        <v>67</v>
      </c>
    </row>
    <row r="54" spans="1:16" x14ac:dyDescent="0.35">
      <c r="A54" t="s">
        <v>68</v>
      </c>
    </row>
    <row r="55" spans="1:16" x14ac:dyDescent="0.35">
      <c r="A55" t="s">
        <v>69</v>
      </c>
      <c r="G55">
        <v>53568.74886657</v>
      </c>
      <c r="J55">
        <v>105685.60786259999</v>
      </c>
      <c r="K55">
        <v>104065.78316393</v>
      </c>
      <c r="O55">
        <v>106014.37523614</v>
      </c>
    </row>
    <row r="56" spans="1:16" x14ac:dyDescent="0.35">
      <c r="A56" t="s">
        <v>70</v>
      </c>
      <c r="J56">
        <v>3277.0420177800002</v>
      </c>
      <c r="K56">
        <v>2685.0158073600001</v>
      </c>
      <c r="O56">
        <v>2486.5027772600001</v>
      </c>
    </row>
    <row r="57" spans="1:16" x14ac:dyDescent="0.35">
      <c r="A57" t="s">
        <v>71</v>
      </c>
    </row>
    <row r="58" spans="1:16" x14ac:dyDescent="0.35">
      <c r="A58" t="s">
        <v>72</v>
      </c>
    </row>
    <row r="59" spans="1:16" x14ac:dyDescent="0.35">
      <c r="A59" t="s">
        <v>73</v>
      </c>
    </row>
    <row r="60" spans="1:16" x14ac:dyDescent="0.35">
      <c r="A60" t="s">
        <v>74</v>
      </c>
      <c r="G60">
        <v>8.91859</v>
      </c>
    </row>
    <row r="61" spans="1:16" x14ac:dyDescent="0.35">
      <c r="A61" t="s">
        <v>75</v>
      </c>
      <c r="F61">
        <v>21.498259999999998</v>
      </c>
      <c r="L61">
        <v>2888.0313627</v>
      </c>
      <c r="M61">
        <v>17892.1636741199</v>
      </c>
      <c r="N61">
        <v>3123.67548584</v>
      </c>
      <c r="P61">
        <v>16839.88032452</v>
      </c>
    </row>
    <row r="62" spans="1:16" x14ac:dyDescent="0.35">
      <c r="A62" t="s">
        <v>76</v>
      </c>
      <c r="G62">
        <v>1.90496533</v>
      </c>
    </row>
    <row r="63" spans="1:16" x14ac:dyDescent="0.35">
      <c r="A63" t="s">
        <v>77</v>
      </c>
      <c r="H63">
        <v>2248.3890392399999</v>
      </c>
      <c r="K63">
        <v>977.12529129999996</v>
      </c>
      <c r="L63">
        <v>3268.2481403800002</v>
      </c>
      <c r="M63">
        <v>737.77745328000003</v>
      </c>
      <c r="N63">
        <v>3278.4176174200002</v>
      </c>
      <c r="O63">
        <v>890.07567359999996</v>
      </c>
      <c r="P63">
        <v>740.20127388000003</v>
      </c>
    </row>
    <row r="64" spans="1:16" x14ac:dyDescent="0.35">
      <c r="A64" t="s">
        <v>78</v>
      </c>
      <c r="J64">
        <v>10089.60842714</v>
      </c>
      <c r="K64">
        <v>10188.036517369999</v>
      </c>
      <c r="L64">
        <v>910.76419088</v>
      </c>
      <c r="M64">
        <v>73.526622380000006</v>
      </c>
      <c r="N64">
        <v>934.31633274000001</v>
      </c>
      <c r="O64">
        <v>10268.177402560001</v>
      </c>
      <c r="P64">
        <v>76.908910050000003</v>
      </c>
    </row>
    <row r="65" spans="1:16" x14ac:dyDescent="0.35">
      <c r="A65" t="s">
        <v>79</v>
      </c>
      <c r="J65">
        <v>17353.600164209998</v>
      </c>
      <c r="K65">
        <v>40744.46991195</v>
      </c>
      <c r="L65">
        <v>2442.6447546099998</v>
      </c>
      <c r="M65">
        <v>2638.40400542</v>
      </c>
      <c r="N65">
        <v>2277.98015708</v>
      </c>
      <c r="O65">
        <v>38883.64024311</v>
      </c>
      <c r="P65">
        <v>2285.5405472900002</v>
      </c>
    </row>
    <row r="66" spans="1:16" x14ac:dyDescent="0.35">
      <c r="A66" s="49" t="s">
        <v>97</v>
      </c>
      <c r="K66">
        <v>3301.0785319299998</v>
      </c>
      <c r="L66">
        <v>459.70873934999997</v>
      </c>
      <c r="M66">
        <v>2574.9693098399998</v>
      </c>
      <c r="N66">
        <v>412.38016011000002</v>
      </c>
      <c r="O66">
        <v>3206.3629822299999</v>
      </c>
      <c r="P66">
        <v>2422.0183090599999</v>
      </c>
    </row>
    <row r="67" spans="1:16" x14ac:dyDescent="0.35">
      <c r="A67" t="s">
        <v>80</v>
      </c>
      <c r="K67">
        <v>61.862806059999997</v>
      </c>
      <c r="L67">
        <v>2881.90978666</v>
      </c>
      <c r="M67">
        <v>1960.81991655</v>
      </c>
      <c r="N67">
        <v>2827.5310479999998</v>
      </c>
      <c r="O67">
        <v>62.048025940000002</v>
      </c>
      <c r="P67">
        <v>1789.0329432799999</v>
      </c>
    </row>
    <row r="68" spans="1:16" x14ac:dyDescent="0.35">
      <c r="A68" t="s">
        <v>81</v>
      </c>
      <c r="K68">
        <v>103.77279573</v>
      </c>
      <c r="L68">
        <v>114.82673689000001</v>
      </c>
      <c r="M68">
        <v>17571.949290060002</v>
      </c>
      <c r="N68">
        <v>121.66950679999999</v>
      </c>
      <c r="O68">
        <v>75.088673259999993</v>
      </c>
      <c r="P68">
        <v>16773.648392200001</v>
      </c>
    </row>
    <row r="69" spans="1:16" x14ac:dyDescent="0.35">
      <c r="A69" s="49" t="s">
        <v>96</v>
      </c>
      <c r="K69">
        <v>71995.694391890007</v>
      </c>
      <c r="L69">
        <v>67776.734328360006</v>
      </c>
      <c r="M69">
        <v>89020.396637640006</v>
      </c>
      <c r="N69">
        <v>71874.902162090002</v>
      </c>
      <c r="O69">
        <v>74346.457579420006</v>
      </c>
      <c r="P69">
        <v>82790.139127889997</v>
      </c>
    </row>
    <row r="70" spans="1:16" x14ac:dyDescent="0.35">
      <c r="A70" t="s">
        <v>82</v>
      </c>
      <c r="L70">
        <v>17684.501954769999</v>
      </c>
      <c r="M70">
        <v>1121.91137291</v>
      </c>
      <c r="N70">
        <v>17849.484565940002</v>
      </c>
      <c r="P70">
        <v>1605.48288151</v>
      </c>
    </row>
    <row r="71" spans="1:16" x14ac:dyDescent="0.35">
      <c r="A71" t="s">
        <v>83</v>
      </c>
      <c r="P71">
        <v>101.73037505000001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27727-A607-42DB-B4BE-3C4488CBBB9B}">
  <dimension ref="A1:F70"/>
  <sheetViews>
    <sheetView topLeftCell="A31" workbookViewId="0">
      <selection activeCell="G56" sqref="G56"/>
    </sheetView>
  </sheetViews>
  <sheetFormatPr defaultRowHeight="14.5" x14ac:dyDescent="0.35"/>
  <sheetData>
    <row r="1" spans="1:6" x14ac:dyDescent="0.35">
      <c r="B1">
        <v>2016</v>
      </c>
      <c r="C1">
        <v>2018</v>
      </c>
      <c r="D1">
        <v>2020</v>
      </c>
      <c r="E1">
        <v>2021</v>
      </c>
      <c r="F1">
        <v>2022</v>
      </c>
    </row>
    <row r="2" spans="1:6" x14ac:dyDescent="0.35">
      <c r="A2" t="s">
        <v>20</v>
      </c>
      <c r="B2">
        <v>283441.34544721001</v>
      </c>
      <c r="C2">
        <v>293382.03380999999</v>
      </c>
      <c r="D2">
        <v>307887.86301421002</v>
      </c>
      <c r="E2">
        <v>301968.69144193002</v>
      </c>
      <c r="F2">
        <v>311176.02702528</v>
      </c>
    </row>
    <row r="3" spans="1:6" x14ac:dyDescent="0.35">
      <c r="A3" t="s">
        <v>21</v>
      </c>
      <c r="B3">
        <v>10540.794371739999</v>
      </c>
      <c r="C3">
        <v>12670.523719999999</v>
      </c>
      <c r="D3">
        <v>13101.45866434</v>
      </c>
      <c r="E3">
        <v>13131.190297700001</v>
      </c>
      <c r="F3">
        <v>13487.6005445599</v>
      </c>
    </row>
    <row r="4" spans="1:6" x14ac:dyDescent="0.35">
      <c r="A4" t="s">
        <v>22</v>
      </c>
      <c r="B4">
        <v>59263.208946289997</v>
      </c>
      <c r="C4">
        <v>54451.853879999901</v>
      </c>
      <c r="D4">
        <v>54406.953458869997</v>
      </c>
      <c r="E4">
        <v>53916.36941272</v>
      </c>
      <c r="F4">
        <v>53729.178724789999</v>
      </c>
    </row>
    <row r="5" spans="1:6" x14ac:dyDescent="0.35">
      <c r="A5" t="s">
        <v>23</v>
      </c>
      <c r="B5">
        <v>48314.62035089</v>
      </c>
      <c r="C5">
        <v>47861.200059999901</v>
      </c>
      <c r="D5">
        <v>50582.931605669997</v>
      </c>
      <c r="E5">
        <v>53928.510768089996</v>
      </c>
      <c r="F5">
        <v>55874.662726039998</v>
      </c>
    </row>
    <row r="6" spans="1:6" x14ac:dyDescent="0.35">
      <c r="A6" t="s">
        <v>24</v>
      </c>
      <c r="B6">
        <v>13944.906930110001</v>
      </c>
      <c r="C6">
        <v>13328.679759999901</v>
      </c>
      <c r="D6">
        <v>4258.9731872100001</v>
      </c>
      <c r="E6">
        <v>2351.1430791100001</v>
      </c>
      <c r="F6">
        <v>2249.6688060800002</v>
      </c>
    </row>
    <row r="7" spans="1:6" x14ac:dyDescent="0.35">
      <c r="A7" t="s">
        <v>25</v>
      </c>
      <c r="B7">
        <v>4208.4171710299997</v>
      </c>
      <c r="C7">
        <v>4729.0447999999997</v>
      </c>
      <c r="D7">
        <v>5429.8123713099903</v>
      </c>
      <c r="E7">
        <v>5339.7912437699997</v>
      </c>
      <c r="F7">
        <v>5303.0265382899997</v>
      </c>
    </row>
    <row r="8" spans="1:6" x14ac:dyDescent="0.35">
      <c r="A8" t="s">
        <v>26</v>
      </c>
      <c r="B8">
        <v>9782.44813264</v>
      </c>
      <c r="C8">
        <v>9508.3749877400005</v>
      </c>
      <c r="D8">
        <v>8686.2492142200008</v>
      </c>
      <c r="E8">
        <v>8306.9939681600008</v>
      </c>
      <c r="F8">
        <v>8327.8137647900003</v>
      </c>
    </row>
    <row r="9" spans="1:6" x14ac:dyDescent="0.35">
      <c r="A9" t="s">
        <v>27</v>
      </c>
      <c r="B9">
        <v>22543.369531820001</v>
      </c>
      <c r="C9">
        <v>22323.32879</v>
      </c>
      <c r="D9">
        <v>23555.443890539998</v>
      </c>
      <c r="E9">
        <v>18232.206375369999</v>
      </c>
      <c r="F9">
        <v>17515.775220480002</v>
      </c>
    </row>
    <row r="10" spans="1:6" x14ac:dyDescent="0.35">
      <c r="A10" t="s">
        <v>17</v>
      </c>
      <c r="B10">
        <v>1191432.68394443</v>
      </c>
      <c r="C10">
        <v>1367708.84549</v>
      </c>
      <c r="D10">
        <v>1513977.8448644399</v>
      </c>
      <c r="E10">
        <v>1523241.85648673</v>
      </c>
      <c r="F10">
        <v>1574115.00611126</v>
      </c>
    </row>
    <row r="11" spans="1:6" x14ac:dyDescent="0.35">
      <c r="A11" t="s">
        <v>28</v>
      </c>
      <c r="B11">
        <v>390504.58327676001</v>
      </c>
      <c r="C11">
        <v>415039.73864144</v>
      </c>
      <c r="D11">
        <v>437397.42710544902</v>
      </c>
      <c r="E11">
        <v>445340.09019547002</v>
      </c>
      <c r="F11">
        <v>444153.18875987898</v>
      </c>
    </row>
    <row r="12" spans="1:6" x14ac:dyDescent="0.35">
      <c r="A12" t="s">
        <v>29</v>
      </c>
      <c r="B12">
        <v>365237.81583832001</v>
      </c>
      <c r="C12">
        <v>433713.77011999901</v>
      </c>
      <c r="D12">
        <v>498174.82740591001</v>
      </c>
      <c r="E12">
        <v>518580.33867799997</v>
      </c>
      <c r="F12">
        <v>553305.12138019002</v>
      </c>
    </row>
    <row r="13" spans="1:6" x14ac:dyDescent="0.35">
      <c r="A13" t="s">
        <v>30</v>
      </c>
      <c r="B13">
        <v>22561.070819920002</v>
      </c>
      <c r="C13">
        <v>21565.45292</v>
      </c>
      <c r="D13">
        <v>21281.588402040001</v>
      </c>
      <c r="E13">
        <v>21055.129791700001</v>
      </c>
      <c r="F13">
        <v>21606.840003180001</v>
      </c>
    </row>
    <row r="14" spans="1:6" x14ac:dyDescent="0.35">
      <c r="A14" t="s">
        <v>31</v>
      </c>
      <c r="B14">
        <v>79063.796236519993</v>
      </c>
      <c r="C14">
        <v>75146.243390000003</v>
      </c>
      <c r="D14">
        <v>54775.912966960001</v>
      </c>
      <c r="E14">
        <v>0</v>
      </c>
      <c r="F14">
        <v>0</v>
      </c>
    </row>
    <row r="15" spans="1:6" x14ac:dyDescent="0.35">
      <c r="A15" t="s">
        <v>32</v>
      </c>
      <c r="B15">
        <v>40386.880841079997</v>
      </c>
      <c r="C15">
        <v>38714.792650000003</v>
      </c>
      <c r="D15">
        <v>38692.239265919998</v>
      </c>
      <c r="E15">
        <v>38731.504212909997</v>
      </c>
      <c r="F15">
        <v>39777.953851059901</v>
      </c>
    </row>
    <row r="16" spans="1:6" x14ac:dyDescent="0.35">
      <c r="A16" t="s">
        <v>33</v>
      </c>
      <c r="B16">
        <v>74036.387664520007</v>
      </c>
      <c r="C16">
        <v>70346.283129999996</v>
      </c>
      <c r="D16">
        <v>68380.411958120007</v>
      </c>
      <c r="E16">
        <v>63769.044365770002</v>
      </c>
      <c r="F16">
        <v>63741.748281100001</v>
      </c>
    </row>
    <row r="17" spans="1:6" x14ac:dyDescent="0.35">
      <c r="A17" t="s">
        <v>34</v>
      </c>
      <c r="B17">
        <v>10495.895283079901</v>
      </c>
      <c r="C17">
        <v>9900.6698099999994</v>
      </c>
      <c r="D17">
        <v>8529.1229903399999</v>
      </c>
      <c r="E17">
        <v>8355.2374939299898</v>
      </c>
      <c r="F17">
        <v>8554.4098522599998</v>
      </c>
    </row>
    <row r="18" spans="1:6" x14ac:dyDescent="0.35">
      <c r="A18" t="s">
        <v>35</v>
      </c>
      <c r="B18">
        <v>223330.29163209</v>
      </c>
      <c r="C18">
        <v>254712.33223999999</v>
      </c>
      <c r="D18">
        <v>179991.01971237999</v>
      </c>
      <c r="E18">
        <v>112929.57581469</v>
      </c>
      <c r="F18">
        <v>138476.44755104999</v>
      </c>
    </row>
    <row r="19" spans="1:6" x14ac:dyDescent="0.35">
      <c r="A19" t="s">
        <v>36</v>
      </c>
      <c r="B19">
        <v>49136.8109901399</v>
      </c>
      <c r="C19">
        <v>41694.303249999997</v>
      </c>
      <c r="D19">
        <v>30498.85496981</v>
      </c>
      <c r="E19">
        <v>19957.27142651</v>
      </c>
      <c r="F19">
        <v>10946.108793109999</v>
      </c>
    </row>
    <row r="20" spans="1:6" x14ac:dyDescent="0.35">
      <c r="A20" t="s">
        <v>37</v>
      </c>
      <c r="B20">
        <v>14101.240832150001</v>
      </c>
      <c r="C20">
        <v>31433.354619999998</v>
      </c>
      <c r="D20">
        <v>30167.293656670001</v>
      </c>
      <c r="E20">
        <v>5060.2998364200002</v>
      </c>
      <c r="F20">
        <v>3373.7859112599999</v>
      </c>
    </row>
    <row r="21" spans="1:6" x14ac:dyDescent="0.35">
      <c r="A21" t="s">
        <v>38</v>
      </c>
      <c r="B21">
        <v>48415.372253850001</v>
      </c>
      <c r="C21">
        <v>60497.203939999999</v>
      </c>
      <c r="D21">
        <v>45394.138987389997</v>
      </c>
      <c r="E21">
        <v>47750.393154949998</v>
      </c>
      <c r="F21">
        <v>35430.180807010001</v>
      </c>
    </row>
    <row r="22" spans="1:6" x14ac:dyDescent="0.35">
      <c r="A22" t="s">
        <v>39</v>
      </c>
      <c r="B22">
        <v>591088.70296913001</v>
      </c>
      <c r="C22">
        <v>604476.04865999997</v>
      </c>
      <c r="D22">
        <v>627745.38372094999</v>
      </c>
      <c r="E22">
        <v>594208.40019739</v>
      </c>
      <c r="F22">
        <v>587160.46246850002</v>
      </c>
    </row>
    <row r="23" spans="1:6" x14ac:dyDescent="0.35">
      <c r="A23" t="s">
        <v>40</v>
      </c>
      <c r="B23">
        <v>63342.745014279899</v>
      </c>
      <c r="C23">
        <v>59446.12543</v>
      </c>
      <c r="D23">
        <v>37458.26611248</v>
      </c>
      <c r="E23">
        <v>40826.081371419998</v>
      </c>
      <c r="F23">
        <v>51452.470641389998</v>
      </c>
    </row>
    <row r="24" spans="1:6" x14ac:dyDescent="0.35">
      <c r="A24" t="s">
        <v>41</v>
      </c>
      <c r="B24">
        <v>26095.65768393</v>
      </c>
      <c r="C24">
        <v>1248.8644399999901</v>
      </c>
      <c r="D24">
        <v>0</v>
      </c>
      <c r="E24">
        <v>0</v>
      </c>
      <c r="F24">
        <v>0</v>
      </c>
    </row>
    <row r="25" spans="1:6" x14ac:dyDescent="0.35">
      <c r="A25" t="s">
        <v>42</v>
      </c>
      <c r="B25">
        <v>329352.02895636001</v>
      </c>
      <c r="C25">
        <v>249496.133379999</v>
      </c>
      <c r="D25">
        <v>169608.62980284999</v>
      </c>
      <c r="E25">
        <v>135003.87461653</v>
      </c>
      <c r="F25">
        <v>246518.61092295</v>
      </c>
    </row>
    <row r="26" spans="1:6" x14ac:dyDescent="0.35">
      <c r="A26" t="s">
        <v>43</v>
      </c>
      <c r="B26">
        <v>301249.14145046897</v>
      </c>
      <c r="C26">
        <v>395024.87463999999</v>
      </c>
      <c r="D26">
        <v>449396.90318799001</v>
      </c>
      <c r="E26">
        <v>397500.44924259</v>
      </c>
      <c r="F26">
        <v>343633.08237353002</v>
      </c>
    </row>
    <row r="27" spans="1:6" x14ac:dyDescent="0.35">
      <c r="A27" t="s">
        <v>16</v>
      </c>
      <c r="B27">
        <v>792767.08825017</v>
      </c>
      <c r="C27">
        <v>642899.08224999998</v>
      </c>
      <c r="D27">
        <v>660207.87422948994</v>
      </c>
      <c r="E27">
        <v>645035.00577796996</v>
      </c>
      <c r="F27">
        <v>556122.04764424998</v>
      </c>
    </row>
    <row r="28" spans="1:6" x14ac:dyDescent="0.35">
      <c r="A28" t="s">
        <v>44</v>
      </c>
      <c r="B28">
        <v>569302.26423863997</v>
      </c>
      <c r="C28">
        <v>469251.33241849998</v>
      </c>
      <c r="D28">
        <v>448602.40607741999</v>
      </c>
      <c r="E28">
        <v>450575.62194988999</v>
      </c>
      <c r="F28">
        <v>503873.82012709999</v>
      </c>
    </row>
    <row r="29" spans="1:6" x14ac:dyDescent="0.35">
      <c r="A29" t="s">
        <v>45</v>
      </c>
      <c r="B29">
        <v>151537.44676984</v>
      </c>
      <c r="C29">
        <v>166856.70051035</v>
      </c>
      <c r="D29">
        <v>196618.87454274</v>
      </c>
      <c r="E29">
        <v>192318.00435546</v>
      </c>
      <c r="F29">
        <v>189916.96601629999</v>
      </c>
    </row>
    <row r="30" spans="1:6" x14ac:dyDescent="0.35">
      <c r="A30" t="s">
        <v>46</v>
      </c>
      <c r="B30">
        <v>72263.979760839997</v>
      </c>
      <c r="C30">
        <v>72477.095260000002</v>
      </c>
      <c r="D30">
        <v>67152.943190980004</v>
      </c>
      <c r="E30">
        <v>64041.19223819</v>
      </c>
      <c r="F30">
        <v>64508.501140070002</v>
      </c>
    </row>
    <row r="31" spans="1:6" x14ac:dyDescent="0.35">
      <c r="A31" t="s">
        <v>47</v>
      </c>
      <c r="B31">
        <v>267804.80217692</v>
      </c>
      <c r="C31">
        <v>245193.41532</v>
      </c>
      <c r="D31">
        <v>227843.41883613</v>
      </c>
      <c r="E31">
        <v>0</v>
      </c>
      <c r="F31">
        <v>0</v>
      </c>
    </row>
    <row r="32" spans="1:6" x14ac:dyDescent="0.35">
      <c r="A32" t="s">
        <v>48</v>
      </c>
      <c r="B32">
        <v>31227.717934849999</v>
      </c>
      <c r="C32">
        <v>29722.750629999999</v>
      </c>
      <c r="D32">
        <v>31447.054019899999</v>
      </c>
      <c r="E32">
        <v>32600.959489550001</v>
      </c>
      <c r="F32">
        <v>31085.534313060001</v>
      </c>
    </row>
    <row r="33" spans="1:6" x14ac:dyDescent="0.35">
      <c r="A33" t="s">
        <v>49</v>
      </c>
      <c r="B33">
        <v>200086.03266521901</v>
      </c>
      <c r="C33">
        <v>87456.402110750001</v>
      </c>
      <c r="D33">
        <v>106756.88691263</v>
      </c>
      <c r="E33">
        <v>104239.54709671</v>
      </c>
      <c r="F33">
        <v>92600.142379569996</v>
      </c>
    </row>
    <row r="34" spans="1:6" x14ac:dyDescent="0.35">
      <c r="A34" t="s">
        <v>50</v>
      </c>
      <c r="B34">
        <v>20042.027748550001</v>
      </c>
      <c r="C34">
        <v>19649.63451</v>
      </c>
      <c r="D34">
        <v>20236.856567629999</v>
      </c>
      <c r="E34">
        <v>20074.69486458</v>
      </c>
      <c r="F34">
        <v>19643.133945080001</v>
      </c>
    </row>
    <row r="35" spans="1:6" x14ac:dyDescent="0.35">
      <c r="A35" t="s">
        <v>51</v>
      </c>
      <c r="B35">
        <v>43487.125262969901</v>
      </c>
      <c r="C35">
        <v>38979.784319999999</v>
      </c>
      <c r="D35">
        <v>40148.890760989998</v>
      </c>
      <c r="E35">
        <v>42457.782348649998</v>
      </c>
      <c r="F35">
        <v>46327.405002339998</v>
      </c>
    </row>
    <row r="36" spans="1:6" x14ac:dyDescent="0.35">
      <c r="A36" t="s">
        <v>52</v>
      </c>
      <c r="B36">
        <v>15695.80869711</v>
      </c>
      <c r="C36">
        <v>12128.03782</v>
      </c>
      <c r="D36">
        <v>12833.505976009999</v>
      </c>
      <c r="E36">
        <v>10672.573875579999</v>
      </c>
      <c r="F36">
        <v>9635.6049624400002</v>
      </c>
    </row>
    <row r="37" spans="1:6" x14ac:dyDescent="0.35">
      <c r="A37" t="s">
        <v>53</v>
      </c>
      <c r="B37">
        <v>2315.9043473900001</v>
      </c>
      <c r="C37">
        <v>4047.0456800000002</v>
      </c>
      <c r="D37">
        <v>4128.7031017199997</v>
      </c>
      <c r="E37">
        <v>4595.7269667</v>
      </c>
      <c r="F37">
        <v>4789.5284776099998</v>
      </c>
    </row>
    <row r="38" spans="1:6" x14ac:dyDescent="0.35">
      <c r="A38" t="s">
        <v>54</v>
      </c>
      <c r="B38">
        <v>44596.926405079997</v>
      </c>
      <c r="C38">
        <v>52889.361669999998</v>
      </c>
      <c r="D38">
        <v>48501.220762199999</v>
      </c>
      <c r="E38">
        <v>0</v>
      </c>
      <c r="F38">
        <v>0</v>
      </c>
    </row>
    <row r="39" spans="1:6" x14ac:dyDescent="0.35">
      <c r="A39" t="s">
        <v>55</v>
      </c>
      <c r="B39">
        <v>76812.949785129997</v>
      </c>
      <c r="C39">
        <v>105962.35281</v>
      </c>
      <c r="D39">
        <v>86150.929302320001</v>
      </c>
      <c r="E39">
        <v>80352.938052519996</v>
      </c>
      <c r="F39">
        <v>75122.825159920001</v>
      </c>
    </row>
    <row r="40" spans="1:6" x14ac:dyDescent="0.35">
      <c r="A40" t="s">
        <v>56</v>
      </c>
      <c r="B40">
        <v>52592.780600959901</v>
      </c>
      <c r="C40">
        <v>50070.007960000003</v>
      </c>
      <c r="D40">
        <v>38980.098083680001</v>
      </c>
      <c r="E40">
        <v>41959.777637549902</v>
      </c>
      <c r="F40">
        <v>39718.309149000001</v>
      </c>
    </row>
    <row r="41" spans="1:6" x14ac:dyDescent="0.35">
      <c r="A41" t="s">
        <v>57</v>
      </c>
      <c r="B41">
        <v>105638.69397602</v>
      </c>
      <c r="C41">
        <v>0</v>
      </c>
      <c r="D41">
        <v>0</v>
      </c>
      <c r="E41">
        <v>0</v>
      </c>
      <c r="F41">
        <v>0</v>
      </c>
    </row>
    <row r="42" spans="1:6" x14ac:dyDescent="0.35">
      <c r="A42" t="s">
        <v>58</v>
      </c>
      <c r="B42">
        <v>75498.010421519997</v>
      </c>
      <c r="C42">
        <v>76958.015549999996</v>
      </c>
      <c r="D42">
        <v>64196.076182129997</v>
      </c>
      <c r="E42">
        <v>69466.547247690003</v>
      </c>
      <c r="F42">
        <v>56663.50506168</v>
      </c>
    </row>
    <row r="43" spans="1:6" x14ac:dyDescent="0.35">
      <c r="A43" t="s">
        <v>59</v>
      </c>
      <c r="B43">
        <v>872371.72429128899</v>
      </c>
      <c r="C43">
        <v>855320.18902000005</v>
      </c>
      <c r="D43">
        <v>796292.71905316005</v>
      </c>
      <c r="E43">
        <v>774448.25238794996</v>
      </c>
      <c r="F43">
        <v>759068.93981888006</v>
      </c>
    </row>
    <row r="44" spans="1:6" x14ac:dyDescent="0.35">
      <c r="A44" t="s">
        <v>98</v>
      </c>
      <c r="B44">
        <v>228346.29129672999</v>
      </c>
      <c r="C44">
        <v>165588.41769</v>
      </c>
      <c r="D44">
        <v>106118.0614966</v>
      </c>
      <c r="E44">
        <v>124954.28838938</v>
      </c>
      <c r="F44">
        <v>145481.16457329001</v>
      </c>
    </row>
    <row r="45" spans="1:6" x14ac:dyDescent="0.35">
      <c r="A45" t="s">
        <v>60</v>
      </c>
      <c r="B45">
        <v>386.02490258</v>
      </c>
      <c r="C45">
        <v>0</v>
      </c>
      <c r="D45">
        <v>0</v>
      </c>
      <c r="E45">
        <v>0</v>
      </c>
      <c r="F45">
        <v>0</v>
      </c>
    </row>
    <row r="46" spans="1:6" x14ac:dyDescent="0.35">
      <c r="A46" t="s">
        <v>61</v>
      </c>
      <c r="B46">
        <v>200543.00416861</v>
      </c>
      <c r="C46">
        <v>0</v>
      </c>
      <c r="D46">
        <v>0</v>
      </c>
      <c r="E46">
        <v>0</v>
      </c>
      <c r="F46">
        <v>0</v>
      </c>
    </row>
    <row r="47" spans="1:6" x14ac:dyDescent="0.35">
      <c r="A47" t="s">
        <v>62</v>
      </c>
      <c r="B47">
        <v>346577.66486053</v>
      </c>
      <c r="C47">
        <v>499754.07214999897</v>
      </c>
      <c r="D47">
        <v>512330.7061139</v>
      </c>
      <c r="E47">
        <v>405405.10728702002</v>
      </c>
      <c r="F47">
        <v>249833.33253886999</v>
      </c>
    </row>
    <row r="48" spans="1:6" x14ac:dyDescent="0.35">
      <c r="A48" t="s">
        <v>63</v>
      </c>
      <c r="B48">
        <v>11160.753901370001</v>
      </c>
      <c r="C48">
        <v>15436.210059999999</v>
      </c>
      <c r="D48">
        <v>11390.758245589999</v>
      </c>
      <c r="E48">
        <v>10589.068762769901</v>
      </c>
      <c r="F48">
        <v>10849.000529389999</v>
      </c>
    </row>
    <row r="49" spans="1:6" x14ac:dyDescent="0.35">
      <c r="A49" t="s">
        <v>64</v>
      </c>
      <c r="B49">
        <v>53.364827339999998</v>
      </c>
      <c r="C49">
        <v>177948.62661000001</v>
      </c>
      <c r="D49">
        <v>145269.10589389</v>
      </c>
      <c r="E49">
        <v>136580.93421594001</v>
      </c>
      <c r="F49">
        <v>131321.43847883999</v>
      </c>
    </row>
    <row r="50" spans="1:6" x14ac:dyDescent="0.35">
      <c r="A50" t="s">
        <v>65</v>
      </c>
      <c r="B50">
        <v>1.12315882</v>
      </c>
      <c r="C50">
        <v>1.0004900000000001</v>
      </c>
      <c r="D50">
        <v>0</v>
      </c>
      <c r="E50">
        <v>0</v>
      </c>
      <c r="F50">
        <v>0</v>
      </c>
    </row>
    <row r="51" spans="1:6" x14ac:dyDescent="0.35">
      <c r="A51" t="s">
        <v>66</v>
      </c>
      <c r="B51">
        <v>357.65321019999999</v>
      </c>
      <c r="C51">
        <v>0</v>
      </c>
      <c r="D51">
        <v>0</v>
      </c>
      <c r="E51">
        <v>0</v>
      </c>
      <c r="F51">
        <v>0</v>
      </c>
    </row>
    <row r="52" spans="1:6" x14ac:dyDescent="0.35">
      <c r="A52" t="s">
        <v>67</v>
      </c>
      <c r="B52">
        <v>12.51661066</v>
      </c>
      <c r="C52">
        <v>0</v>
      </c>
      <c r="D52">
        <v>0</v>
      </c>
      <c r="E52">
        <v>0</v>
      </c>
      <c r="F52">
        <v>0</v>
      </c>
    </row>
    <row r="53" spans="1:6" x14ac:dyDescent="0.35">
      <c r="A53" t="s">
        <v>68</v>
      </c>
      <c r="B53">
        <v>356.67954952999997</v>
      </c>
      <c r="C53">
        <v>0</v>
      </c>
      <c r="D53">
        <v>0</v>
      </c>
      <c r="E53">
        <v>0</v>
      </c>
      <c r="F53">
        <v>0</v>
      </c>
    </row>
    <row r="54" spans="1:6" x14ac:dyDescent="0.35">
      <c r="A54" t="s">
        <v>69</v>
      </c>
      <c r="B54">
        <v>1463.4349106899999</v>
      </c>
      <c r="C54">
        <v>110999.11289348001</v>
      </c>
      <c r="D54">
        <v>189762.685832369</v>
      </c>
      <c r="E54">
        <v>184679.33555784999</v>
      </c>
      <c r="F54">
        <v>189368.08091650999</v>
      </c>
    </row>
    <row r="55" spans="1:6" x14ac:dyDescent="0.35">
      <c r="A55" t="s">
        <v>70</v>
      </c>
      <c r="B55">
        <v>21.715322440000001</v>
      </c>
      <c r="C55">
        <v>0</v>
      </c>
      <c r="D55">
        <v>4704.86019751</v>
      </c>
      <c r="E55">
        <v>4112.8405813400004</v>
      </c>
      <c r="F55">
        <v>3914.3275640699999</v>
      </c>
    </row>
    <row r="56" spans="1:6" x14ac:dyDescent="0.35">
      <c r="A56" t="s">
        <v>71</v>
      </c>
      <c r="B56">
        <v>23.42987063</v>
      </c>
      <c r="C56">
        <v>0</v>
      </c>
      <c r="D56">
        <v>0</v>
      </c>
      <c r="E56">
        <v>0</v>
      </c>
      <c r="F56">
        <v>0</v>
      </c>
    </row>
    <row r="57" spans="1:6" x14ac:dyDescent="0.35">
      <c r="A57" t="s">
        <v>72</v>
      </c>
      <c r="B57">
        <v>0</v>
      </c>
      <c r="C57">
        <v>79.742000000000004</v>
      </c>
      <c r="D57">
        <v>0</v>
      </c>
      <c r="E57">
        <v>0</v>
      </c>
      <c r="F57">
        <v>0</v>
      </c>
    </row>
    <row r="58" spans="1:6" x14ac:dyDescent="0.35">
      <c r="A58" t="s">
        <v>73</v>
      </c>
      <c r="B58">
        <v>0</v>
      </c>
      <c r="C58">
        <v>73.391359999999906</v>
      </c>
      <c r="D58">
        <v>0</v>
      </c>
      <c r="E58">
        <v>0</v>
      </c>
      <c r="F58">
        <v>0</v>
      </c>
    </row>
    <row r="59" spans="1:6" x14ac:dyDescent="0.35">
      <c r="A59" t="s">
        <v>74</v>
      </c>
      <c r="B59">
        <v>0</v>
      </c>
      <c r="C59">
        <v>3040.9087067299902</v>
      </c>
      <c r="D59">
        <v>0</v>
      </c>
      <c r="E59">
        <v>0</v>
      </c>
      <c r="F59">
        <v>0</v>
      </c>
    </row>
    <row r="60" spans="1:6" x14ac:dyDescent="0.35">
      <c r="A60" t="s">
        <v>75</v>
      </c>
      <c r="B60">
        <v>0</v>
      </c>
      <c r="C60">
        <v>21.498259999999998</v>
      </c>
      <c r="D60">
        <v>0</v>
      </c>
      <c r="E60">
        <v>30391.203274289899</v>
      </c>
      <c r="F60">
        <v>27386.307857479998</v>
      </c>
    </row>
    <row r="61" spans="1:6" x14ac:dyDescent="0.35">
      <c r="A61" t="s">
        <v>76</v>
      </c>
      <c r="B61">
        <v>0</v>
      </c>
      <c r="C61">
        <v>4.4420553299999996</v>
      </c>
      <c r="D61">
        <v>0</v>
      </c>
      <c r="E61">
        <v>0</v>
      </c>
      <c r="F61">
        <v>0</v>
      </c>
    </row>
    <row r="62" spans="1:6" x14ac:dyDescent="0.35">
      <c r="A62" t="s">
        <v>77</v>
      </c>
      <c r="B62">
        <v>0</v>
      </c>
      <c r="C62">
        <v>0</v>
      </c>
      <c r="D62">
        <v>2273.37729588</v>
      </c>
      <c r="E62">
        <v>10045.131785510001</v>
      </c>
      <c r="F62">
        <v>9800.7814594800002</v>
      </c>
    </row>
    <row r="63" spans="1:6" x14ac:dyDescent="0.35">
      <c r="A63" t="s">
        <v>78</v>
      </c>
      <c r="B63">
        <v>0</v>
      </c>
      <c r="C63">
        <v>0</v>
      </c>
      <c r="D63">
        <v>10089.60842714</v>
      </c>
      <c r="E63">
        <v>11172.32733063</v>
      </c>
      <c r="F63">
        <v>11279.402645349999</v>
      </c>
    </row>
    <row r="64" spans="1:6" x14ac:dyDescent="0.35">
      <c r="A64" t="s">
        <v>79</v>
      </c>
      <c r="B64">
        <v>0</v>
      </c>
      <c r="C64">
        <v>0</v>
      </c>
      <c r="D64">
        <v>17353.600164209998</v>
      </c>
      <c r="E64">
        <v>46243.32445208</v>
      </c>
      <c r="F64">
        <v>43861.833250420001</v>
      </c>
    </row>
    <row r="65" spans="1:6" x14ac:dyDescent="0.35">
      <c r="B65">
        <v>0</v>
      </c>
      <c r="C65">
        <v>0</v>
      </c>
      <c r="D65">
        <v>0</v>
      </c>
      <c r="E65">
        <v>6348.6246568999904</v>
      </c>
      <c r="F65">
        <v>6051.2512923699996</v>
      </c>
    </row>
    <row r="66" spans="1:6" x14ac:dyDescent="0.35">
      <c r="A66" t="s">
        <v>80</v>
      </c>
      <c r="B66">
        <v>0</v>
      </c>
      <c r="C66">
        <v>0</v>
      </c>
      <c r="D66">
        <v>0</v>
      </c>
      <c r="E66">
        <v>5489.7761617799997</v>
      </c>
      <c r="F66">
        <v>5174.6758755399997</v>
      </c>
    </row>
    <row r="67" spans="1:6" x14ac:dyDescent="0.35">
      <c r="A67" t="s">
        <v>81</v>
      </c>
      <c r="B67">
        <v>0</v>
      </c>
      <c r="C67">
        <v>0</v>
      </c>
      <c r="D67">
        <v>0</v>
      </c>
      <c r="E67">
        <v>17836.853059559999</v>
      </c>
      <c r="F67">
        <v>17013.057135589999</v>
      </c>
    </row>
    <row r="68" spans="1:6" x14ac:dyDescent="0.35">
      <c r="B68">
        <v>0</v>
      </c>
      <c r="C68">
        <v>0</v>
      </c>
      <c r="D68">
        <v>0</v>
      </c>
      <c r="E68">
        <v>231026.92274586999</v>
      </c>
      <c r="F68">
        <v>234129.70617876001</v>
      </c>
    </row>
    <row r="69" spans="1:6" x14ac:dyDescent="0.35">
      <c r="A69" t="s">
        <v>82</v>
      </c>
      <c r="B69">
        <v>0</v>
      </c>
      <c r="C69">
        <v>0</v>
      </c>
      <c r="D69">
        <v>0</v>
      </c>
      <c r="E69">
        <v>18806.413327679998</v>
      </c>
      <c r="F69">
        <v>19454.967447449999</v>
      </c>
    </row>
    <row r="70" spans="1:6" x14ac:dyDescent="0.35">
      <c r="A70" t="s">
        <v>83</v>
      </c>
      <c r="B70">
        <v>0</v>
      </c>
      <c r="C70">
        <v>0</v>
      </c>
      <c r="D70">
        <v>0</v>
      </c>
      <c r="E70">
        <v>18527.205974349999</v>
      </c>
      <c r="F70">
        <v>17192.941888789999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5814E-B0BA-4F5A-832E-8AE2834A3500}">
  <dimension ref="A2:K71"/>
  <sheetViews>
    <sheetView topLeftCell="A40" workbookViewId="0">
      <selection activeCell="F67" sqref="F67"/>
    </sheetView>
  </sheetViews>
  <sheetFormatPr defaultRowHeight="14.5" x14ac:dyDescent="0.35"/>
  <cols>
    <col min="1" max="1" width="51.81640625" bestFit="1" customWidth="1"/>
    <col min="8" max="8" width="44.26953125" customWidth="1"/>
  </cols>
  <sheetData>
    <row r="2" spans="1:11" x14ac:dyDescent="0.35">
      <c r="B2">
        <v>2016</v>
      </c>
      <c r="C2">
        <v>2018</v>
      </c>
      <c r="D2">
        <v>2020</v>
      </c>
      <c r="E2">
        <v>2021</v>
      </c>
      <c r="F2">
        <v>2022</v>
      </c>
      <c r="I2">
        <v>2020</v>
      </c>
      <c r="J2">
        <v>2021</v>
      </c>
      <c r="K2">
        <v>2022</v>
      </c>
    </row>
    <row r="3" spans="1:11" x14ac:dyDescent="0.35">
      <c r="A3" t="s">
        <v>20</v>
      </c>
      <c r="B3">
        <v>221809.21126983</v>
      </c>
      <c r="C3">
        <v>231953.81007000001</v>
      </c>
      <c r="D3">
        <v>245332.95315863</v>
      </c>
      <c r="E3">
        <v>239935.67549724999</v>
      </c>
      <c r="F3">
        <v>248613.61552294</v>
      </c>
      <c r="H3" t="s">
        <v>20</v>
      </c>
      <c r="I3" s="38">
        <f>(D3-C3)/C3</f>
        <v>5.7680204022483521E-2</v>
      </c>
      <c r="J3" s="38">
        <f>(E3-D3)/D3</f>
        <v>-2.1999807167731679E-2</v>
      </c>
      <c r="K3" s="38">
        <f>(F3-E3)/E3</f>
        <v>3.6167777083193589E-2</v>
      </c>
    </row>
    <row r="4" spans="1:11" x14ac:dyDescent="0.35">
      <c r="A4" t="s">
        <v>21</v>
      </c>
      <c r="B4">
        <v>68.021690199999995</v>
      </c>
      <c r="C4">
        <v>102.58736</v>
      </c>
      <c r="D4">
        <v>88.900240080000003</v>
      </c>
      <c r="E4">
        <v>86.543372669999997</v>
      </c>
      <c r="F4">
        <v>70.346379780000007</v>
      </c>
      <c r="H4" t="s">
        <v>21</v>
      </c>
      <c r="I4" s="38">
        <f>(D4-C4)/C4</f>
        <v>-0.13341916509012416</v>
      </c>
      <c r="J4" s="38">
        <f>(E4-D4)/D4</f>
        <v>-2.651137283632864E-2</v>
      </c>
      <c r="K4" s="38">
        <f>(F4-E4)/E4</f>
        <v>-0.18715462998837609</v>
      </c>
    </row>
    <row r="5" spans="1:11" x14ac:dyDescent="0.35">
      <c r="A5" t="s">
        <v>22</v>
      </c>
      <c r="B5">
        <v>111.2440355</v>
      </c>
      <c r="C5">
        <v>109.65912</v>
      </c>
      <c r="D5">
        <v>148.86404851</v>
      </c>
      <c r="E5">
        <v>153.96497108</v>
      </c>
      <c r="F5">
        <v>155.76586573</v>
      </c>
      <c r="H5" t="s">
        <v>22</v>
      </c>
      <c r="I5" s="38">
        <f>(D5-C5)/C5</f>
        <v>0.35751635167234608</v>
      </c>
      <c r="J5" s="38">
        <f>(E5-D5)/D5</f>
        <v>3.4265644533087773E-2</v>
      </c>
      <c r="K5" s="38">
        <f>(F5-E5)/E5</f>
        <v>1.1696781659928745E-2</v>
      </c>
    </row>
    <row r="6" spans="1:11" x14ac:dyDescent="0.35">
      <c r="A6" t="s">
        <v>23</v>
      </c>
      <c r="B6">
        <v>44575.703152789902</v>
      </c>
      <c r="C6">
        <v>43800.013959999997</v>
      </c>
      <c r="D6">
        <v>46535.960167879901</v>
      </c>
      <c r="E6">
        <v>49490.618833410001</v>
      </c>
      <c r="F6">
        <v>51428.7276690199</v>
      </c>
      <c r="H6" t="s">
        <v>23</v>
      </c>
      <c r="I6" s="38">
        <f>(D6-C6)/C6</f>
        <v>6.2464505385283316E-2</v>
      </c>
      <c r="J6" s="38">
        <f>(E6-D6)/D6</f>
        <v>6.3491945903148411E-2</v>
      </c>
      <c r="K6" s="38">
        <f>(F6-E6)/E6</f>
        <v>3.9161135611048885E-2</v>
      </c>
    </row>
    <row r="7" spans="1:11" x14ac:dyDescent="0.35">
      <c r="A7" t="s">
        <v>24</v>
      </c>
      <c r="B7">
        <v>10463.08577684</v>
      </c>
      <c r="C7">
        <v>9802.1062000000002</v>
      </c>
      <c r="D7">
        <v>1189.8212190899901</v>
      </c>
      <c r="E7">
        <v>83.486381300000005</v>
      </c>
      <c r="F7">
        <v>128.90679900999999</v>
      </c>
      <c r="H7" t="s">
        <v>24</v>
      </c>
      <c r="I7" s="38">
        <f>(D7-C7)/C7</f>
        <v>-0.8786157592242787</v>
      </c>
      <c r="J7" s="38">
        <f>(E7-D7)/D7</f>
        <v>-0.92983283542055772</v>
      </c>
      <c r="K7" s="38">
        <f>(F7-E7)/E7</f>
        <v>0.5440458312210974</v>
      </c>
    </row>
    <row r="8" spans="1:11" x14ac:dyDescent="0.35">
      <c r="A8" t="s">
        <v>25</v>
      </c>
      <c r="B8">
        <v>4176.2447468399996</v>
      </c>
      <c r="C8">
        <v>4698.5321299999996</v>
      </c>
      <c r="D8">
        <v>5401.4501577199999</v>
      </c>
      <c r="E8">
        <v>5305.9936777100002</v>
      </c>
      <c r="F8">
        <v>5277.5436040300001</v>
      </c>
      <c r="H8" t="s">
        <v>25</v>
      </c>
      <c r="I8" s="38">
        <f>(D8-C8)/C8</f>
        <v>0.14960375033553305</v>
      </c>
      <c r="J8" s="38">
        <f>(E8-D8)/D8</f>
        <v>-1.767238005030352E-2</v>
      </c>
      <c r="K8" s="38">
        <f>(F8-E8)/E8</f>
        <v>-5.3618747793681412E-3</v>
      </c>
    </row>
    <row r="9" spans="1:11" x14ac:dyDescent="0.35">
      <c r="A9" t="s">
        <v>26</v>
      </c>
      <c r="B9">
        <v>4992.4222600499997</v>
      </c>
      <c r="C9">
        <v>4675.5081877399998</v>
      </c>
      <c r="D9">
        <v>3846.3109364299999</v>
      </c>
      <c r="E9">
        <v>3476.2819929399998</v>
      </c>
      <c r="F9">
        <v>3447.9959500300001</v>
      </c>
      <c r="H9" t="s">
        <v>26</v>
      </c>
      <c r="I9" s="38">
        <f>(D9-C9)/C9</f>
        <v>-0.17734911757491947</v>
      </c>
      <c r="J9" s="38">
        <f>(E9-D9)/D9</f>
        <v>-9.6203596018538978E-2</v>
      </c>
      <c r="K9" s="38">
        <f>(F9-E9)/E9</f>
        <v>-8.1368666199824781E-3</v>
      </c>
    </row>
    <row r="10" spans="1:11" x14ac:dyDescent="0.35">
      <c r="A10" t="s">
        <v>27</v>
      </c>
      <c r="B10">
        <v>20380.021325459998</v>
      </c>
      <c r="C10">
        <v>19726.576720000001</v>
      </c>
      <c r="D10">
        <v>21109.351880670001</v>
      </c>
      <c r="E10">
        <v>15834.41105269</v>
      </c>
      <c r="F10">
        <v>15333.67996947</v>
      </c>
      <c r="H10" t="s">
        <v>27</v>
      </c>
      <c r="I10" s="38">
        <f>(D10-C10)/C10</f>
        <v>7.0097066525894425E-2</v>
      </c>
      <c r="J10" s="38">
        <f>(E10-D10)/D10</f>
        <v>-0.24988644169650256</v>
      </c>
      <c r="K10" s="38">
        <f>(F10-E10)/E10</f>
        <v>-3.1622968581135467E-2</v>
      </c>
    </row>
    <row r="11" spans="1:11" x14ac:dyDescent="0.35">
      <c r="A11" t="s">
        <v>17</v>
      </c>
      <c r="B11">
        <v>1189073.33440891</v>
      </c>
      <c r="C11">
        <v>1365392.3219600001</v>
      </c>
      <c r="D11">
        <v>1511741.1152596599</v>
      </c>
      <c r="E11">
        <v>1520828.2924733199</v>
      </c>
      <c r="F11">
        <v>1572115.4188556101</v>
      </c>
      <c r="H11" t="s">
        <v>17</v>
      </c>
      <c r="I11" s="38">
        <f>(D11-C11)/C11</f>
        <v>0.10718442673646968</v>
      </c>
      <c r="J11" s="38">
        <f>(E11-D11)/D11</f>
        <v>6.0110670550222759E-3</v>
      </c>
      <c r="K11" s="38">
        <f>(F11-E11)/E11</f>
        <v>3.3723153781471282E-2</v>
      </c>
    </row>
    <row r="12" spans="1:11" x14ac:dyDescent="0.35">
      <c r="A12" t="s">
        <v>28</v>
      </c>
      <c r="B12">
        <v>384091.09112442</v>
      </c>
      <c r="C12">
        <v>408856.49420144001</v>
      </c>
      <c r="D12">
        <v>431545.59482192999</v>
      </c>
      <c r="E12">
        <v>439792.17356083001</v>
      </c>
      <c r="F12">
        <v>439250.52119003999</v>
      </c>
      <c r="H12" t="s">
        <v>28</v>
      </c>
      <c r="I12" s="38">
        <f>(D12-C12)/C12</f>
        <v>5.5494044835475341E-2</v>
      </c>
      <c r="J12" s="38">
        <f>(E12-D12)/D12</f>
        <v>1.910940312645951E-2</v>
      </c>
      <c r="K12" s="38">
        <f>(F12-E12)/E12</f>
        <v>-1.2316098451786131E-3</v>
      </c>
    </row>
    <row r="13" spans="1:11" x14ac:dyDescent="0.35">
      <c r="A13" t="s">
        <v>29</v>
      </c>
      <c r="B13">
        <v>360992.35268954001</v>
      </c>
      <c r="C13">
        <v>429394.40237999998</v>
      </c>
      <c r="D13">
        <v>493150.08779785997</v>
      </c>
      <c r="E13">
        <v>513077.45507883001</v>
      </c>
      <c r="F13">
        <v>547536.81409596</v>
      </c>
      <c r="H13" t="s">
        <v>29</v>
      </c>
      <c r="I13" s="38">
        <f>(D13-C13)/C13</f>
        <v>0.14847814751306027</v>
      </c>
      <c r="J13" s="38">
        <f>(E13-D13)/D13</f>
        <v>4.0408321470558423E-2</v>
      </c>
      <c r="K13" s="38">
        <f>(F13-E13)/E13</f>
        <v>6.7162099359512104E-2</v>
      </c>
    </row>
    <row r="14" spans="1:11" x14ac:dyDescent="0.35">
      <c r="A14" t="s">
        <v>30</v>
      </c>
      <c r="B14">
        <v>22493.942579179999</v>
      </c>
      <c r="C14">
        <v>21431.356449999999</v>
      </c>
      <c r="D14">
        <v>21164.123262659999</v>
      </c>
      <c r="E14">
        <v>20926.03072527</v>
      </c>
      <c r="F14">
        <v>21503.432579560002</v>
      </c>
      <c r="H14" t="s">
        <v>30</v>
      </c>
      <c r="I14" s="38">
        <f>(D14-C14)/C14</f>
        <v>-1.2469261475047693E-2</v>
      </c>
      <c r="J14" s="38">
        <f>(E14-D14)/D14</f>
        <v>-1.1249818120747164E-2</v>
      </c>
      <c r="K14" s="38">
        <f>(F14-E14)/E14</f>
        <v>2.7592516797403835E-2</v>
      </c>
    </row>
    <row r="15" spans="1:11" x14ac:dyDescent="0.35">
      <c r="A15" t="s">
        <v>31</v>
      </c>
      <c r="B15">
        <v>78537.227928740002</v>
      </c>
      <c r="C15">
        <v>74263.526199999993</v>
      </c>
      <c r="D15">
        <v>53939.735067989997</v>
      </c>
      <c r="E15">
        <v>0</v>
      </c>
      <c r="F15">
        <v>0</v>
      </c>
      <c r="H15" t="s">
        <v>31</v>
      </c>
      <c r="I15" s="38">
        <f>(D15-C15)/C15</f>
        <v>-0.27367123771197921</v>
      </c>
      <c r="J15" s="38">
        <f>(E15-D15)/D15</f>
        <v>-1</v>
      </c>
      <c r="K15" s="38" t="e">
        <f>(F15-E15)/E15</f>
        <v>#DIV/0!</v>
      </c>
    </row>
    <row r="16" spans="1:11" x14ac:dyDescent="0.35">
      <c r="A16" t="s">
        <v>32</v>
      </c>
      <c r="B16">
        <v>38826.047147639998</v>
      </c>
      <c r="C16">
        <v>37104.377280000001</v>
      </c>
      <c r="D16">
        <v>37126.57629651</v>
      </c>
      <c r="E16">
        <v>37111.638871709998</v>
      </c>
      <c r="F16">
        <v>38139.796836149901</v>
      </c>
      <c r="H16" t="s">
        <v>32</v>
      </c>
      <c r="I16" s="38">
        <f>(D16-C16)/C16</f>
        <v>5.98285650840591E-4</v>
      </c>
      <c r="J16" s="38">
        <f>(E16-D16)/D16</f>
        <v>-4.0233779384085975E-4</v>
      </c>
      <c r="K16" s="38">
        <f>(F16-E16)/E16</f>
        <v>2.7704461341470473E-2</v>
      </c>
    </row>
    <row r="17" spans="1:11" x14ac:dyDescent="0.35">
      <c r="A17" t="s">
        <v>33</v>
      </c>
      <c r="B17">
        <v>73727.924387170002</v>
      </c>
      <c r="C17">
        <v>70099.264450000002</v>
      </c>
      <c r="D17">
        <v>68147.203641689994</v>
      </c>
      <c r="E17">
        <v>62979.630932920001</v>
      </c>
      <c r="F17">
        <v>63049.750071989998</v>
      </c>
      <c r="H17" t="s">
        <v>33</v>
      </c>
      <c r="I17" s="38">
        <f>(D17-C17)/C17</f>
        <v>-2.7847094026248496E-2</v>
      </c>
      <c r="J17" s="38">
        <f>(E17-D17)/D17</f>
        <v>-7.5829563542188519E-2</v>
      </c>
      <c r="K17" s="38">
        <f>(F17-E17)/E17</f>
        <v>1.1133621780775632E-3</v>
      </c>
    </row>
    <row r="18" spans="1:11" x14ac:dyDescent="0.35">
      <c r="A18" t="s">
        <v>34</v>
      </c>
      <c r="B18">
        <v>9197.7982814799998</v>
      </c>
      <c r="C18">
        <v>8700.4291699999994</v>
      </c>
      <c r="D18">
        <v>7391.9494107499904</v>
      </c>
      <c r="E18">
        <v>7219.0636317099998</v>
      </c>
      <c r="F18">
        <v>7451.9471059299904</v>
      </c>
      <c r="H18" t="s">
        <v>34</v>
      </c>
      <c r="I18" s="38">
        <f>(D18-C18)/C18</f>
        <v>-0.15039255348021058</v>
      </c>
      <c r="J18" s="38">
        <f>(E18-D18)/D18</f>
        <v>-2.3388387749051113E-2</v>
      </c>
      <c r="K18" s="38">
        <f>(F18-E18)/E18</f>
        <v>3.2259512604521375E-2</v>
      </c>
    </row>
    <row r="19" spans="1:11" x14ac:dyDescent="0.35">
      <c r="A19" t="s">
        <v>35</v>
      </c>
      <c r="B19">
        <v>217922.81488426001</v>
      </c>
      <c r="C19">
        <v>244941.03940000001</v>
      </c>
      <c r="D19">
        <v>172679.06315572999</v>
      </c>
      <c r="E19">
        <v>103600.94119594</v>
      </c>
      <c r="F19">
        <v>130348.01595489</v>
      </c>
      <c r="H19" t="s">
        <v>35</v>
      </c>
      <c r="I19" s="38">
        <f>(D19-C19)/C19</f>
        <v>-0.29501783948202687</v>
      </c>
      <c r="J19" s="38">
        <f t="shared" ref="J19:J71" si="0">(E19-D19)/D19</f>
        <v>-0.40003762296006978</v>
      </c>
      <c r="K19" s="38">
        <f t="shared" ref="K19:K71" si="1">(F19-E19)/E19</f>
        <v>0.2581740518009713</v>
      </c>
    </row>
    <row r="20" spans="1:11" x14ac:dyDescent="0.35">
      <c r="A20" t="s">
        <v>36</v>
      </c>
      <c r="B20">
        <v>47608.464399329998</v>
      </c>
      <c r="C20">
        <v>40784.437160000001</v>
      </c>
      <c r="D20">
        <v>27520.828975010001</v>
      </c>
      <c r="E20">
        <v>17702.5194812099</v>
      </c>
      <c r="F20">
        <v>9578.2058653200002</v>
      </c>
      <c r="H20" t="s">
        <v>36</v>
      </c>
      <c r="I20" s="38">
        <f>(D20-C20)/C20</f>
        <v>-0.32521248565858596</v>
      </c>
      <c r="J20" s="38">
        <f t="shared" si="0"/>
        <v>-0.35675922054221237</v>
      </c>
      <c r="K20" s="38">
        <f t="shared" si="1"/>
        <v>-0.45893544274945397</v>
      </c>
    </row>
    <row r="21" spans="1:11" x14ac:dyDescent="0.35">
      <c r="A21" t="s">
        <v>37</v>
      </c>
      <c r="B21">
        <v>124.14023662999899</v>
      </c>
      <c r="C21">
        <v>2217.21407</v>
      </c>
      <c r="D21">
        <v>5534.0425435500001</v>
      </c>
      <c r="E21">
        <v>2607.8162271399901</v>
      </c>
      <c r="F21">
        <v>1431.8012215700001</v>
      </c>
      <c r="H21" t="s">
        <v>37</v>
      </c>
      <c r="I21" s="38">
        <f>(D21-C21)/C21</f>
        <v>1.4959441753632747</v>
      </c>
      <c r="J21" s="38">
        <f t="shared" si="0"/>
        <v>-0.52876830876924963</v>
      </c>
      <c r="K21" s="38">
        <f t="shared" si="1"/>
        <v>-0.45095777583213131</v>
      </c>
    </row>
    <row r="22" spans="1:11" x14ac:dyDescent="0.35">
      <c r="A22" t="s">
        <v>38</v>
      </c>
      <c r="B22">
        <v>48178.817233770002</v>
      </c>
      <c r="C22">
        <v>58483.912080000002</v>
      </c>
      <c r="D22">
        <v>44122.111483979999</v>
      </c>
      <c r="E22">
        <v>47678.953089490002</v>
      </c>
      <c r="F22">
        <v>35115.044954559999</v>
      </c>
      <c r="H22" t="s">
        <v>38</v>
      </c>
      <c r="I22" s="38">
        <f>(D22-C22)/C22</f>
        <v>-0.24556839796172544</v>
      </c>
      <c r="J22" s="38">
        <f t="shared" si="0"/>
        <v>8.0613585476330435E-2</v>
      </c>
      <c r="K22" s="38">
        <f t="shared" si="1"/>
        <v>-0.2635105706148464</v>
      </c>
    </row>
    <row r="23" spans="1:11" x14ac:dyDescent="0.35">
      <c r="A23" t="s">
        <v>39</v>
      </c>
      <c r="B23">
        <v>567372.97873295005</v>
      </c>
      <c r="C23">
        <v>570402.70971999899</v>
      </c>
      <c r="D23">
        <v>567001.68163064006</v>
      </c>
      <c r="E23">
        <v>531077.95107760001</v>
      </c>
      <c r="F23">
        <v>516956.19270944002</v>
      </c>
      <c r="H23" t="s">
        <v>39</v>
      </c>
      <c r="I23" s="38">
        <f>(D23-C23)/C23</f>
        <v>-5.9625033882262654E-3</v>
      </c>
      <c r="J23" s="38">
        <f t="shared" si="0"/>
        <v>-6.3357361568535386E-2</v>
      </c>
      <c r="K23" s="38">
        <f t="shared" si="1"/>
        <v>-2.6590744992342097E-2</v>
      </c>
    </row>
    <row r="24" spans="1:11" x14ac:dyDescent="0.35">
      <c r="A24" t="s">
        <v>40</v>
      </c>
      <c r="B24">
        <v>62107.248262369998</v>
      </c>
      <c r="C24">
        <v>58074.461210000001</v>
      </c>
      <c r="D24">
        <v>35156.326830929997</v>
      </c>
      <c r="E24">
        <v>40687.351107330003</v>
      </c>
      <c r="F24">
        <v>50864.215944719901</v>
      </c>
      <c r="H24" t="s">
        <v>40</v>
      </c>
      <c r="I24" s="38">
        <f>(D24-C24)/C24</f>
        <v>-0.39463361177294348</v>
      </c>
      <c r="J24" s="38">
        <f t="shared" si="0"/>
        <v>0.1573265689273857</v>
      </c>
      <c r="K24" s="38">
        <f t="shared" si="1"/>
        <v>0.2501235533997811</v>
      </c>
    </row>
    <row r="25" spans="1:11" x14ac:dyDescent="0.35">
      <c r="A25" t="s">
        <v>41</v>
      </c>
      <c r="B25">
        <v>26071.733742109998</v>
      </c>
      <c r="C25">
        <v>733.84551999999996</v>
      </c>
      <c r="D25">
        <v>0</v>
      </c>
      <c r="E25">
        <v>0</v>
      </c>
      <c r="F25">
        <v>0</v>
      </c>
      <c r="H25" t="s">
        <v>41</v>
      </c>
      <c r="I25" s="38">
        <f>(D25-C25)/C25</f>
        <v>-1</v>
      </c>
      <c r="J25" s="38" t="e">
        <f t="shared" si="0"/>
        <v>#DIV/0!</v>
      </c>
      <c r="K25" s="38" t="e">
        <f t="shared" si="1"/>
        <v>#DIV/0!</v>
      </c>
    </row>
    <row r="26" spans="1:11" x14ac:dyDescent="0.35">
      <c r="A26" t="s">
        <v>42</v>
      </c>
      <c r="B26">
        <v>273466.88814733003</v>
      </c>
      <c r="C26">
        <v>207077.28915</v>
      </c>
      <c r="D26">
        <v>151177.32403952</v>
      </c>
      <c r="E26">
        <v>122145.35825731</v>
      </c>
      <c r="F26">
        <v>192610.92463234</v>
      </c>
      <c r="H26" t="s">
        <v>42</v>
      </c>
      <c r="I26" s="38">
        <f>(D26-C26)/C26</f>
        <v>-0.26994734835449724</v>
      </c>
      <c r="J26" s="38">
        <f t="shared" si="0"/>
        <v>-0.19203915644531855</v>
      </c>
      <c r="K26" s="38">
        <f t="shared" si="1"/>
        <v>0.57689925659383678</v>
      </c>
    </row>
    <row r="27" spans="1:11" x14ac:dyDescent="0.35">
      <c r="A27" t="s">
        <v>43</v>
      </c>
      <c r="B27">
        <v>178582.35091551999</v>
      </c>
      <c r="C27">
        <v>238064.45144999999</v>
      </c>
      <c r="D27">
        <v>261990.28608033899</v>
      </c>
      <c r="E27">
        <v>238199.729595349</v>
      </c>
      <c r="F27">
        <v>199351.65616216999</v>
      </c>
      <c r="H27" t="s">
        <v>43</v>
      </c>
      <c r="I27" s="38">
        <f>(D27-C27)/C27</f>
        <v>0.10050150068442316</v>
      </c>
      <c r="J27" s="38">
        <f t="shared" si="0"/>
        <v>-9.0807017469703641E-2</v>
      </c>
      <c r="K27" s="38">
        <f t="shared" si="1"/>
        <v>-0.16309033389405467</v>
      </c>
    </row>
    <row r="28" spans="1:11" x14ac:dyDescent="0.35">
      <c r="A28" t="s">
        <v>16</v>
      </c>
      <c r="B28">
        <v>466212.98760773998</v>
      </c>
      <c r="C28">
        <v>349422.43122999999</v>
      </c>
      <c r="D28">
        <v>353883.41648042999</v>
      </c>
      <c r="E28">
        <v>337436.14330150001</v>
      </c>
      <c r="F28">
        <v>281237.10259262001</v>
      </c>
      <c r="H28" t="s">
        <v>16</v>
      </c>
      <c r="I28" s="38">
        <f>(D28-C28)/C28</f>
        <v>1.2766739773193488E-2</v>
      </c>
      <c r="J28" s="38">
        <f t="shared" si="0"/>
        <v>-4.6476529876724341E-2</v>
      </c>
      <c r="K28" s="38">
        <f t="shared" si="1"/>
        <v>-0.16654718774054392</v>
      </c>
    </row>
    <row r="29" spans="1:11" x14ac:dyDescent="0.35">
      <c r="A29" t="s">
        <v>44</v>
      </c>
      <c r="B29">
        <v>325216.93607530999</v>
      </c>
      <c r="C29">
        <v>285825.78377362998</v>
      </c>
      <c r="D29">
        <v>266626.92707670998</v>
      </c>
      <c r="E29">
        <v>266564.27390913002</v>
      </c>
      <c r="F29">
        <v>289383.85782683</v>
      </c>
      <c r="H29" t="s">
        <v>44</v>
      </c>
      <c r="I29" s="38">
        <f>(D29-C29)/C29</f>
        <v>-6.7169785886514802E-2</v>
      </c>
      <c r="J29" s="38">
        <f t="shared" si="0"/>
        <v>-2.3498439661324112E-4</v>
      </c>
      <c r="K29" s="38">
        <f t="shared" si="1"/>
        <v>8.5606310189485599E-2</v>
      </c>
    </row>
    <row r="30" spans="1:11" x14ac:dyDescent="0.35">
      <c r="A30" t="s">
        <v>45</v>
      </c>
      <c r="B30">
        <v>35304.847904219998</v>
      </c>
      <c r="C30">
        <v>46622.186849999998</v>
      </c>
      <c r="D30">
        <v>54299.231974549999</v>
      </c>
      <c r="E30">
        <v>54333.123062409999</v>
      </c>
      <c r="F30">
        <v>56117.516682560003</v>
      </c>
      <c r="H30" t="s">
        <v>45</v>
      </c>
      <c r="I30" s="38">
        <f>(D30-C30)/C30</f>
        <v>0.16466505848920729</v>
      </c>
      <c r="J30" s="38">
        <f t="shared" si="0"/>
        <v>6.241540925640476E-4</v>
      </c>
      <c r="K30" s="38">
        <f t="shared" si="1"/>
        <v>3.2841727468902376E-2</v>
      </c>
    </row>
    <row r="31" spans="1:11" x14ac:dyDescent="0.35">
      <c r="A31" t="s">
        <v>46</v>
      </c>
      <c r="B31">
        <v>51197.338042509997</v>
      </c>
      <c r="C31">
        <v>46882.685559999998</v>
      </c>
      <c r="D31">
        <v>46152.244852670003</v>
      </c>
      <c r="E31">
        <v>41986.988214550001</v>
      </c>
      <c r="F31">
        <v>37467.518118189997</v>
      </c>
      <c r="H31" t="s">
        <v>46</v>
      </c>
      <c r="I31" s="38">
        <f>(D31-C31)/C31</f>
        <v>-1.5580180584902384E-2</v>
      </c>
      <c r="J31" s="38">
        <f t="shared" si="0"/>
        <v>-9.0250358382708937E-2</v>
      </c>
      <c r="K31" s="38">
        <f t="shared" si="1"/>
        <v>-0.10763977814426436</v>
      </c>
    </row>
    <row r="32" spans="1:11" x14ac:dyDescent="0.35">
      <c r="A32" t="s">
        <v>47</v>
      </c>
      <c r="B32">
        <v>266549.94883134897</v>
      </c>
      <c r="C32">
        <v>242251.30520999999</v>
      </c>
      <c r="D32">
        <v>225258.50281942001</v>
      </c>
      <c r="E32">
        <v>0</v>
      </c>
      <c r="F32">
        <v>0</v>
      </c>
      <c r="H32" t="s">
        <v>47</v>
      </c>
      <c r="I32" s="38">
        <f>(D32-C32)/C32</f>
        <v>-7.0145349168911408E-2</v>
      </c>
      <c r="J32" s="38">
        <f t="shared" si="0"/>
        <v>-1</v>
      </c>
      <c r="K32" s="38" t="e">
        <f t="shared" si="1"/>
        <v>#DIV/0!</v>
      </c>
    </row>
    <row r="33" spans="1:11" x14ac:dyDescent="0.35">
      <c r="A33" t="s">
        <v>48</v>
      </c>
      <c r="B33">
        <v>11705.94789691</v>
      </c>
      <c r="C33">
        <v>12016.952519999901</v>
      </c>
      <c r="D33">
        <v>12705.72028227</v>
      </c>
      <c r="E33">
        <v>13190.04558339</v>
      </c>
      <c r="F33">
        <v>11958.13890921</v>
      </c>
      <c r="H33" t="s">
        <v>48</v>
      </c>
      <c r="I33" s="38">
        <f>(D33-C33)/C33</f>
        <v>5.7316342152786096E-2</v>
      </c>
      <c r="J33" s="38">
        <f t="shared" si="0"/>
        <v>3.8118681220760363E-2</v>
      </c>
      <c r="K33" s="38">
        <f t="shared" si="1"/>
        <v>-9.3396695742380062E-2</v>
      </c>
    </row>
    <row r="34" spans="1:11" x14ac:dyDescent="0.35">
      <c r="A34" t="s">
        <v>49</v>
      </c>
      <c r="B34">
        <v>25696.137172309998</v>
      </c>
      <c r="C34">
        <v>27657.282500000001</v>
      </c>
      <c r="D34">
        <v>35449.6822994799</v>
      </c>
      <c r="E34">
        <v>26533.873459939899</v>
      </c>
      <c r="F34">
        <v>23717.16768653</v>
      </c>
      <c r="H34" t="s">
        <v>49</v>
      </c>
      <c r="I34" s="38">
        <f>(D34-C34)/C34</f>
        <v>0.28174857018146665</v>
      </c>
      <c r="J34" s="38">
        <f t="shared" si="0"/>
        <v>-0.25150602942556721</v>
      </c>
      <c r="K34" s="38">
        <f t="shared" si="1"/>
        <v>-0.10615509181735126</v>
      </c>
    </row>
    <row r="35" spans="1:11" x14ac:dyDescent="0.35">
      <c r="A35" t="s">
        <v>50</v>
      </c>
      <c r="B35">
        <v>6178.1322890399997</v>
      </c>
      <c r="C35">
        <v>6916.3064100000001</v>
      </c>
      <c r="D35">
        <v>7380.47450364</v>
      </c>
      <c r="E35">
        <v>7456.3347321499996</v>
      </c>
      <c r="F35">
        <v>7607.6165947199997</v>
      </c>
      <c r="H35" t="s">
        <v>50</v>
      </c>
      <c r="I35" s="38">
        <f>(D35-C35)/C35</f>
        <v>6.7112135600134556E-2</v>
      </c>
      <c r="J35" s="38">
        <f t="shared" si="0"/>
        <v>1.0278502889290636E-2</v>
      </c>
      <c r="K35" s="38">
        <f t="shared" si="1"/>
        <v>2.0289038516163656E-2</v>
      </c>
    </row>
    <row r="36" spans="1:11" x14ac:dyDescent="0.35">
      <c r="A36" t="s">
        <v>51</v>
      </c>
      <c r="B36">
        <v>1076.4981945299901</v>
      </c>
      <c r="C36">
        <v>1120.34923</v>
      </c>
      <c r="D36">
        <v>789.94051259000003</v>
      </c>
      <c r="E36">
        <v>1063.1839924000001</v>
      </c>
      <c r="F36">
        <v>1340.2843106999901</v>
      </c>
      <c r="H36" t="s">
        <v>51</v>
      </c>
      <c r="I36" s="38">
        <f>(D36-C36)/C36</f>
        <v>-0.29491582496111501</v>
      </c>
      <c r="J36" s="38">
        <f t="shared" si="0"/>
        <v>0.34590386928518074</v>
      </c>
      <c r="K36" s="38">
        <f t="shared" si="1"/>
        <v>0.26063251542611354</v>
      </c>
    </row>
    <row r="37" spans="1:11" x14ac:dyDescent="0.35">
      <c r="A37" t="s">
        <v>52</v>
      </c>
      <c r="B37">
        <v>6740.3280569899998</v>
      </c>
      <c r="C37">
        <v>5883.4382999999998</v>
      </c>
      <c r="D37">
        <v>5689.6127527099998</v>
      </c>
      <c r="E37">
        <v>4805.91941623</v>
      </c>
      <c r="F37">
        <v>3618.5960900599998</v>
      </c>
      <c r="H37" t="s">
        <v>52</v>
      </c>
      <c r="I37" s="38">
        <f>(D37-C37)/C37</f>
        <v>-3.2944264460120207E-2</v>
      </c>
      <c r="J37" s="38">
        <f t="shared" si="0"/>
        <v>-0.15531695651151139</v>
      </c>
      <c r="K37" s="38">
        <f t="shared" si="1"/>
        <v>-0.24705435595950859</v>
      </c>
    </row>
    <row r="38" spans="1:11" x14ac:dyDescent="0.35">
      <c r="A38" t="s">
        <v>53</v>
      </c>
      <c r="B38">
        <v>236.79910699999999</v>
      </c>
      <c r="C38">
        <v>553.37442999999996</v>
      </c>
      <c r="D38">
        <v>666.34130481</v>
      </c>
      <c r="E38">
        <v>745.89940339999998</v>
      </c>
      <c r="F38">
        <v>706.11260209</v>
      </c>
      <c r="H38" t="s">
        <v>53</v>
      </c>
      <c r="I38" s="38">
        <f>(D38-C38)/C38</f>
        <v>0.20414184083279752</v>
      </c>
      <c r="J38" s="38">
        <f t="shared" si="0"/>
        <v>0.11939541795729609</v>
      </c>
      <c r="K38" s="38">
        <f t="shared" si="1"/>
        <v>-5.334070670742138E-2</v>
      </c>
    </row>
    <row r="39" spans="1:11" x14ac:dyDescent="0.35">
      <c r="A39" t="s">
        <v>54</v>
      </c>
      <c r="B39">
        <v>30882.367698769998</v>
      </c>
      <c r="C39">
        <v>41416.800660000001</v>
      </c>
      <c r="D39">
        <v>38284.677226959997</v>
      </c>
      <c r="E39">
        <v>0</v>
      </c>
      <c r="F39">
        <v>0</v>
      </c>
      <c r="H39" t="s">
        <v>54</v>
      </c>
      <c r="I39" s="38">
        <f>(D39-C39)/C39</f>
        <v>-7.5624465992733772E-2</v>
      </c>
      <c r="J39" s="38">
        <f t="shared" si="0"/>
        <v>-1</v>
      </c>
      <c r="K39" s="38" t="e">
        <f t="shared" si="1"/>
        <v>#DIV/0!</v>
      </c>
    </row>
    <row r="40" spans="1:11" x14ac:dyDescent="0.35">
      <c r="A40" t="s">
        <v>55</v>
      </c>
      <c r="B40">
        <v>8548.7596909200001</v>
      </c>
      <c r="C40">
        <v>8117.1684500000001</v>
      </c>
      <c r="D40">
        <v>4529.6274159599998</v>
      </c>
      <c r="E40">
        <v>3299.5261475099901</v>
      </c>
      <c r="F40">
        <v>2345.30013224</v>
      </c>
      <c r="H40" t="s">
        <v>55</v>
      </c>
      <c r="I40" s="38">
        <f>(D40-C40)/C40</f>
        <v>-0.44196951882155411</v>
      </c>
      <c r="J40" s="38">
        <f t="shared" si="0"/>
        <v>-0.27156786982430092</v>
      </c>
      <c r="K40" s="38">
        <f t="shared" si="1"/>
        <v>-0.28920092540866915</v>
      </c>
    </row>
    <row r="41" spans="1:11" x14ac:dyDescent="0.35">
      <c r="A41" t="s">
        <v>56</v>
      </c>
      <c r="B41">
        <v>27837.608116519899</v>
      </c>
      <c r="C41">
        <v>19823.105439999999</v>
      </c>
      <c r="D41">
        <v>15250.343131919901</v>
      </c>
      <c r="E41">
        <v>17880.65787707</v>
      </c>
      <c r="F41">
        <v>15972.663035580001</v>
      </c>
      <c r="H41" t="s">
        <v>56</v>
      </c>
      <c r="I41" s="38">
        <f>(D41-C41)/C41</f>
        <v>-0.23067840313521021</v>
      </c>
      <c r="J41" s="38">
        <f t="shared" si="0"/>
        <v>0.172475774636486</v>
      </c>
      <c r="K41" s="38">
        <f t="shared" si="1"/>
        <v>-0.10670719470209175</v>
      </c>
    </row>
    <row r="42" spans="1:11" x14ac:dyDescent="0.35">
      <c r="A42" t="s">
        <v>57</v>
      </c>
      <c r="B42">
        <v>16786.111607039998</v>
      </c>
      <c r="C42">
        <v>0</v>
      </c>
      <c r="D42">
        <v>0</v>
      </c>
      <c r="E42">
        <v>0</v>
      </c>
      <c r="F42">
        <v>0</v>
      </c>
      <c r="H42" t="s">
        <v>57</v>
      </c>
      <c r="I42" s="38" t="e">
        <f>(D42-C42)/C42</f>
        <v>#DIV/0!</v>
      </c>
      <c r="J42" s="38" t="e">
        <f t="shared" si="0"/>
        <v>#DIV/0!</v>
      </c>
      <c r="K42" s="38" t="e">
        <f t="shared" si="1"/>
        <v>#DIV/0!</v>
      </c>
    </row>
    <row r="43" spans="1:11" x14ac:dyDescent="0.35">
      <c r="A43" t="s">
        <v>58</v>
      </c>
      <c r="B43">
        <v>63568.585289369999</v>
      </c>
      <c r="C43">
        <v>64821.411809999998</v>
      </c>
      <c r="D43">
        <v>54412.908763419997</v>
      </c>
      <c r="E43">
        <v>56787.752268949997</v>
      </c>
      <c r="F43">
        <v>46793.777183129998</v>
      </c>
      <c r="H43" t="s">
        <v>58</v>
      </c>
      <c r="I43" s="38">
        <f>(D43-C43)/C43</f>
        <v>-0.16057198934649369</v>
      </c>
      <c r="J43" s="38">
        <f t="shared" si="0"/>
        <v>4.3644854860737173E-2</v>
      </c>
      <c r="K43" s="38">
        <f t="shared" si="1"/>
        <v>-0.17598821376989829</v>
      </c>
    </row>
    <row r="44" spans="1:11" x14ac:dyDescent="0.35">
      <c r="A44" t="s">
        <v>59</v>
      </c>
      <c r="B44">
        <v>607679.84628678998</v>
      </c>
      <c r="C44">
        <v>582616.28399999999</v>
      </c>
      <c r="D44">
        <v>532776.08450274996</v>
      </c>
      <c r="E44">
        <v>515525.22598406998</v>
      </c>
      <c r="F44">
        <v>503198.77216826897</v>
      </c>
      <c r="H44" t="s">
        <v>59</v>
      </c>
      <c r="I44" s="38">
        <f>(D44-C44)/C44</f>
        <v>-8.5545496866424736E-2</v>
      </c>
      <c r="J44" s="38">
        <f t="shared" si="0"/>
        <v>-3.237919084671477E-2</v>
      </c>
      <c r="K44" s="38">
        <f t="shared" si="1"/>
        <v>-2.3910476528614926E-2</v>
      </c>
    </row>
    <row r="45" spans="1:11" x14ac:dyDescent="0.35">
      <c r="A45" t="s">
        <v>98</v>
      </c>
      <c r="B45">
        <v>220005.06302119</v>
      </c>
      <c r="C45">
        <v>158636.39934999999</v>
      </c>
      <c r="D45">
        <v>100724.35102408</v>
      </c>
      <c r="E45">
        <v>120066.32854692001</v>
      </c>
      <c r="F45">
        <v>140796.92738392</v>
      </c>
      <c r="H45" t="s">
        <v>98</v>
      </c>
      <c r="I45" s="38">
        <f>(D45-C45)/C45</f>
        <v>-0.36506154049896494</v>
      </c>
      <c r="J45" s="38">
        <f t="shared" si="0"/>
        <v>0.1920288125581068</v>
      </c>
      <c r="K45" s="38">
        <f t="shared" si="1"/>
        <v>0.17265955483013551</v>
      </c>
    </row>
    <row r="46" spans="1:11" x14ac:dyDescent="0.35">
      <c r="A46" t="s">
        <v>60</v>
      </c>
      <c r="B46">
        <v>377.22149496999998</v>
      </c>
      <c r="C46">
        <v>0</v>
      </c>
      <c r="D46">
        <v>0</v>
      </c>
      <c r="E46">
        <v>0</v>
      </c>
      <c r="F46">
        <v>0</v>
      </c>
      <c r="H46" t="s">
        <v>60</v>
      </c>
      <c r="I46" s="38" t="e">
        <f>(D46-C46)/C46</f>
        <v>#DIV/0!</v>
      </c>
      <c r="J46" s="38" t="e">
        <f t="shared" si="0"/>
        <v>#DIV/0!</v>
      </c>
      <c r="K46" s="38" t="e">
        <f t="shared" si="1"/>
        <v>#DIV/0!</v>
      </c>
    </row>
    <row r="47" spans="1:11" x14ac:dyDescent="0.35">
      <c r="A47" t="s">
        <v>61</v>
      </c>
      <c r="B47">
        <v>200543.00416861</v>
      </c>
      <c r="C47">
        <v>0</v>
      </c>
      <c r="D47">
        <v>0</v>
      </c>
      <c r="E47">
        <v>0</v>
      </c>
      <c r="F47">
        <v>0</v>
      </c>
      <c r="H47" t="s">
        <v>61</v>
      </c>
      <c r="I47" s="38" t="e">
        <f>(D47-C47)/C47</f>
        <v>#DIV/0!</v>
      </c>
      <c r="J47" s="38" t="e">
        <f t="shared" si="0"/>
        <v>#DIV/0!</v>
      </c>
      <c r="K47" s="38" t="e">
        <f t="shared" si="1"/>
        <v>#DIV/0!</v>
      </c>
    </row>
    <row r="48" spans="1:11" x14ac:dyDescent="0.35">
      <c r="A48" t="s">
        <v>62</v>
      </c>
      <c r="B48">
        <v>346577.66486053</v>
      </c>
      <c r="C48">
        <v>499754.07214999897</v>
      </c>
      <c r="D48">
        <v>512330.7061139</v>
      </c>
      <c r="E48">
        <v>405405.10728702002</v>
      </c>
      <c r="F48">
        <v>249833.33253886999</v>
      </c>
      <c r="H48" t="s">
        <v>62</v>
      </c>
      <c r="I48" s="38">
        <f>(D48-C48)/C48</f>
        <v>2.5165645794130127E-2</v>
      </c>
      <c r="J48" s="38">
        <f t="shared" si="0"/>
        <v>-0.20870425596374184</v>
      </c>
      <c r="K48" s="38">
        <f t="shared" si="1"/>
        <v>-0.38374399323491459</v>
      </c>
    </row>
    <row r="49" spans="1:11" x14ac:dyDescent="0.35">
      <c r="A49" t="s">
        <v>63</v>
      </c>
      <c r="B49">
        <v>10198.22498271</v>
      </c>
      <c r="C49">
        <v>14948.095219999999</v>
      </c>
      <c r="D49">
        <v>10740.943712640001</v>
      </c>
      <c r="E49">
        <v>10185.525349179999</v>
      </c>
      <c r="F49">
        <v>10563.240773809999</v>
      </c>
      <c r="H49" t="s">
        <v>63</v>
      </c>
      <c r="I49" s="38">
        <f>(D49-C49)/C49</f>
        <v>-0.28145067618588521</v>
      </c>
      <c r="J49" s="38">
        <f t="shared" si="0"/>
        <v>-5.1710387682823621E-2</v>
      </c>
      <c r="K49" s="38">
        <f t="shared" si="1"/>
        <v>3.7083548632119226E-2</v>
      </c>
    </row>
    <row r="50" spans="1:11" x14ac:dyDescent="0.35">
      <c r="A50" t="s">
        <v>64</v>
      </c>
      <c r="B50">
        <v>53.364827339999998</v>
      </c>
      <c r="C50">
        <v>18744.48328</v>
      </c>
      <c r="D50">
        <v>11278.856276369999</v>
      </c>
      <c r="E50">
        <v>10261.459729349999</v>
      </c>
      <c r="F50">
        <v>6945.8627950299997</v>
      </c>
      <c r="H50" t="s">
        <v>64</v>
      </c>
      <c r="I50" s="38">
        <f>(D50-C50)/C50</f>
        <v>-0.39828395865121979</v>
      </c>
      <c r="J50" s="38">
        <f t="shared" si="0"/>
        <v>-9.0203875471976502E-2</v>
      </c>
      <c r="K50" s="38">
        <f t="shared" si="1"/>
        <v>-0.32311162561371981</v>
      </c>
    </row>
    <row r="51" spans="1:11" x14ac:dyDescent="0.35">
      <c r="A51" t="s">
        <v>65</v>
      </c>
      <c r="B51">
        <v>0</v>
      </c>
      <c r="C51">
        <v>1.0004900000000001</v>
      </c>
      <c r="D51">
        <v>0</v>
      </c>
      <c r="E51">
        <v>0</v>
      </c>
      <c r="F51">
        <v>0</v>
      </c>
      <c r="H51" t="s">
        <v>65</v>
      </c>
      <c r="I51" s="38">
        <f>(D51-C51)/C51</f>
        <v>-1</v>
      </c>
      <c r="J51" s="38" t="e">
        <f t="shared" si="0"/>
        <v>#DIV/0!</v>
      </c>
      <c r="K51" s="38" t="e">
        <f t="shared" si="1"/>
        <v>#DIV/0!</v>
      </c>
    </row>
    <row r="52" spans="1:11" x14ac:dyDescent="0.35">
      <c r="A52" t="s">
        <v>66</v>
      </c>
      <c r="B52">
        <v>0</v>
      </c>
      <c r="C52">
        <v>0</v>
      </c>
      <c r="D52">
        <v>0</v>
      </c>
      <c r="E52">
        <v>0</v>
      </c>
      <c r="F52">
        <v>0</v>
      </c>
      <c r="H52" t="s">
        <v>66</v>
      </c>
      <c r="I52" s="38" t="e">
        <f>(D52-C52)/C52</f>
        <v>#DIV/0!</v>
      </c>
      <c r="J52" s="38" t="e">
        <f t="shared" si="0"/>
        <v>#DIV/0!</v>
      </c>
      <c r="K52" s="38" t="e">
        <f t="shared" si="1"/>
        <v>#DIV/0!</v>
      </c>
    </row>
    <row r="53" spans="1:11" x14ac:dyDescent="0.35">
      <c r="A53" t="s">
        <v>67</v>
      </c>
      <c r="B53">
        <v>0</v>
      </c>
      <c r="C53">
        <v>0</v>
      </c>
      <c r="D53">
        <v>0</v>
      </c>
      <c r="E53">
        <v>0</v>
      </c>
      <c r="F53">
        <v>0</v>
      </c>
      <c r="H53" t="s">
        <v>67</v>
      </c>
      <c r="I53" s="38" t="e">
        <f>(D53-C53)/C53</f>
        <v>#DIV/0!</v>
      </c>
      <c r="J53" s="38" t="e">
        <f t="shared" si="0"/>
        <v>#DIV/0!</v>
      </c>
      <c r="K53" s="38" t="e">
        <f t="shared" si="1"/>
        <v>#DIV/0!</v>
      </c>
    </row>
    <row r="54" spans="1:11" x14ac:dyDescent="0.35">
      <c r="A54" t="s">
        <v>68</v>
      </c>
      <c r="B54">
        <v>0</v>
      </c>
      <c r="C54">
        <v>0</v>
      </c>
      <c r="D54">
        <v>0</v>
      </c>
      <c r="E54">
        <v>0</v>
      </c>
      <c r="F54">
        <v>0</v>
      </c>
      <c r="H54" t="s">
        <v>68</v>
      </c>
      <c r="I54" s="38" t="e">
        <f>(D54-C54)/C54</f>
        <v>#DIV/0!</v>
      </c>
      <c r="J54" s="38" t="e">
        <f t="shared" si="0"/>
        <v>#DIV/0!</v>
      </c>
      <c r="K54" s="38" t="e">
        <f t="shared" si="1"/>
        <v>#DIV/0!</v>
      </c>
    </row>
    <row r="55" spans="1:11" x14ac:dyDescent="0.35">
      <c r="A55" t="s">
        <v>69</v>
      </c>
      <c r="B55">
        <v>0</v>
      </c>
      <c r="C55">
        <v>53568.74886657</v>
      </c>
      <c r="D55">
        <v>105685.60786259999</v>
      </c>
      <c r="E55">
        <v>104065.78316393</v>
      </c>
      <c r="F55">
        <v>106014.37523614</v>
      </c>
      <c r="H55" t="s">
        <v>69</v>
      </c>
      <c r="I55" s="38">
        <f>(D55-C55)/C55</f>
        <v>0.9728967000114862</v>
      </c>
      <c r="J55" s="38">
        <f t="shared" si="0"/>
        <v>-1.5326823882925495E-2</v>
      </c>
      <c r="K55" s="38">
        <f t="shared" si="1"/>
        <v>1.8724618342039204E-2</v>
      </c>
    </row>
    <row r="56" spans="1:11" x14ac:dyDescent="0.35">
      <c r="A56" t="s">
        <v>70</v>
      </c>
      <c r="B56">
        <v>0</v>
      </c>
      <c r="C56">
        <v>0</v>
      </c>
      <c r="D56">
        <v>3277.0420177800002</v>
      </c>
      <c r="E56">
        <v>2685.0158073600001</v>
      </c>
      <c r="F56">
        <v>2486.5027772600001</v>
      </c>
      <c r="H56" t="s">
        <v>70</v>
      </c>
      <c r="I56" s="38" t="e">
        <f>(D56-C56)/C56</f>
        <v>#DIV/0!</v>
      </c>
      <c r="J56" s="38">
        <f t="shared" si="0"/>
        <v>-0.18065871820009877</v>
      </c>
      <c r="K56" s="38">
        <f t="shared" si="1"/>
        <v>-7.3933654154231879E-2</v>
      </c>
    </row>
    <row r="57" spans="1:11" x14ac:dyDescent="0.35">
      <c r="A57" t="s">
        <v>71</v>
      </c>
      <c r="B57">
        <v>0</v>
      </c>
      <c r="C57">
        <v>0</v>
      </c>
      <c r="D57">
        <v>0</v>
      </c>
      <c r="E57">
        <v>0</v>
      </c>
      <c r="F57">
        <v>0</v>
      </c>
      <c r="H57" t="s">
        <v>71</v>
      </c>
      <c r="I57" s="38" t="e">
        <f>(D57-C57)/C57</f>
        <v>#DIV/0!</v>
      </c>
      <c r="J57" s="38" t="e">
        <f t="shared" si="0"/>
        <v>#DIV/0!</v>
      </c>
      <c r="K57" s="38" t="e">
        <f t="shared" si="1"/>
        <v>#DIV/0!</v>
      </c>
    </row>
    <row r="58" spans="1:11" x14ac:dyDescent="0.35">
      <c r="A58" t="s">
        <v>72</v>
      </c>
      <c r="B58">
        <v>0</v>
      </c>
      <c r="C58">
        <v>0</v>
      </c>
      <c r="D58">
        <v>0</v>
      </c>
      <c r="E58">
        <v>0</v>
      </c>
      <c r="F58">
        <v>0</v>
      </c>
      <c r="H58" t="s">
        <v>72</v>
      </c>
      <c r="I58" s="38" t="e">
        <f>(D58-C58)/C58</f>
        <v>#DIV/0!</v>
      </c>
      <c r="J58" s="38" t="e">
        <f t="shared" si="0"/>
        <v>#DIV/0!</v>
      </c>
      <c r="K58" s="38" t="e">
        <f t="shared" si="1"/>
        <v>#DIV/0!</v>
      </c>
    </row>
    <row r="59" spans="1:11" x14ac:dyDescent="0.35">
      <c r="A59" t="s">
        <v>73</v>
      </c>
      <c r="B59">
        <v>0</v>
      </c>
      <c r="C59">
        <v>0</v>
      </c>
      <c r="D59">
        <v>0</v>
      </c>
      <c r="E59">
        <v>0</v>
      </c>
      <c r="F59">
        <v>0</v>
      </c>
      <c r="H59" t="s">
        <v>73</v>
      </c>
      <c r="I59" s="38" t="e">
        <f>(D59-C59)/C59</f>
        <v>#DIV/0!</v>
      </c>
      <c r="J59" s="38" t="e">
        <f t="shared" si="0"/>
        <v>#DIV/0!</v>
      </c>
      <c r="K59" s="38" t="e">
        <f t="shared" si="1"/>
        <v>#DIV/0!</v>
      </c>
    </row>
    <row r="60" spans="1:11" x14ac:dyDescent="0.35">
      <c r="A60" t="s">
        <v>74</v>
      </c>
      <c r="B60">
        <v>0</v>
      </c>
      <c r="C60">
        <v>8.91859</v>
      </c>
      <c r="D60">
        <v>0</v>
      </c>
      <c r="E60">
        <v>0</v>
      </c>
      <c r="F60">
        <v>0</v>
      </c>
      <c r="H60" t="s">
        <v>74</v>
      </c>
      <c r="I60" s="38">
        <f>(D60-C60)/C60</f>
        <v>-1</v>
      </c>
      <c r="J60" s="38" t="e">
        <f t="shared" si="0"/>
        <v>#DIV/0!</v>
      </c>
      <c r="K60" s="38" t="e">
        <f t="shared" si="1"/>
        <v>#DIV/0!</v>
      </c>
    </row>
    <row r="61" spans="1:11" x14ac:dyDescent="0.35">
      <c r="A61" t="s">
        <v>75</v>
      </c>
      <c r="B61">
        <v>0</v>
      </c>
      <c r="C61">
        <v>21.498259999999998</v>
      </c>
      <c r="D61">
        <v>0</v>
      </c>
      <c r="E61">
        <v>20780.1950368199</v>
      </c>
      <c r="F61">
        <v>19963.5558103599</v>
      </c>
      <c r="H61" t="s">
        <v>75</v>
      </c>
      <c r="I61" s="38">
        <f>(D61-C61)/C61</f>
        <v>-1</v>
      </c>
      <c r="J61" s="38" t="e">
        <f t="shared" si="0"/>
        <v>#DIV/0!</v>
      </c>
      <c r="K61" s="38">
        <f t="shared" si="1"/>
        <v>-3.9298920198439793E-2</v>
      </c>
    </row>
    <row r="62" spans="1:11" x14ac:dyDescent="0.35">
      <c r="A62" t="s">
        <v>76</v>
      </c>
      <c r="B62">
        <v>0</v>
      </c>
      <c r="C62">
        <v>1.90496533</v>
      </c>
      <c r="D62">
        <v>0</v>
      </c>
      <c r="E62">
        <v>0</v>
      </c>
      <c r="F62">
        <v>0</v>
      </c>
      <c r="H62" t="s">
        <v>76</v>
      </c>
      <c r="I62" s="38">
        <f>(D62-C62)/C62</f>
        <v>-1</v>
      </c>
      <c r="J62" s="38" t="e">
        <f t="shared" si="0"/>
        <v>#DIV/0!</v>
      </c>
      <c r="K62" s="38" t="e">
        <f t="shared" si="1"/>
        <v>#DIV/0!</v>
      </c>
    </row>
    <row r="63" spans="1:11" x14ac:dyDescent="0.35">
      <c r="A63" t="s">
        <v>77</v>
      </c>
      <c r="B63">
        <v>0</v>
      </c>
      <c r="C63">
        <v>0</v>
      </c>
      <c r="D63">
        <v>2248.3890392399999</v>
      </c>
      <c r="E63">
        <v>4983.1508849600004</v>
      </c>
      <c r="F63">
        <v>4908.6945648999999</v>
      </c>
      <c r="H63" t="s">
        <v>77</v>
      </c>
      <c r="I63" s="38" t="e">
        <f>(D63-C63)/C63</f>
        <v>#DIV/0!</v>
      </c>
      <c r="J63" s="38">
        <f t="shared" si="0"/>
        <v>1.2163205735269036</v>
      </c>
      <c r="K63" s="38">
        <f t="shared" si="1"/>
        <v>-1.4941614608685117E-2</v>
      </c>
    </row>
    <row r="64" spans="1:11" x14ac:dyDescent="0.35">
      <c r="A64" t="s">
        <v>78</v>
      </c>
      <c r="B64">
        <v>0</v>
      </c>
      <c r="C64">
        <v>0</v>
      </c>
      <c r="D64">
        <v>10089.60842714</v>
      </c>
      <c r="E64">
        <v>11172.32733063</v>
      </c>
      <c r="F64">
        <v>11279.402645349999</v>
      </c>
      <c r="H64" t="s">
        <v>78</v>
      </c>
      <c r="I64" s="38" t="e">
        <f>(D64-C64)/C64</f>
        <v>#DIV/0!</v>
      </c>
      <c r="J64" s="38">
        <f t="shared" si="0"/>
        <v>0.10731029963240186</v>
      </c>
      <c r="K64" s="38">
        <f t="shared" si="1"/>
        <v>9.5839757958435558E-3</v>
      </c>
    </row>
    <row r="65" spans="1:11" x14ac:dyDescent="0.35">
      <c r="A65" t="s">
        <v>79</v>
      </c>
      <c r="B65">
        <v>0</v>
      </c>
      <c r="C65">
        <v>0</v>
      </c>
      <c r="D65">
        <v>17353.600164209998</v>
      </c>
      <c r="E65">
        <v>45825.518671979997</v>
      </c>
      <c r="F65">
        <v>43447.160947479999</v>
      </c>
      <c r="H65" t="s">
        <v>79</v>
      </c>
      <c r="I65" s="38" t="e">
        <f>(D65-C65)/C65</f>
        <v>#DIV/0!</v>
      </c>
      <c r="J65" s="38">
        <f t="shared" si="0"/>
        <v>1.6406923196542456</v>
      </c>
      <c r="K65" s="38">
        <f t="shared" si="1"/>
        <v>-5.190029034967026E-2</v>
      </c>
    </row>
    <row r="66" spans="1:11" x14ac:dyDescent="0.35">
      <c r="B66">
        <v>0</v>
      </c>
      <c r="C66">
        <v>0</v>
      </c>
      <c r="D66">
        <v>0</v>
      </c>
      <c r="E66">
        <v>6335.7565811200002</v>
      </c>
      <c r="F66">
        <v>6040.7614513999997</v>
      </c>
      <c r="I66" s="38" t="e">
        <f>(D66-C66)/C66</f>
        <v>#DIV/0!</v>
      </c>
      <c r="J66" s="38" t="e">
        <f t="shared" si="0"/>
        <v>#DIV/0!</v>
      </c>
      <c r="K66" s="38">
        <f t="shared" si="1"/>
        <v>-4.6560363540332363E-2</v>
      </c>
    </row>
    <row r="67" spans="1:11" x14ac:dyDescent="0.35">
      <c r="A67" t="s">
        <v>80</v>
      </c>
      <c r="B67">
        <v>0</v>
      </c>
      <c r="C67">
        <v>0</v>
      </c>
      <c r="D67">
        <v>0</v>
      </c>
      <c r="E67">
        <v>4904.5925092699999</v>
      </c>
      <c r="F67">
        <v>4678.6120172199999</v>
      </c>
      <c r="H67" t="s">
        <v>80</v>
      </c>
      <c r="I67" s="38" t="e">
        <f>(D67-C67)/C67</f>
        <v>#DIV/0!</v>
      </c>
      <c r="J67" s="38" t="e">
        <f t="shared" si="0"/>
        <v>#DIV/0!</v>
      </c>
      <c r="K67" s="38">
        <f t="shared" si="1"/>
        <v>-4.6075283853425575E-2</v>
      </c>
    </row>
    <row r="68" spans="1:11" x14ac:dyDescent="0.35">
      <c r="A68" t="s">
        <v>81</v>
      </c>
      <c r="B68">
        <v>0</v>
      </c>
      <c r="C68">
        <v>0</v>
      </c>
      <c r="D68">
        <v>0</v>
      </c>
      <c r="E68">
        <v>17790.548822680001</v>
      </c>
      <c r="F68">
        <v>16970.406572259999</v>
      </c>
      <c r="H68" t="s">
        <v>81</v>
      </c>
      <c r="I68" s="38" t="e">
        <f t="shared" ref="I68:I71" si="2">(D68-C68)/C68</f>
        <v>#DIV/0!</v>
      </c>
      <c r="J68" s="38" t="e">
        <f t="shared" si="0"/>
        <v>#DIV/0!</v>
      </c>
      <c r="K68" s="38">
        <f t="shared" si="1"/>
        <v>-4.6099884753103088E-2</v>
      </c>
    </row>
    <row r="69" spans="1:11" x14ac:dyDescent="0.35">
      <c r="B69">
        <v>0</v>
      </c>
      <c r="C69">
        <v>0</v>
      </c>
      <c r="D69">
        <v>0</v>
      </c>
      <c r="E69">
        <v>228792.82535788999</v>
      </c>
      <c r="F69">
        <v>229011.49886940001</v>
      </c>
      <c r="I69" s="38" t="e">
        <f t="shared" si="2"/>
        <v>#DIV/0!</v>
      </c>
      <c r="J69" s="38" t="e">
        <f t="shared" si="0"/>
        <v>#DIV/0!</v>
      </c>
      <c r="K69" s="38">
        <f t="shared" si="1"/>
        <v>9.5577084276115556E-4</v>
      </c>
    </row>
    <row r="70" spans="1:11" x14ac:dyDescent="0.35">
      <c r="A70" t="s">
        <v>82</v>
      </c>
      <c r="B70">
        <v>0</v>
      </c>
      <c r="C70">
        <v>0</v>
      </c>
      <c r="D70">
        <v>0</v>
      </c>
      <c r="E70">
        <v>18806.413327679998</v>
      </c>
      <c r="F70">
        <v>19454.967447449999</v>
      </c>
      <c r="H70" t="s">
        <v>82</v>
      </c>
      <c r="I70" s="38" t="e">
        <f t="shared" si="2"/>
        <v>#DIV/0!</v>
      </c>
      <c r="J70" s="38" t="e">
        <f t="shared" si="0"/>
        <v>#DIV/0!</v>
      </c>
      <c r="K70" s="38">
        <f t="shared" si="1"/>
        <v>3.4485795269395339E-2</v>
      </c>
    </row>
    <row r="71" spans="1:11" x14ac:dyDescent="0.35">
      <c r="A71" t="s">
        <v>83</v>
      </c>
      <c r="B71">
        <v>0</v>
      </c>
      <c r="C71">
        <v>0</v>
      </c>
      <c r="D71">
        <v>0</v>
      </c>
      <c r="E71">
        <v>0</v>
      </c>
      <c r="F71">
        <v>101.73037505000001</v>
      </c>
      <c r="H71" t="s">
        <v>83</v>
      </c>
      <c r="I71" s="38" t="e">
        <f t="shared" si="2"/>
        <v>#DIV/0!</v>
      </c>
      <c r="J71" s="38" t="e">
        <f t="shared" si="0"/>
        <v>#DIV/0!</v>
      </c>
      <c r="K71" s="38" t="e">
        <f t="shared" si="1"/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Crop young perennial</vt:lpstr>
      <vt:lpstr>Crops no subclassification</vt:lpstr>
      <vt:lpstr>Almonds and Alfalfa only</vt:lpstr>
      <vt:lpstr>Subclassified Crops-3reg</vt:lpstr>
      <vt:lpstr>Annual Sum</vt:lpstr>
      <vt:lpstr>Annual Sum - 3reg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Armen Konialian</dc:creator>
  <cp:lastModifiedBy>Armen Konialian</cp:lastModifiedBy>
  <dcterms:created xsi:type="dcterms:W3CDTF">2015-06-05T18:17:20Z</dcterms:created>
  <dcterms:modified xsi:type="dcterms:W3CDTF">2024-07-22T01:26:31Z</dcterms:modified>
</cp:coreProperties>
</file>