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6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7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8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8147F4FF-6A9A-4A0B-92DF-99FEB8C522D5}" xr6:coauthVersionLast="47" xr6:coauthVersionMax="47" xr10:uidLastSave="{00000000-0000-0000-0000-000000000000}"/>
  <bookViews>
    <workbookView xWindow="28680" yWindow="-120" windowWidth="29040" windowHeight="15720" activeTab="4" xr2:uid="{3AC0043D-D22B-384A-9C5D-258A6195F46F}"/>
  </bookViews>
  <sheets>
    <sheet name="Main" sheetId="2" r:id="rId1"/>
    <sheet name="San Joaquin" sheetId="9" r:id="rId2"/>
    <sheet name="imports-CY" sheetId="3" r:id="rId3"/>
    <sheet name="imports-CY (2)" sheetId="15" r:id="rId4"/>
    <sheet name="imports-WY" sheetId="14" r:id="rId5"/>
    <sheet name="imports-extra" sheetId="8" r:id="rId6"/>
    <sheet name="groundwater" sheetId="7" r:id="rId7"/>
    <sheet name="indicators-annual-calendar year" sheetId="10" r:id="rId8"/>
    <sheet name="indicators-annual-water year" sheetId="13" r:id="rId9"/>
    <sheet name="indicators-monthly" sheetId="11" r:id="rId10"/>
  </sheets>
  <calcPr calcId="191029"/>
  <pivotCaches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5" l="1" a="1"/>
  <c r="E36" i="15" s="1"/>
  <c r="G50" i="7"/>
  <c r="G51" i="7" l="1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W47" i="15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T24" i="2"/>
  <c r="U24" i="2"/>
  <c r="V24" i="2"/>
  <c r="W24" i="2"/>
  <c r="X24" i="2"/>
  <c r="Y24" i="2"/>
  <c r="Z24" i="2"/>
  <c r="AA24" i="2"/>
  <c r="AB24" i="2"/>
  <c r="AC24" i="2"/>
  <c r="AD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H15" i="2" s="1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H22" i="2" s="1"/>
  <c r="AG22" i="2"/>
  <c r="AG5" i="2"/>
  <c r="AF5" i="2"/>
  <c r="AH5" i="2" s="1"/>
  <c r="AH13" i="2" l="1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<sst xmlns="http://schemas.openxmlformats.org/spreadsheetml/2006/main" count="271" uniqueCount="91">
  <si>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</si>
  <si>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</si>
  <si>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</si>
  <si>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</si>
  <si>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</si>
  <si>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</si>
  <si>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</si>
  <si>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</si>
  <si>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</si>
  <si>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</si>
  <si>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</si>
  <si>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</si>
  <si>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</si>
  <si>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</si>
  <si>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South Coast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</si>
  <si>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</si>
  <si>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</si>
  <si>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</si>
  <si>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</si>
  <si>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</si>
  <si>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</si>
  <si>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</si>
  <si>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</si>
  <si>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</si>
  <si>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</si>
  <si>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</si>
  <si>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</si>
  <si>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</si>
  <si>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</si>
  <si>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</si>
  <si>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</si>
  <si>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</si>
  <si>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</si>
  <si>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</si>
  <si>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</si>
  <si>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</si>
  <si>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</si>
  <si>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</si>
  <si>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</si>
  <si>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</si>
  <si>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</si>
  <si>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</si>
  <si>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</si>
  <si>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</si>
  <si>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</si>
  <si>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</si>
  <si>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</si>
  <si>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</si>
  <si>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</si>
  <si>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</si>
  <si>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</si>
  <si>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</si>
  <si>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</si>
  <si>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</si>
  <si>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</si>
  <si>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</si>
  <si>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</si>
  <si>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</si>
  <si>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</si>
  <si>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</si>
  <si>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</si>
  <si>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</si>
  <si>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</si>
  <si>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</si>
  <si>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</si>
  <si>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</si>
  <si>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</si>
  <si>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</si>
  <si>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</si>
  <si>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</si>
  <si>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</si>
  <si>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</si>
  <si>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</si>
  <si>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</si>
  <si>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</si>
  <si>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</si>
  <si>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</si>
  <si>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</si>
  <si>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</si>
  <si>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</si>
  <si>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</si>
  <si>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</si>
  <si>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</si>
  <si>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</si>
  <si>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</si>
  <si>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</si>
  <si>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</si>
  <si>
    <t>surface</t>
  </si>
  <si>
    <t>log swdi</t>
  </si>
  <si>
    <t>annual ALLOCATION</t>
  </si>
  <si>
    <t>total water deliveries to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</si>
</sst>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'imports-CY (2)'!$U$29</c:f>
              <c:strCache>
                <c:ptCount val="1"/>
                <c:pt idx="0">
                  <c:v>1226.247015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(2)'!$U$30:$U$47</c:f>
              <c:numCache>
                <c:formatCode>General</c:formatCode>
                <c:ptCount val="18"/>
                <c:pt idx="0">
                  <c:v>1179.1737104796621</c:v>
                </c:pt>
                <c:pt idx="1">
                  <c:v>1098.9099438902726</c:v>
                </c:pt>
                <c:pt idx="2">
                  <c:v>1403.1828590361101</c:v>
                </c:pt>
                <c:pt idx="3">
                  <c:v>1363.9160715710257</c:v>
                </c:pt>
                <c:pt idx="4">
                  <c:v>1312.1199639281203</c:v>
                </c:pt>
                <c:pt idx="5">
                  <c:v>1222.460071290182</c:v>
                </c:pt>
                <c:pt idx="6">
                  <c:v>948.38594938803078</c:v>
                </c:pt>
                <c:pt idx="7">
                  <c:v>1023.741878139858</c:v>
                </c:pt>
                <c:pt idx="8">
                  <c:v>1365.7392520929727</c:v>
                </c:pt>
                <c:pt idx="9">
                  <c:v>1346.3852962675967</c:v>
                </c:pt>
                <c:pt idx="10">
                  <c:v>1125.1342442629143</c:v>
                </c:pt>
                <c:pt idx="11">
                  <c:v>866.01846462521701</c:v>
                </c:pt>
                <c:pt idx="12">
                  <c:v>727.13489738334908</c:v>
                </c:pt>
                <c:pt idx="13">
                  <c:v>832.64202520318906</c:v>
                </c:pt>
                <c:pt idx="14">
                  <c:v>1192.0286487833514</c:v>
                </c:pt>
                <c:pt idx="15">
                  <c:v>1311.8403689146237</c:v>
                </c:pt>
                <c:pt idx="16">
                  <c:v>1366.4393393710252</c:v>
                </c:pt>
                <c:pt idx="17">
                  <c:v>948.83954788403298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1-49D5-9845-EED97000EB27}"/>
            </c:ext>
          </c:extLst>
        </c:ser>
        <c:ser>
          <c:idx val="1"/>
          <c:order val="1"/>
          <c:tx>
            <c:strRef>
              <c:f>'imports-CY (2)'!$D$2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(2)'!$U$29:$U$46</c:f>
              <c:numCache>
                <c:formatCode>General</c:formatCode>
                <c:ptCount val="18"/>
                <c:pt idx="0">
                  <c:v>1226.2470153724742</c:v>
                </c:pt>
                <c:pt idx="1">
                  <c:v>1179.1737104796621</c:v>
                </c:pt>
                <c:pt idx="2">
                  <c:v>1098.9099438902726</c:v>
                </c:pt>
                <c:pt idx="3">
                  <c:v>1403.1828590361101</c:v>
                </c:pt>
                <c:pt idx="4">
                  <c:v>1363.9160715710257</c:v>
                </c:pt>
                <c:pt idx="5">
                  <c:v>1312.1199639281203</c:v>
                </c:pt>
                <c:pt idx="6">
                  <c:v>1222.460071290182</c:v>
                </c:pt>
                <c:pt idx="7">
                  <c:v>948.38594938803078</c:v>
                </c:pt>
                <c:pt idx="8">
                  <c:v>1023.741878139858</c:v>
                </c:pt>
                <c:pt idx="9">
                  <c:v>1365.7392520929727</c:v>
                </c:pt>
                <c:pt idx="10">
                  <c:v>1346.3852962675967</c:v>
                </c:pt>
                <c:pt idx="11">
                  <c:v>1125.1342442629143</c:v>
                </c:pt>
                <c:pt idx="12">
                  <c:v>866.01846462521701</c:v>
                </c:pt>
                <c:pt idx="13">
                  <c:v>727.13489738334908</c:v>
                </c:pt>
                <c:pt idx="14">
                  <c:v>832.64202520318906</c:v>
                </c:pt>
                <c:pt idx="15">
                  <c:v>1192.0286487833514</c:v>
                </c:pt>
                <c:pt idx="16">
                  <c:v>1311.8403689146237</c:v>
                </c:pt>
                <c:pt idx="17">
                  <c:v>1366.4393393710252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1-49D5-9845-EED97000E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816720"/>
        <c:axId val="1366818160"/>
      </c:barChart>
      <c:catAx>
        <c:axId val="13668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8160"/>
        <c:crosses val="autoZero"/>
        <c:auto val="1"/>
        <c:lblAlgn val="ctr"/>
        <c:lblOffset val="100"/>
        <c:noMultiLvlLbl val="0"/>
      </c:catAx>
      <c:valAx>
        <c:axId val="13668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SoCal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SoCal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316050620212396"/>
                  <c:y val="-0.21922638702420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General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5-41F2-9BE4-68450FF8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General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B87-95AA-EBDAD1D4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2007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'imports-extra'!$I$2:$I$7</c:f>
              <c:numCache>
                <c:formatCode>General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'imports-extra'!$E$2:$E$7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groundwater!$G$49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22F-BFC7-99FA6999C619}"/>
            </c:ext>
          </c:extLst>
        </c:ser>
        <c:ser>
          <c:idx val="1"/>
          <c:order val="1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groundwater!$C$50:$C$67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3-422F-BFC7-99FA699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60912"/>
        <c:axId val="1047209520"/>
      </c:barChart>
      <c:catAx>
        <c:axId val="16365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9520"/>
        <c:crosses val="autoZero"/>
        <c:auto val="1"/>
        <c:lblAlgn val="ctr"/>
        <c:lblOffset val="100"/>
        <c:noMultiLvlLbl val="0"/>
      </c:catAx>
      <c:valAx>
        <c:axId val="1047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deliveries vs </a:t>
            </a: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7668197725284346E-2"/>
                  <c:y val="-0.3479053659959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xVal>
          <c:y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439-A0E3-3D6C0698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0208"/>
        <c:axId val="1462699248"/>
      </c:scatterChart>
      <c:valAx>
        <c:axId val="14627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99248"/>
        <c:crosses val="autoZero"/>
        <c:crossBetween val="midCat"/>
      </c:valAx>
      <c:valAx>
        <c:axId val="1462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7" Type="http://schemas.openxmlformats.org/officeDocument/2006/relationships/chart" Target="../charts/chart49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365578</xdr:colOff>
      <xdr:row>25</xdr:row>
      <xdr:rowOff>102012</xdr:rowOff>
    </xdr:from>
    <xdr:to>
      <xdr:col>27</xdr:col>
      <xdr:colOff>664853</xdr:colOff>
      <xdr:row>48</xdr:row>
      <xdr:rowOff>190913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47999</xdr:colOff>
      <xdr:row>27</xdr:row>
      <xdr:rowOff>160431</xdr:rowOff>
    </xdr:from>
    <xdr:to>
      <xdr:col>29</xdr:col>
      <xdr:colOff>653116</xdr:colOff>
      <xdr:row>41</xdr:row>
      <xdr:rowOff>86099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7132936-D3E4-D1E2-AFD6-E64599368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22</xdr:row>
      <xdr:rowOff>22412</xdr:rowOff>
    </xdr:from>
    <xdr:to>
      <xdr:col>8</xdr:col>
      <xdr:colOff>19984</xdr:colOff>
      <xdr:row>35</xdr:row>
      <xdr:rowOff>168461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8264EC-06A3-49B1-BBBD-30EA4777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33618</xdr:colOff>
      <xdr:row>36</xdr:row>
      <xdr:rowOff>44822</xdr:rowOff>
    </xdr:from>
    <xdr:to>
      <xdr:col>8</xdr:col>
      <xdr:colOff>53602</xdr:colOff>
      <xdr:row>49</xdr:row>
      <xdr:rowOff>190872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FDF2DC-C2D2-4768-BA43-0215DFF90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48533</xdr:colOff>
      <xdr:row>25</xdr:row>
      <xdr:rowOff>138834</xdr:rowOff>
    </xdr:from>
    <xdr:to>
      <xdr:col>9</xdr:col>
      <xdr:colOff>384176</xdr:colOff>
      <xdr:row>44</xdr:row>
      <xdr:rowOff>114506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1103415</xdr:colOff>
      <xdr:row>64</xdr:row>
      <xdr:rowOff>156110</xdr:rowOff>
    </xdr:from>
    <xdr:to>
      <xdr:col>14</xdr:col>
      <xdr:colOff>9895</xdr:colOff>
      <xdr:row>78</xdr:row>
      <xdr:rowOff>128401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5B8E50-DF74-85E2-ADF1-671423DE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361207</xdr:colOff>
      <xdr:row>47</xdr:row>
      <xdr:rowOff>156110</xdr:rowOff>
    </xdr:from>
    <xdr:to>
      <xdr:col>12</xdr:col>
      <xdr:colOff>628402</xdr:colOff>
      <xdr:row>63</xdr:row>
      <xdr:rowOff>74221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D6DB25-B157-A26C-62C7-B087C76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zoomScale="70" zoomScaleNormal="70" workbookViewId="0">
      <selection activeCell="B4" sqref="B4:B22"/>
    </sheetView>
  </sheetViews>
  <sheetFormatPr defaultColWidth="10.625" defaultRowHeight="15.75" x14ac:dyDescent="0.25"/>
  <cols>
    <col min="1" max="1" width="13.5" bestFit="1" customWidth="1"/>
    <col min="2" max="2" width="16.125" bestFit="1" customWidth="1"/>
    <col min="3" max="3" width="11.5" bestFit="1" customWidth="1"/>
    <col min="4" max="4" width="7.5" bestFit="1" customWidth="1"/>
    <col min="5" max="5" width="7.375" bestFit="1" customWidth="1"/>
    <col min="6" max="6" width="12.375" bestFit="1" customWidth="1"/>
    <col min="7" max="7" width="7.625" bestFit="1" customWidth="1"/>
    <col min="8" max="8" width="12.25" bestFit="1" customWidth="1"/>
    <col min="9" max="9" width="6" bestFit="1" customWidth="1"/>
    <col min="10" max="10" width="8.5" bestFit="1" customWidth="1"/>
    <col min="11" max="11" width="29.375" bestFit="1" customWidth="1"/>
    <col min="12" max="13" width="15.625" bestFit="1" customWidth="1"/>
    <col min="14" max="14" width="10.875" bestFit="1" customWidth="1"/>
  </cols>
  <sheetData>
    <row r="1" spans="1:36" x14ac:dyDescent="0.25">
      <c r="A1" s="1" t="s">
        <v>1</v>
      </c>
      <c r="B1" t="s">
        <v>14</v>
      </c>
    </row>
    <row r="3" spans="1:36" x14ac:dyDescent="0.25">
      <c r="A3" s="1" t="s">
        <v>18</v>
      </c>
      <c r="B3" s="1" t="s">
        <v>17</v>
      </c>
    </row>
    <row r="4" spans="1:36" x14ac:dyDescent="0.25">
      <c r="A4" s="1" t="s">
        <v>15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16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16</v>
      </c>
      <c r="AF4" t="s">
        <v>29</v>
      </c>
      <c r="AG4" t="s">
        <v>30</v>
      </c>
      <c r="AH4" t="s">
        <v>19</v>
      </c>
      <c r="AI4" t="s">
        <v>31</v>
      </c>
      <c r="AJ4" t="s">
        <v>32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25">
      <c r="A23" s="2" t="s">
        <v>16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16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25">
      <c r="Q24" t="s">
        <v>33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0">
        <f>R24+V24+Z24</f>
        <v>0.79368177880450463</v>
      </c>
    </row>
    <row r="25" spans="1:36" x14ac:dyDescent="0.25">
      <c r="R25" s="1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I1" zoomScale="85" zoomScaleNormal="85" workbookViewId="0">
      <selection activeCell="AA26" sqref="AA26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7" t="s">
        <v>15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16</v>
      </c>
      <c r="Q1" t="s">
        <v>20</v>
      </c>
      <c r="R1" t="s">
        <v>24</v>
      </c>
      <c r="S1" t="s">
        <v>25</v>
      </c>
      <c r="T1" t="s">
        <v>26</v>
      </c>
      <c r="U1" t="s">
        <v>23</v>
      </c>
      <c r="V1" t="s">
        <v>27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44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45</v>
      </c>
      <c r="Y4" s="14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46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47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48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49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50</v>
      </c>
      <c r="Y9" s="12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51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56</v>
      </c>
      <c r="Z12" s="13" t="s">
        <v>57</v>
      </c>
      <c r="AA12" s="13" t="s">
        <v>58</v>
      </c>
      <c r="AB12" s="13" t="s">
        <v>59</v>
      </c>
      <c r="AC12" s="13" t="s">
        <v>60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52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53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54</v>
      </c>
      <c r="Y15" s="12">
        <v>16</v>
      </c>
      <c r="Z15" s="12">
        <v>9153772.7847058754</v>
      </c>
      <c r="AA15" s="12"/>
      <c r="AB15" s="12"/>
      <c r="AC15" s="12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61</v>
      </c>
      <c r="Z17" s="13" t="s">
        <v>49</v>
      </c>
      <c r="AA17" s="13" t="s">
        <v>62</v>
      </c>
      <c r="AB17" s="13" t="s">
        <v>63</v>
      </c>
      <c r="AC17" s="13" t="s">
        <v>64</v>
      </c>
      <c r="AD17" s="13" t="s">
        <v>65</v>
      </c>
      <c r="AE17" s="13" t="s">
        <v>66</v>
      </c>
      <c r="AF17" s="13" t="s">
        <v>67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55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8" t="s">
        <v>16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2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25">
      <c r="X24" t="s">
        <v>68</v>
      </c>
    </row>
    <row r="25" spans="1:32" ht="16.5" thickBot="1" x14ac:dyDescent="0.3"/>
    <row r="26" spans="1:32" x14ac:dyDescent="0.25">
      <c r="X26" s="13" t="s">
        <v>69</v>
      </c>
      <c r="Y26" s="13" t="s">
        <v>70</v>
      </c>
      <c r="Z26" s="13" t="s">
        <v>71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23</v>
      </c>
      <c r="R40" t="s">
        <v>24</v>
      </c>
      <c r="S40" t="s">
        <v>25</v>
      </c>
      <c r="T40" t="s">
        <v>26</v>
      </c>
      <c r="U40" t="s">
        <v>27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11"/>
    </row>
    <row r="72" spans="17:17" x14ac:dyDescent="0.25">
      <c r="Q72" s="11"/>
    </row>
    <row r="73" spans="17:17" x14ac:dyDescent="0.25">
      <c r="Q73" s="11"/>
    </row>
    <row r="74" spans="17:17" x14ac:dyDescent="0.25">
      <c r="Q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43"/>
  <sheetViews>
    <sheetView zoomScale="85" zoomScaleNormal="85" workbookViewId="0">
      <selection activeCell="C23" sqref="C23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  <row r="43" spans="7:7" x14ac:dyDescent="0.25">
      <c r="G4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topLeftCell="A7" zoomScale="85" zoomScaleNormal="85" workbookViewId="0">
      <selection activeCell="K39" sqref="K39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25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76</v>
      </c>
      <c r="H2" t="s">
        <v>8</v>
      </c>
      <c r="I2" t="s">
        <v>2</v>
      </c>
      <c r="J2" s="17" t="s">
        <v>77</v>
      </c>
      <c r="K2" t="s">
        <v>78</v>
      </c>
      <c r="S2" s="3"/>
    </row>
    <row r="3" spans="1:25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44</v>
      </c>
    </row>
    <row r="5" spans="1:25" ht="16.5" thickBot="1" x14ac:dyDescent="0.3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45</v>
      </c>
      <c r="U6" s="14"/>
    </row>
    <row r="7" spans="1:25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46</v>
      </c>
      <c r="U7">
        <v>0.54290063170750469</v>
      </c>
    </row>
    <row r="8" spans="1:25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47</v>
      </c>
      <c r="U8">
        <v>0.29474109590840769</v>
      </c>
    </row>
    <row r="9" spans="1:25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48</v>
      </c>
      <c r="U9">
        <v>0.20070657536286204</v>
      </c>
    </row>
    <row r="10" spans="1:25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49</v>
      </c>
      <c r="U10">
        <v>340.19059044488404</v>
      </c>
    </row>
    <row r="11" spans="1:25" ht="16.5" thickBot="1" x14ac:dyDescent="0.3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50</v>
      </c>
      <c r="U11" s="12">
        <v>18</v>
      </c>
    </row>
    <row r="12" spans="1:25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.5" thickBot="1" x14ac:dyDescent="0.3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51</v>
      </c>
    </row>
    <row r="14" spans="1:25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56</v>
      </c>
      <c r="V14" s="13" t="s">
        <v>57</v>
      </c>
      <c r="W14" s="13" t="s">
        <v>58</v>
      </c>
      <c r="X14" s="13" t="s">
        <v>59</v>
      </c>
      <c r="Y14" s="13" t="s">
        <v>60</v>
      </c>
    </row>
    <row r="15" spans="1:25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52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53</v>
      </c>
      <c r="U16">
        <v>15</v>
      </c>
      <c r="V16">
        <v>1735944.5674085827</v>
      </c>
      <c r="W16">
        <v>115729.63782723884</v>
      </c>
    </row>
    <row r="17" spans="1:28" ht="16.5" thickBot="1" x14ac:dyDescent="0.3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54</v>
      </c>
      <c r="U17" s="12">
        <v>17</v>
      </c>
      <c r="V17" s="12">
        <v>2461428.7849999759</v>
      </c>
      <c r="W17" s="12"/>
      <c r="X17" s="12"/>
      <c r="Y17" s="12"/>
    </row>
    <row r="18" spans="1:28" ht="16.5" thickBot="1" x14ac:dyDescent="0.3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61</v>
      </c>
      <c r="V19" s="13" t="s">
        <v>49</v>
      </c>
      <c r="W19" s="13" t="s">
        <v>62</v>
      </c>
      <c r="X19" s="13" t="s">
        <v>63</v>
      </c>
      <c r="Y19" s="13" t="s">
        <v>64</v>
      </c>
      <c r="Z19" s="13" t="s">
        <v>65</v>
      </c>
      <c r="AA19" s="13" t="s">
        <v>66</v>
      </c>
      <c r="AB19" s="13" t="s">
        <v>67</v>
      </c>
    </row>
    <row r="20" spans="1:28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55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25">
      <c r="S21" s="3"/>
      <c r="T21" t="s">
        <v>81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.5" thickBot="1" x14ac:dyDescent="0.3">
      <c r="S22" s="3"/>
      <c r="T22" s="12" t="s">
        <v>82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25">
      <c r="S23" s="3"/>
    </row>
    <row r="24" spans="1:28" x14ac:dyDescent="0.25">
      <c r="S24" s="3"/>
    </row>
    <row r="25" spans="1:28" x14ac:dyDescent="0.25">
      <c r="S25" s="3"/>
    </row>
    <row r="26" spans="1:28" x14ac:dyDescent="0.25">
      <c r="S26" s="3"/>
      <c r="T26" t="s">
        <v>68</v>
      </c>
    </row>
    <row r="27" spans="1:28" ht="16.5" thickBot="1" x14ac:dyDescent="0.3">
      <c r="S27" s="3"/>
    </row>
    <row r="28" spans="1:28" x14ac:dyDescent="0.25">
      <c r="S28" s="3"/>
      <c r="T28" s="13" t="s">
        <v>69</v>
      </c>
      <c r="U28" s="13" t="s">
        <v>83</v>
      </c>
      <c r="V28" s="13" t="s">
        <v>71</v>
      </c>
    </row>
    <row r="29" spans="1:28" x14ac:dyDescent="0.25">
      <c r="S29" s="3"/>
      <c r="T29">
        <v>1</v>
      </c>
      <c r="U29">
        <v>1226.2470153724742</v>
      </c>
      <c r="V29">
        <v>307.25298462752585</v>
      </c>
    </row>
    <row r="30" spans="1:28" x14ac:dyDescent="0.25">
      <c r="T30">
        <v>2</v>
      </c>
      <c r="U30">
        <v>1179.1737104796621</v>
      </c>
      <c r="V30">
        <v>533.72628952032801</v>
      </c>
    </row>
    <row r="31" spans="1:28" x14ac:dyDescent="0.25">
      <c r="T31">
        <v>3</v>
      </c>
      <c r="U31">
        <v>1098.9099438902726</v>
      </c>
      <c r="V31">
        <v>737.2900561097174</v>
      </c>
    </row>
    <row r="32" spans="1:28" x14ac:dyDescent="0.25">
      <c r="T32">
        <v>4</v>
      </c>
      <c r="U32">
        <v>1403.1828590361101</v>
      </c>
      <c r="V32">
        <v>125.31714096388987</v>
      </c>
    </row>
    <row r="33" spans="3:23" x14ac:dyDescent="0.25">
      <c r="T33">
        <v>5</v>
      </c>
      <c r="U33">
        <v>1363.9160715710257</v>
      </c>
      <c r="V33">
        <v>105.78392842897438</v>
      </c>
    </row>
    <row r="34" spans="3:23" x14ac:dyDescent="0.25">
      <c r="T34">
        <v>6</v>
      </c>
      <c r="U34">
        <v>1312.1199639281203</v>
      </c>
      <c r="V34">
        <v>284.28003607187975</v>
      </c>
    </row>
    <row r="35" spans="3:23" x14ac:dyDescent="0.25">
      <c r="C35" t="s">
        <v>5</v>
      </c>
      <c r="D35" t="s">
        <v>22</v>
      </c>
      <c r="E35" t="s">
        <v>88</v>
      </c>
      <c r="T35">
        <v>7</v>
      </c>
      <c r="U35">
        <v>1222.460071290182</v>
      </c>
      <c r="V35">
        <v>46.739928709818059</v>
      </c>
    </row>
    <row r="36" spans="3:23" x14ac:dyDescent="0.25">
      <c r="C36">
        <v>1533.5</v>
      </c>
      <c r="D36">
        <v>0.46388888888888802</v>
      </c>
      <c r="E36" cm="1">
        <f t="array" ref="E36:E53">LOG(D36:D53)</f>
        <v>-0.33358602961970479</v>
      </c>
      <c r="T36">
        <v>8</v>
      </c>
      <c r="U36">
        <v>948.38594938803078</v>
      </c>
      <c r="V36">
        <v>37.314050611969265</v>
      </c>
    </row>
    <row r="37" spans="3:23" x14ac:dyDescent="0.25">
      <c r="C37">
        <v>1712.8999999999901</v>
      </c>
      <c r="D37">
        <v>0.61111111111111105</v>
      </c>
      <c r="E37">
        <v>-0.21387981994508107</v>
      </c>
      <c r="T37">
        <v>9</v>
      </c>
      <c r="U37">
        <v>1023.741878139858</v>
      </c>
      <c r="V37">
        <v>-196.84187813985807</v>
      </c>
    </row>
    <row r="38" spans="3:23" x14ac:dyDescent="0.25">
      <c r="C38">
        <v>1836.19999999999</v>
      </c>
      <c r="D38">
        <v>0.51388888888888895</v>
      </c>
      <c r="E38">
        <v>-0.28913077236427343</v>
      </c>
      <c r="T38">
        <v>10</v>
      </c>
      <c r="U38">
        <v>1365.7392520929727</v>
      </c>
      <c r="V38">
        <v>-465.0392520929737</v>
      </c>
    </row>
    <row r="39" spans="3:23" x14ac:dyDescent="0.25">
      <c r="C39">
        <v>1528.5</v>
      </c>
      <c r="D39">
        <v>0.81111111111111101</v>
      </c>
      <c r="E39">
        <v>-9.0919649318869034E-2</v>
      </c>
      <c r="T39">
        <v>11</v>
      </c>
      <c r="U39">
        <v>1346.3852962675967</v>
      </c>
      <c r="V39">
        <v>-175.9852962676066</v>
      </c>
    </row>
    <row r="40" spans="3:23" x14ac:dyDescent="0.25">
      <c r="C40">
        <v>1469.7</v>
      </c>
      <c r="D40">
        <v>0.89722222222222203</v>
      </c>
      <c r="E40">
        <v>-4.7099978436184464E-2</v>
      </c>
      <c r="T40">
        <v>12</v>
      </c>
      <c r="U40">
        <v>1125.1342442629143</v>
      </c>
      <c r="V40">
        <v>-64.334244262914353</v>
      </c>
    </row>
    <row r="41" spans="3:23" x14ac:dyDescent="0.25">
      <c r="C41">
        <v>1596.4</v>
      </c>
      <c r="D41">
        <v>0.38055555555555498</v>
      </c>
      <c r="E41">
        <v>-0.41958193361088114</v>
      </c>
      <c r="T41">
        <v>13</v>
      </c>
      <c r="U41">
        <v>866.01846462521701</v>
      </c>
      <c r="V41">
        <v>-223.11846462521703</v>
      </c>
    </row>
    <row r="42" spans="3:23" x14ac:dyDescent="0.25">
      <c r="C42">
        <v>1269.2</v>
      </c>
      <c r="D42">
        <v>0.23611111111111099</v>
      </c>
      <c r="E42">
        <v>-0.62688357505299475</v>
      </c>
      <c r="T42">
        <v>14</v>
      </c>
      <c r="U42">
        <v>727.13489738334908</v>
      </c>
      <c r="V42">
        <v>-270.73489738334911</v>
      </c>
    </row>
    <row r="43" spans="3:23" x14ac:dyDescent="0.25">
      <c r="C43">
        <v>985.7</v>
      </c>
      <c r="D43">
        <v>0.23055555555555499</v>
      </c>
      <c r="E43">
        <v>-0.63722440839121441</v>
      </c>
      <c r="T43">
        <v>15</v>
      </c>
      <c r="U43">
        <v>832.64202520318906</v>
      </c>
      <c r="V43">
        <v>84.65797479681089</v>
      </c>
    </row>
    <row r="44" spans="3:23" x14ac:dyDescent="0.25">
      <c r="C44">
        <v>826.9</v>
      </c>
      <c r="D44">
        <v>0.57777777777777695</v>
      </c>
      <c r="E44">
        <v>-0.23823916580452634</v>
      </c>
      <c r="T44">
        <v>16</v>
      </c>
      <c r="U44">
        <v>1192.0286487833514</v>
      </c>
      <c r="V44">
        <v>-149.12864878335131</v>
      </c>
    </row>
    <row r="45" spans="3:23" x14ac:dyDescent="0.25">
      <c r="C45">
        <v>900.69999999999902</v>
      </c>
      <c r="D45">
        <v>0.93055555555555503</v>
      </c>
      <c r="E45">
        <v>-3.1257693730442272E-2</v>
      </c>
      <c r="T45">
        <v>17</v>
      </c>
      <c r="U45">
        <v>1311.8403689146237</v>
      </c>
      <c r="V45">
        <v>-390.3403689146237</v>
      </c>
    </row>
    <row r="46" spans="3:23" ht="16.5" thickBot="1" x14ac:dyDescent="0.3">
      <c r="C46">
        <v>1170.3999999999901</v>
      </c>
      <c r="D46">
        <v>0.48611111111111099</v>
      </c>
      <c r="E46">
        <v>-0.31326445208099291</v>
      </c>
      <c r="T46" s="12">
        <v>18</v>
      </c>
      <c r="U46" s="12">
        <v>1366.4393393710252</v>
      </c>
      <c r="V46" s="12">
        <v>-326.83933937102529</v>
      </c>
    </row>
    <row r="47" spans="3:23" ht="16.5" thickBot="1" x14ac:dyDescent="0.3">
      <c r="C47">
        <v>1060.8</v>
      </c>
      <c r="D47">
        <v>0.313888888888888</v>
      </c>
      <c r="E47">
        <v>-0.50322405728386876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25">
      <c r="C48">
        <v>642.9</v>
      </c>
      <c r="D48">
        <v>7.2222222222222104E-2</v>
      </c>
      <c r="E48">
        <v>-1.14132915279647</v>
      </c>
    </row>
    <row r="49" spans="3:5" x14ac:dyDescent="0.25">
      <c r="C49">
        <v>456.4</v>
      </c>
      <c r="D49">
        <v>5.83333333333333E-2</v>
      </c>
      <c r="E49">
        <v>-1.2340832060333682</v>
      </c>
    </row>
    <row r="50" spans="3:5" x14ac:dyDescent="0.25">
      <c r="C50">
        <v>917.3</v>
      </c>
      <c r="D50">
        <v>0.3</v>
      </c>
      <c r="E50">
        <v>-0.52287874528033762</v>
      </c>
    </row>
    <row r="51" spans="3:5" x14ac:dyDescent="0.25">
      <c r="C51">
        <v>1042.9000000000001</v>
      </c>
      <c r="D51">
        <v>0.46111111111111103</v>
      </c>
      <c r="E51">
        <v>-0.33619441272723227</v>
      </c>
    </row>
    <row r="52" spans="3:5" x14ac:dyDescent="0.25">
      <c r="C52">
        <v>921.5</v>
      </c>
      <c r="D52">
        <v>0.79444444444444395</v>
      </c>
      <c r="E52">
        <v>-9.9936467638244528E-2</v>
      </c>
    </row>
    <row r="53" spans="3:5" x14ac:dyDescent="0.25">
      <c r="C53">
        <v>1039.5999999999999</v>
      </c>
      <c r="D53">
        <v>0.41111111111111098</v>
      </c>
      <c r="E53">
        <v>-0.38604078537233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29"/>
  <sheetViews>
    <sheetView tabSelected="1" zoomScale="85" zoomScaleNormal="85" workbookViewId="0">
      <selection activeCell="K33" sqref="K33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89</v>
      </c>
      <c r="J2" s="17" t="s">
        <v>90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/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topLeftCell="E1" zoomScale="85" zoomScaleNormal="85" workbookViewId="0">
      <selection activeCell="P14" sqref="P14"/>
    </sheetView>
  </sheetViews>
  <sheetFormatPr defaultRowHeight="15.75" x14ac:dyDescent="0.25"/>
  <cols>
    <col min="9" max="9" width="12.125" customWidth="1"/>
    <col min="14" max="14" width="5.5" bestFit="1" customWidth="1"/>
    <col min="15" max="15" width="9.75" bestFit="1" customWidth="1"/>
    <col min="16" max="16" width="12.125" bestFit="1" customWidth="1"/>
    <col min="17" max="17" width="9.375" bestFit="1" customWidth="1"/>
  </cols>
  <sheetData>
    <row r="1" spans="1:17" x14ac:dyDescent="0.2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38</v>
      </c>
      <c r="H1" t="s">
        <v>21</v>
      </c>
      <c r="I1" t="s">
        <v>86</v>
      </c>
      <c r="J1" t="s">
        <v>85</v>
      </c>
      <c r="K1" t="s">
        <v>36</v>
      </c>
      <c r="L1" t="s">
        <v>35</v>
      </c>
      <c r="M1" t="s">
        <v>37</v>
      </c>
      <c r="N1" t="s">
        <v>0</v>
      </c>
      <c r="O1" t="s">
        <v>77</v>
      </c>
      <c r="P1" t="s">
        <v>73</v>
      </c>
      <c r="Q1" t="s">
        <v>78</v>
      </c>
    </row>
    <row r="2" spans="1:17" x14ac:dyDescent="0.2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2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2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2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2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2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2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2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2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2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2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2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2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2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2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2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2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2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25">
      <c r="D21">
        <f>MIN(G2:G19)</f>
        <v>3111.8</v>
      </c>
      <c r="F21" cm="1">
        <f t="array" ref="F21:F38">(G2:G19-D21)/(D22-D21)</f>
        <v>1</v>
      </c>
    </row>
    <row r="22" spans="1:17" x14ac:dyDescent="0.25">
      <c r="D22">
        <f>MAX(G2:G19)</f>
        <v>4740.3999999999996</v>
      </c>
      <c r="F22">
        <v>0.55286749355273235</v>
      </c>
    </row>
    <row r="23" spans="1:17" x14ac:dyDescent="0.25">
      <c r="F23">
        <v>0.79774039051945855</v>
      </c>
    </row>
    <row r="24" spans="1:17" x14ac:dyDescent="0.25">
      <c r="F24">
        <v>0.2615743583445897</v>
      </c>
    </row>
    <row r="25" spans="1:17" x14ac:dyDescent="0.25">
      <c r="F25">
        <v>0.55538499324573276</v>
      </c>
    </row>
    <row r="26" spans="1:17" x14ac:dyDescent="0.25">
      <c r="F26">
        <v>0.83900282451185126</v>
      </c>
    </row>
    <row r="27" spans="1:17" x14ac:dyDescent="0.25">
      <c r="F27">
        <v>0.6808915633059075</v>
      </c>
    </row>
    <row r="28" spans="1:17" x14ac:dyDescent="0.25">
      <c r="F28">
        <v>0.51258749846493945</v>
      </c>
    </row>
    <row r="29" spans="1:17" x14ac:dyDescent="0.25">
      <c r="F29">
        <v>6.8218101436816586E-2</v>
      </c>
      <c r="Q29" t="s">
        <v>84</v>
      </c>
    </row>
    <row r="30" spans="1:17" x14ac:dyDescent="0.25">
      <c r="F30">
        <v>5.8762126980227765E-2</v>
      </c>
      <c r="P30">
        <v>11</v>
      </c>
      <c r="Q30">
        <v>0.11499999999999901</v>
      </c>
    </row>
    <row r="31" spans="1:17" x14ac:dyDescent="0.25">
      <c r="F31">
        <v>0.27317941790494221</v>
      </c>
      <c r="P31">
        <v>12</v>
      </c>
      <c r="Q31">
        <v>0.4</v>
      </c>
    </row>
    <row r="32" spans="1:17" x14ac:dyDescent="0.25">
      <c r="F32">
        <v>0.66148839494043943</v>
      </c>
      <c r="P32">
        <v>13</v>
      </c>
      <c r="Q32">
        <v>0.35</v>
      </c>
    </row>
    <row r="33" spans="6:17" x14ac:dyDescent="0.25">
      <c r="F33">
        <v>0.76599533341520298</v>
      </c>
      <c r="P33">
        <v>14</v>
      </c>
      <c r="Q33">
        <v>0.91</v>
      </c>
    </row>
    <row r="34" spans="6:17" x14ac:dyDescent="0.25">
      <c r="F34">
        <v>0.23339064226943362</v>
      </c>
      <c r="P34">
        <v>15</v>
      </c>
      <c r="Q34">
        <v>0.79500000000000004</v>
      </c>
    </row>
    <row r="35" spans="6:17" x14ac:dyDescent="0.25">
      <c r="F35">
        <v>0.19839125629374896</v>
      </c>
      <c r="P35">
        <v>16</v>
      </c>
      <c r="Q35">
        <v>0.26999999999999902</v>
      </c>
    </row>
    <row r="36" spans="6:17" x14ac:dyDescent="0.25">
      <c r="F36">
        <v>0.26249539481763484</v>
      </c>
      <c r="P36">
        <v>17</v>
      </c>
      <c r="Q36">
        <v>0.54166666666666596</v>
      </c>
    </row>
    <row r="37" spans="6:17" x14ac:dyDescent="0.25">
      <c r="F37">
        <v>0</v>
      </c>
      <c r="P37">
        <v>18</v>
      </c>
      <c r="Q37">
        <v>0.35166666666666602</v>
      </c>
    </row>
    <row r="38" spans="6:17" x14ac:dyDescent="0.25">
      <c r="F38">
        <v>7.6507429694215576E-2</v>
      </c>
      <c r="P38">
        <v>19</v>
      </c>
      <c r="Q38">
        <v>0.51833333333333298</v>
      </c>
    </row>
    <row r="39" spans="6:17" x14ac:dyDescent="0.25">
      <c r="P39">
        <v>20</v>
      </c>
      <c r="Q39">
        <v>0.57999999999999996</v>
      </c>
    </row>
    <row r="40" spans="6:17" x14ac:dyDescent="0.25">
      <c r="P40">
        <v>21</v>
      </c>
      <c r="Q40">
        <v>0.45166666666666599</v>
      </c>
    </row>
    <row r="41" spans="6:17" x14ac:dyDescent="0.25">
      <c r="P41">
        <v>22</v>
      </c>
      <c r="Q41">
        <v>0.20499999999999999</v>
      </c>
    </row>
    <row r="42" spans="6:17" x14ac:dyDescent="0.25">
      <c r="P42">
        <v>23</v>
      </c>
      <c r="Q42">
        <v>0.38333333333333303</v>
      </c>
    </row>
    <row r="43" spans="6:17" x14ac:dyDescent="0.25">
      <c r="P43">
        <v>24</v>
      </c>
      <c r="Q43">
        <v>0.12166666666666601</v>
      </c>
    </row>
    <row r="44" spans="6:17" x14ac:dyDescent="0.25">
      <c r="P44">
        <v>25</v>
      </c>
      <c r="Q44">
        <v>0.168333333333333</v>
      </c>
    </row>
    <row r="45" spans="6:17" x14ac:dyDescent="0.25">
      <c r="P45">
        <v>27</v>
      </c>
      <c r="Q45">
        <v>0.233333333333333</v>
      </c>
    </row>
    <row r="46" spans="6:17" x14ac:dyDescent="0.25">
      <c r="P46">
        <v>28</v>
      </c>
      <c r="Q46">
        <v>0.62833333333333297</v>
      </c>
    </row>
    <row r="47" spans="6:17" x14ac:dyDescent="0.2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89"/>
  <sheetViews>
    <sheetView zoomScale="77" workbookViewId="0">
      <selection activeCell="X18" sqref="X18"/>
    </sheetView>
  </sheetViews>
  <sheetFormatPr defaultRowHeight="15.75" x14ac:dyDescent="0.25"/>
  <cols>
    <col min="9" max="9" width="17.5" bestFit="1" customWidth="1"/>
    <col min="10" max="10" width="21.125" bestFit="1" customWidth="1"/>
    <col min="21" max="21" width="12.375" customWidth="1"/>
  </cols>
  <sheetData>
    <row r="3" spans="2:30" x14ac:dyDescent="0.25">
      <c r="R3" t="s">
        <v>0</v>
      </c>
      <c r="S3" t="s">
        <v>2</v>
      </c>
      <c r="T3" t="s">
        <v>43</v>
      </c>
      <c r="U3" t="s">
        <v>23</v>
      </c>
      <c r="V3" t="s">
        <v>26</v>
      </c>
    </row>
    <row r="4" spans="2:30" x14ac:dyDescent="0.25">
      <c r="B4" t="s">
        <v>0</v>
      </c>
      <c r="C4" t="s">
        <v>2</v>
      </c>
      <c r="D4" t="s">
        <v>43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44</v>
      </c>
    </row>
    <row r="5" spans="2:30" ht="16.5" thickBot="1" x14ac:dyDescent="0.3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2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45</v>
      </c>
      <c r="Z6" s="14"/>
    </row>
    <row r="7" spans="2:30" x14ac:dyDescent="0.2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46</v>
      </c>
      <c r="Z7">
        <v>0.74382660771173403</v>
      </c>
    </row>
    <row r="8" spans="2:30" x14ac:dyDescent="0.2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47</v>
      </c>
      <c r="Z8">
        <v>0.55327802233994583</v>
      </c>
    </row>
    <row r="9" spans="2:30" x14ac:dyDescent="0.2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48</v>
      </c>
      <c r="Z9">
        <v>0.4894605969599381</v>
      </c>
    </row>
    <row r="10" spans="2:30" x14ac:dyDescent="0.2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49</v>
      </c>
      <c r="Z10">
        <v>149.59007816797154</v>
      </c>
    </row>
    <row r="11" spans="2:30" ht="16.5" thickBot="1" x14ac:dyDescent="0.3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50</v>
      </c>
      <c r="Z11" s="12">
        <v>17</v>
      </c>
    </row>
    <row r="12" spans="2:30" x14ac:dyDescent="0.2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.5" thickBot="1" x14ac:dyDescent="0.3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51</v>
      </c>
    </row>
    <row r="14" spans="2:30" x14ac:dyDescent="0.2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</row>
    <row r="15" spans="2:30" x14ac:dyDescent="0.2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52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2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53</v>
      </c>
      <c r="Z16">
        <v>14</v>
      </c>
      <c r="AA16">
        <v>313280.68080819771</v>
      </c>
      <c r="AB16">
        <v>22377.191486299835</v>
      </c>
    </row>
    <row r="17" spans="2:33" ht="16.5" thickBot="1" x14ac:dyDescent="0.3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54</v>
      </c>
      <c r="Z17" s="12">
        <v>16</v>
      </c>
      <c r="AA17" s="12">
        <v>701287.8176470591</v>
      </c>
      <c r="AB17" s="12"/>
      <c r="AC17" s="12"/>
      <c r="AD17" s="12"/>
    </row>
    <row r="18" spans="2:33" ht="16.5" thickBot="1" x14ac:dyDescent="0.3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2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61</v>
      </c>
      <c r="AA19" s="13" t="s">
        <v>49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67</v>
      </c>
    </row>
    <row r="20" spans="2:33" x14ac:dyDescent="0.2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55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2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.5" thickBot="1" x14ac:dyDescent="0.3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25">
      <c r="Y26" t="s">
        <v>68</v>
      </c>
    </row>
    <row r="27" spans="2:33" ht="16.5" thickBot="1" x14ac:dyDescent="0.3">
      <c r="C27" t="s">
        <v>28</v>
      </c>
    </row>
    <row r="28" spans="2:33" x14ac:dyDescent="0.25">
      <c r="C28" t="s">
        <v>0</v>
      </c>
      <c r="D28" t="s">
        <v>2</v>
      </c>
      <c r="E28" t="s">
        <v>0</v>
      </c>
      <c r="F28" t="s">
        <v>23</v>
      </c>
      <c r="G28" t="s">
        <v>24</v>
      </c>
      <c r="H28" t="s">
        <v>25</v>
      </c>
      <c r="Y28" s="13" t="s">
        <v>69</v>
      </c>
      <c r="Z28" s="13" t="s">
        <v>72</v>
      </c>
      <c r="AA28" s="13" t="s">
        <v>71</v>
      </c>
    </row>
    <row r="29" spans="2:33" x14ac:dyDescent="0.2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2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2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2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2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2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2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2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2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2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2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2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2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2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2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2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.5" thickBot="1" x14ac:dyDescent="0.3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25">
      <c r="C46">
        <v>2020</v>
      </c>
      <c r="D46">
        <v>1362.1</v>
      </c>
    </row>
    <row r="49" spans="3:8" x14ac:dyDescent="0.25">
      <c r="C49" t="s">
        <v>0</v>
      </c>
      <c r="D49" t="s">
        <v>10</v>
      </c>
      <c r="E49" t="s">
        <v>8</v>
      </c>
      <c r="F49" t="s">
        <v>5</v>
      </c>
      <c r="G49" t="s">
        <v>87</v>
      </c>
      <c r="H49" t="s">
        <v>2</v>
      </c>
    </row>
    <row r="50" spans="3:8" x14ac:dyDescent="0.25">
      <c r="C50">
        <v>2002</v>
      </c>
      <c r="D50">
        <v>218.4</v>
      </c>
      <c r="E50">
        <v>1309.3</v>
      </c>
      <c r="F50">
        <v>1533.5</v>
      </c>
      <c r="G50">
        <f>D50+E50+F50</f>
        <v>3061.2</v>
      </c>
      <c r="H50">
        <v>1897.6</v>
      </c>
    </row>
    <row r="51" spans="3:8" x14ac:dyDescent="0.25">
      <c r="C51">
        <v>2003</v>
      </c>
      <c r="D51">
        <v>207.3</v>
      </c>
      <c r="E51">
        <v>756.6</v>
      </c>
      <c r="F51">
        <v>1712.8999999999901</v>
      </c>
      <c r="G51">
        <f t="shared" ref="G51:G67" si="2">D51+E50+F51</f>
        <v>3229.49999999999</v>
      </c>
      <c r="H51">
        <v>1542.69999999999</v>
      </c>
    </row>
    <row r="52" spans="3:8" x14ac:dyDescent="0.25">
      <c r="C52">
        <v>2004</v>
      </c>
      <c r="D52">
        <v>202.6</v>
      </c>
      <c r="E52">
        <v>1098.5</v>
      </c>
      <c r="F52">
        <v>1836.19999999999</v>
      </c>
      <c r="G52">
        <f t="shared" si="2"/>
        <v>2795.3999999999901</v>
      </c>
      <c r="H52">
        <v>1476.3</v>
      </c>
    </row>
    <row r="53" spans="3:8" x14ac:dyDescent="0.25">
      <c r="C53">
        <v>2005</v>
      </c>
      <c r="D53">
        <v>339.79999999999899</v>
      </c>
      <c r="E53">
        <v>771.69999999999902</v>
      </c>
      <c r="F53">
        <v>1528.5</v>
      </c>
      <c r="G53">
        <f t="shared" si="2"/>
        <v>2966.7999999999993</v>
      </c>
      <c r="H53">
        <v>1237.5999999999999</v>
      </c>
    </row>
    <row r="54" spans="3:8" x14ac:dyDescent="0.25">
      <c r="C54">
        <v>2006</v>
      </c>
      <c r="D54">
        <v>365.8</v>
      </c>
      <c r="E54">
        <v>806.7</v>
      </c>
      <c r="F54">
        <v>1469.7</v>
      </c>
      <c r="G54">
        <f t="shared" si="2"/>
        <v>2607.1999999999989</v>
      </c>
      <c r="H54">
        <v>1739.9</v>
      </c>
    </row>
    <row r="55" spans="3:8" x14ac:dyDescent="0.25">
      <c r="C55">
        <v>2007</v>
      </c>
      <c r="D55">
        <v>185.79999999999899</v>
      </c>
      <c r="E55">
        <v>1079.4000000000001</v>
      </c>
      <c r="F55">
        <v>1596.4</v>
      </c>
      <c r="G55">
        <f t="shared" si="2"/>
        <v>2588.8999999999992</v>
      </c>
      <c r="H55">
        <v>1802.4</v>
      </c>
    </row>
    <row r="56" spans="3:8" x14ac:dyDescent="0.25">
      <c r="C56">
        <v>2008</v>
      </c>
      <c r="D56">
        <v>138.19999999999999</v>
      </c>
      <c r="E56">
        <v>1254.4000000000001</v>
      </c>
      <c r="F56">
        <v>1269.2</v>
      </c>
      <c r="G56">
        <f t="shared" si="2"/>
        <v>2486.8000000000002</v>
      </c>
      <c r="H56">
        <v>1697.1</v>
      </c>
    </row>
    <row r="57" spans="3:8" x14ac:dyDescent="0.25">
      <c r="C57">
        <v>2009</v>
      </c>
      <c r="D57">
        <v>98.8</v>
      </c>
      <c r="E57">
        <v>1216.4000000000001</v>
      </c>
      <c r="F57">
        <v>985.7</v>
      </c>
      <c r="G57">
        <f t="shared" si="2"/>
        <v>2338.9</v>
      </c>
      <c r="H57">
        <v>1744.5</v>
      </c>
    </row>
    <row r="58" spans="3:8" x14ac:dyDescent="0.25">
      <c r="C58">
        <v>2010</v>
      </c>
      <c r="D58">
        <v>241.6</v>
      </c>
      <c r="E58">
        <v>987.8</v>
      </c>
      <c r="F58">
        <v>826.9</v>
      </c>
      <c r="G58">
        <f t="shared" si="2"/>
        <v>2284.9</v>
      </c>
      <c r="H58">
        <v>1408.2</v>
      </c>
    </row>
    <row r="59" spans="3:8" x14ac:dyDescent="0.25">
      <c r="C59">
        <v>2011</v>
      </c>
      <c r="D59">
        <v>324.89999999999998</v>
      </c>
      <c r="E59">
        <v>955.8</v>
      </c>
      <c r="F59">
        <v>900.69999999999902</v>
      </c>
      <c r="G59">
        <f t="shared" si="2"/>
        <v>2213.3999999999987</v>
      </c>
      <c r="H59">
        <v>1351</v>
      </c>
    </row>
    <row r="60" spans="3:8" x14ac:dyDescent="0.25">
      <c r="C60">
        <v>2012</v>
      </c>
      <c r="D60">
        <v>200.1</v>
      </c>
      <c r="E60">
        <v>902.19999999999902</v>
      </c>
      <c r="F60">
        <v>1170.3999999999901</v>
      </c>
      <c r="G60">
        <f t="shared" si="2"/>
        <v>2326.2999999999902</v>
      </c>
      <c r="H60">
        <v>1484.1</v>
      </c>
    </row>
    <row r="61" spans="3:8" x14ac:dyDescent="0.25">
      <c r="C61">
        <v>2013</v>
      </c>
      <c r="D61">
        <v>74.5</v>
      </c>
      <c r="E61">
        <v>1304.0999999999999</v>
      </c>
      <c r="F61">
        <v>1060.8</v>
      </c>
      <c r="G61">
        <f t="shared" si="2"/>
        <v>2037.4999999999991</v>
      </c>
      <c r="H61">
        <v>1824.2</v>
      </c>
    </row>
    <row r="62" spans="3:8" x14ac:dyDescent="0.25">
      <c r="C62">
        <v>2014</v>
      </c>
      <c r="D62">
        <v>51.5</v>
      </c>
      <c r="E62">
        <v>1730.3</v>
      </c>
      <c r="F62">
        <v>642.9</v>
      </c>
      <c r="G62">
        <f t="shared" si="2"/>
        <v>1998.5</v>
      </c>
      <c r="H62">
        <v>1986.1</v>
      </c>
    </row>
    <row r="63" spans="3:8" x14ac:dyDescent="0.25">
      <c r="C63">
        <v>2015</v>
      </c>
      <c r="D63">
        <v>35.200000000000003</v>
      </c>
      <c r="E63">
        <v>1573.2</v>
      </c>
      <c r="F63">
        <v>456.4</v>
      </c>
      <c r="G63">
        <f t="shared" si="2"/>
        <v>2221.9</v>
      </c>
      <c r="H63">
        <v>1462.3</v>
      </c>
    </row>
    <row r="64" spans="3:8" x14ac:dyDescent="0.25">
      <c r="C64">
        <v>2016</v>
      </c>
      <c r="D64">
        <v>96.1</v>
      </c>
      <c r="E64">
        <v>1186.5999999999999</v>
      </c>
      <c r="F64">
        <v>917.3</v>
      </c>
      <c r="G64">
        <f t="shared" si="2"/>
        <v>2586.6</v>
      </c>
      <c r="H64">
        <v>1331</v>
      </c>
    </row>
    <row r="65" spans="3:8" x14ac:dyDescent="0.25">
      <c r="C65">
        <v>2018</v>
      </c>
      <c r="D65">
        <v>284.2</v>
      </c>
      <c r="E65">
        <v>917.1</v>
      </c>
      <c r="F65">
        <v>1042.9000000000001</v>
      </c>
      <c r="G65">
        <f t="shared" si="2"/>
        <v>2513.6999999999998</v>
      </c>
      <c r="H65">
        <v>1579.3</v>
      </c>
    </row>
    <row r="66" spans="3:8" x14ac:dyDescent="0.25">
      <c r="C66">
        <v>2019</v>
      </c>
      <c r="D66">
        <v>309.3</v>
      </c>
      <c r="E66">
        <v>775.4</v>
      </c>
      <c r="F66">
        <v>921.5</v>
      </c>
      <c r="G66">
        <f t="shared" si="2"/>
        <v>2147.9</v>
      </c>
      <c r="H66">
        <v>1414.9</v>
      </c>
    </row>
    <row r="67" spans="3:8" x14ac:dyDescent="0.25">
      <c r="C67">
        <v>2020</v>
      </c>
      <c r="D67">
        <v>245</v>
      </c>
      <c r="E67">
        <v>834.7</v>
      </c>
      <c r="F67">
        <v>1039.5999999999999</v>
      </c>
      <c r="G67">
        <f t="shared" si="2"/>
        <v>2060</v>
      </c>
      <c r="H67">
        <v>1362.1</v>
      </c>
    </row>
    <row r="71" spans="3:8" x14ac:dyDescent="0.25">
      <c r="C71" t="s">
        <v>0</v>
      </c>
      <c r="D71" t="s">
        <v>10</v>
      </c>
      <c r="E71" t="s">
        <v>8</v>
      </c>
      <c r="F71" t="s">
        <v>5</v>
      </c>
      <c r="G71" t="s">
        <v>26</v>
      </c>
      <c r="H71" t="s">
        <v>2</v>
      </c>
    </row>
    <row r="72" spans="3:8" x14ac:dyDescent="0.25">
      <c r="C72">
        <v>2002</v>
      </c>
      <c r="D72">
        <v>218.4</v>
      </c>
      <c r="E72">
        <v>1309.3</v>
      </c>
      <c r="F72">
        <v>1533.5</v>
      </c>
      <c r="G72">
        <v>0.18188622754490999</v>
      </c>
      <c r="H72">
        <v>1897.6</v>
      </c>
    </row>
    <row r="73" spans="3:8" x14ac:dyDescent="0.25">
      <c r="C73">
        <v>2003</v>
      </c>
      <c r="D73">
        <v>207.3</v>
      </c>
      <c r="E73">
        <v>756.6</v>
      </c>
      <c r="F73">
        <v>1712.8999999999901</v>
      </c>
      <c r="G73">
        <v>0.53742514970059796</v>
      </c>
      <c r="H73">
        <v>1542.69999999999</v>
      </c>
    </row>
    <row r="74" spans="3:8" x14ac:dyDescent="0.25">
      <c r="C74">
        <v>2004</v>
      </c>
      <c r="D74">
        <v>202.6</v>
      </c>
      <c r="E74">
        <v>1098.5</v>
      </c>
      <c r="F74">
        <v>1836.19999999999</v>
      </c>
      <c r="G74">
        <v>0.32372754491017902</v>
      </c>
      <c r="H74">
        <v>1476.3</v>
      </c>
    </row>
    <row r="75" spans="3:8" x14ac:dyDescent="0.25">
      <c r="C75">
        <v>2005</v>
      </c>
      <c r="D75">
        <v>339.79999999999899</v>
      </c>
      <c r="E75">
        <v>771.69999999999902</v>
      </c>
      <c r="F75">
        <v>1528.5</v>
      </c>
      <c r="G75">
        <v>0.94872754491017897</v>
      </c>
      <c r="H75">
        <v>1237.5999999999999</v>
      </c>
    </row>
    <row r="76" spans="3:8" x14ac:dyDescent="0.25">
      <c r="C76">
        <v>2006</v>
      </c>
      <c r="D76">
        <v>365.8</v>
      </c>
      <c r="E76">
        <v>806.7</v>
      </c>
      <c r="F76">
        <v>1469.7</v>
      </c>
      <c r="G76">
        <v>0.71856287425149701</v>
      </c>
      <c r="H76">
        <v>1739.9</v>
      </c>
    </row>
    <row r="77" spans="3:8" x14ac:dyDescent="0.25">
      <c r="C77">
        <v>2007</v>
      </c>
      <c r="D77">
        <v>185.79999999999899</v>
      </c>
      <c r="E77">
        <v>1079.4000000000001</v>
      </c>
      <c r="F77">
        <v>1596.4</v>
      </c>
      <c r="G77">
        <v>8.6826347305389198E-2</v>
      </c>
      <c r="H77">
        <v>1802.4</v>
      </c>
    </row>
    <row r="78" spans="3:8" x14ac:dyDescent="0.25">
      <c r="C78">
        <v>2008</v>
      </c>
      <c r="D78">
        <v>138.19999999999999</v>
      </c>
      <c r="E78">
        <v>1254.4000000000001</v>
      </c>
      <c r="F78">
        <v>1269.2</v>
      </c>
      <c r="G78">
        <v>0.43974550898203502</v>
      </c>
      <c r="H78">
        <v>1697.1</v>
      </c>
    </row>
    <row r="79" spans="3:8" x14ac:dyDescent="0.25">
      <c r="C79">
        <v>2009</v>
      </c>
      <c r="D79">
        <v>98.8</v>
      </c>
      <c r="E79">
        <v>1216.4000000000001</v>
      </c>
      <c r="F79">
        <v>985.7</v>
      </c>
      <c r="G79">
        <v>0.32447604790419099</v>
      </c>
      <c r="H79">
        <v>1744.5</v>
      </c>
    </row>
    <row r="80" spans="3:8" x14ac:dyDescent="0.25">
      <c r="C80">
        <v>2010</v>
      </c>
      <c r="D80">
        <v>241.6</v>
      </c>
      <c r="E80">
        <v>987.8</v>
      </c>
      <c r="F80">
        <v>826.9</v>
      </c>
      <c r="G80">
        <v>0.80800898203592797</v>
      </c>
      <c r="H80">
        <v>1408.2</v>
      </c>
    </row>
    <row r="81" spans="3:8" x14ac:dyDescent="0.25">
      <c r="C81">
        <v>2011</v>
      </c>
      <c r="D81">
        <v>324.89999999999998</v>
      </c>
      <c r="E81">
        <v>955.8</v>
      </c>
      <c r="F81">
        <v>900.69999999999902</v>
      </c>
      <c r="G81">
        <v>0.88510479041916101</v>
      </c>
      <c r="H81">
        <v>1351</v>
      </c>
    </row>
    <row r="82" spans="3:8" x14ac:dyDescent="0.25">
      <c r="C82">
        <v>2012</v>
      </c>
      <c r="D82">
        <v>200.1</v>
      </c>
      <c r="E82">
        <v>902.19999999999902</v>
      </c>
      <c r="F82">
        <v>1170.3999999999901</v>
      </c>
      <c r="G82">
        <v>0.415419161676646</v>
      </c>
      <c r="H82">
        <v>1484.1</v>
      </c>
    </row>
    <row r="83" spans="3:8" x14ac:dyDescent="0.25">
      <c r="C83">
        <v>2013</v>
      </c>
      <c r="D83">
        <v>74.5</v>
      </c>
      <c r="E83">
        <v>1304.0999999999999</v>
      </c>
      <c r="F83">
        <v>1060.8</v>
      </c>
      <c r="G83">
        <v>0.100299401197604</v>
      </c>
      <c r="H83">
        <v>1824.2</v>
      </c>
    </row>
    <row r="84" spans="3:8" x14ac:dyDescent="0.25">
      <c r="C84">
        <v>2014</v>
      </c>
      <c r="D84">
        <v>51.5</v>
      </c>
      <c r="E84">
        <v>1730.3</v>
      </c>
      <c r="F84">
        <v>642.9</v>
      </c>
      <c r="G84">
        <v>7.4850299401197501E-2</v>
      </c>
      <c r="H84">
        <v>1986.1</v>
      </c>
    </row>
    <row r="85" spans="3:8" x14ac:dyDescent="0.25">
      <c r="C85">
        <v>2015</v>
      </c>
      <c r="D85">
        <v>35.200000000000003</v>
      </c>
      <c r="E85">
        <v>1573.2</v>
      </c>
      <c r="F85">
        <v>456.4</v>
      </c>
      <c r="G85">
        <v>0.26983532934131699</v>
      </c>
      <c r="H85">
        <v>1462.3</v>
      </c>
    </row>
    <row r="86" spans="3:8" x14ac:dyDescent="0.25">
      <c r="C86">
        <v>2016</v>
      </c>
      <c r="D86">
        <v>96.1</v>
      </c>
      <c r="E86">
        <v>1186.5999999999999</v>
      </c>
      <c r="F86">
        <v>917.3</v>
      </c>
      <c r="G86">
        <v>0.29715568862275399</v>
      </c>
      <c r="H86">
        <v>1331</v>
      </c>
    </row>
    <row r="87" spans="3:8" x14ac:dyDescent="0.25">
      <c r="C87">
        <v>2018</v>
      </c>
      <c r="D87">
        <v>284.2</v>
      </c>
      <c r="E87">
        <v>917.1</v>
      </c>
      <c r="F87">
        <v>1042.9000000000001</v>
      </c>
      <c r="G87">
        <v>0.394461077844311</v>
      </c>
      <c r="H87">
        <v>1579.3</v>
      </c>
    </row>
    <row r="88" spans="3:8" x14ac:dyDescent="0.25">
      <c r="C88">
        <v>2019</v>
      </c>
      <c r="D88">
        <v>309.3</v>
      </c>
      <c r="E88">
        <v>775.4</v>
      </c>
      <c r="F88">
        <v>921.5</v>
      </c>
      <c r="G88">
        <v>0.88922155688622695</v>
      </c>
      <c r="H88">
        <v>1414.9</v>
      </c>
    </row>
    <row r="89" spans="3:8" x14ac:dyDescent="0.25">
      <c r="C89">
        <v>2020</v>
      </c>
      <c r="D89">
        <v>245</v>
      </c>
      <c r="E89">
        <v>834.7</v>
      </c>
      <c r="F89">
        <v>1039.5999999999999</v>
      </c>
      <c r="G89">
        <v>0.77357784431137699</v>
      </c>
      <c r="H89">
        <v>1362.1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workbookViewId="0">
      <selection activeCell="G33" sqref="G33"/>
    </sheetView>
  </sheetViews>
  <sheetFormatPr defaultRowHeight="15.75" x14ac:dyDescent="0.25"/>
  <sheetData>
    <row r="2" spans="3:12" x14ac:dyDescent="0.25">
      <c r="D2" t="s">
        <v>20</v>
      </c>
      <c r="E2" t="s">
        <v>40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workbookViewId="0">
      <selection activeCell="G4" sqref="G4:G36"/>
    </sheetView>
  </sheetViews>
  <sheetFormatPr defaultRowHeight="15.75" x14ac:dyDescent="0.25"/>
  <cols>
    <col min="18" max="18" width="17.5" bestFit="1" customWidth="1"/>
    <col min="19" max="19" width="16.625" bestFit="1" customWidth="1"/>
    <col min="20" max="20" width="17.5" bestFit="1" customWidth="1"/>
    <col min="21" max="21" width="21.125" bestFit="1" customWidth="1"/>
  </cols>
  <sheetData>
    <row r="2" spans="3:12" x14ac:dyDescent="0.25">
      <c r="D2" t="s">
        <v>79</v>
      </c>
      <c r="E2" t="s">
        <v>80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topLeftCell="A3" workbookViewId="0">
      <selection activeCell="I38" sqref="I38"/>
    </sheetView>
  </sheetViews>
  <sheetFormatPr defaultRowHeight="15.75" x14ac:dyDescent="0.25"/>
  <cols>
    <col min="2" max="2" width="10.25" bestFit="1" customWidth="1"/>
    <col min="8" max="8" width="9.25" bestFit="1" customWidth="1"/>
    <col min="11" max="11" width="13.125" bestFit="1" customWidth="1"/>
    <col min="12" max="12" width="16.625" bestFit="1" customWidth="1"/>
    <col min="13" max="13" width="17.5" bestFit="1" customWidth="1"/>
    <col min="14" max="14" width="21.125" bestFit="1" customWidth="1"/>
  </cols>
  <sheetData>
    <row r="1" spans="2:14" x14ac:dyDescent="0.25">
      <c r="B1" t="s">
        <v>39</v>
      </c>
      <c r="C1" t="s">
        <v>40</v>
      </c>
      <c r="D1" t="s">
        <v>41</v>
      </c>
      <c r="E1" t="s">
        <v>42</v>
      </c>
      <c r="H1" t="s">
        <v>39</v>
      </c>
      <c r="I1" t="s">
        <v>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2:14" x14ac:dyDescent="0.2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2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2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2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2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2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2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2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2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2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2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2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2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2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2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2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2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2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2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2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2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2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2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2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2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2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2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2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2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2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2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2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2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2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2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2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2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2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2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2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2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2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2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2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2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2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2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2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2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2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2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2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2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2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2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2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2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2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2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2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2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2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2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2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2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2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2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2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2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2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2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2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25">
      <c r="B74" s="5">
        <v>35461</v>
      </c>
      <c r="C74">
        <v>0.3</v>
      </c>
      <c r="D74">
        <v>0.93333333333333302</v>
      </c>
      <c r="E74">
        <v>1</v>
      </c>
    </row>
    <row r="75" spans="2:14" x14ac:dyDescent="0.2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25">
      <c r="B76" s="5">
        <v>35520</v>
      </c>
      <c r="C76">
        <v>0.2</v>
      </c>
      <c r="D76">
        <v>0.73333333333333295</v>
      </c>
      <c r="E76">
        <v>0.7</v>
      </c>
    </row>
    <row r="77" spans="2:14" x14ac:dyDescent="0.2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25">
      <c r="B78" s="5">
        <v>35581</v>
      </c>
      <c r="C78">
        <v>0.16666666666666599</v>
      </c>
      <c r="D78">
        <v>0.5</v>
      </c>
      <c r="E78">
        <v>0.5</v>
      </c>
    </row>
    <row r="79" spans="2:14" x14ac:dyDescent="0.25">
      <c r="B79" s="5">
        <v>35611</v>
      </c>
      <c r="C79">
        <v>0.16666666666666599</v>
      </c>
      <c r="D79">
        <v>0.5</v>
      </c>
      <c r="E79">
        <v>0.5</v>
      </c>
    </row>
    <row r="80" spans="2:14" x14ac:dyDescent="0.2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25">
      <c r="B81" s="5">
        <v>35673</v>
      </c>
      <c r="C81">
        <v>0.1</v>
      </c>
      <c r="D81">
        <v>0.7</v>
      </c>
      <c r="E81">
        <v>0.53333333333333299</v>
      </c>
    </row>
    <row r="82" spans="2:5" x14ac:dyDescent="0.2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2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2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2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2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2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2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2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2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2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2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25">
      <c r="B93" s="5">
        <v>36038</v>
      </c>
      <c r="C93">
        <v>0.4</v>
      </c>
      <c r="D93">
        <v>0.93333333333333302</v>
      </c>
      <c r="E93">
        <v>1</v>
      </c>
    </row>
    <row r="94" spans="2:5" x14ac:dyDescent="0.2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25">
      <c r="B95" s="5">
        <v>36099</v>
      </c>
      <c r="C95">
        <v>0.43333333333333302</v>
      </c>
      <c r="D95">
        <v>1</v>
      </c>
      <c r="E95">
        <v>1</v>
      </c>
    </row>
    <row r="96" spans="2:5" x14ac:dyDescent="0.25">
      <c r="B96" s="5">
        <v>36129</v>
      </c>
      <c r="C96">
        <v>0.4</v>
      </c>
      <c r="D96">
        <v>0.9</v>
      </c>
      <c r="E96">
        <v>1</v>
      </c>
    </row>
    <row r="97" spans="2:5" x14ac:dyDescent="0.25">
      <c r="B97" s="5">
        <v>36160</v>
      </c>
      <c r="C97">
        <v>0.4</v>
      </c>
      <c r="D97">
        <v>0.6</v>
      </c>
      <c r="E97">
        <v>1</v>
      </c>
    </row>
    <row r="98" spans="2:5" x14ac:dyDescent="0.25">
      <c r="B98" s="5">
        <v>36191</v>
      </c>
      <c r="C98">
        <v>0.4</v>
      </c>
      <c r="D98">
        <v>0.4</v>
      </c>
      <c r="E98">
        <v>0.9</v>
      </c>
    </row>
    <row r="99" spans="2:5" x14ac:dyDescent="0.2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2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2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2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2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2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2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2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2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2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2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2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2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2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2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2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2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2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2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2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2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2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2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2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2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2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2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2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2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2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2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2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2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2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2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2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2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2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2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2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2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2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2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2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2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2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2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2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2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2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2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2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2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2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2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2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2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2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2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2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2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2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2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2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2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2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2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2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2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2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2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2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2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2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2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2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2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2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25">
      <c r="B177" s="5">
        <v>38595</v>
      </c>
      <c r="C177">
        <v>1</v>
      </c>
      <c r="D177">
        <v>0.9</v>
      </c>
      <c r="E177">
        <v>0.8</v>
      </c>
    </row>
    <row r="178" spans="2:5" x14ac:dyDescent="0.2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2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2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2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2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2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2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2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2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2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2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2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2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2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2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2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2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2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2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2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2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2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2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2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2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2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2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2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25">
      <c r="B206" s="5">
        <v>39478</v>
      </c>
      <c r="C206">
        <v>0.6</v>
      </c>
      <c r="D206">
        <v>0.7</v>
      </c>
      <c r="E206">
        <v>0.3</v>
      </c>
    </row>
    <row r="207" spans="2:5" x14ac:dyDescent="0.2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2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2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2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2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2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2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2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2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2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2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2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2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2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2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2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2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2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2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2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2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2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2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2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2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2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2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2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2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2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2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2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2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2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2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2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2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2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2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2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2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2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2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2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2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2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2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2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2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25">
      <c r="B256" s="5">
        <v>40999</v>
      </c>
      <c r="C256">
        <v>0.9</v>
      </c>
      <c r="D256">
        <v>0.1</v>
      </c>
      <c r="E256">
        <v>0.3</v>
      </c>
    </row>
    <row r="257" spans="2:5" x14ac:dyDescent="0.2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2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2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2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2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2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2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2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2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2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2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2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2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2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2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2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2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2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2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2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2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2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2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2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2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2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2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2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2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2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2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2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2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2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2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2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2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2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2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2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2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2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2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2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2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2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2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2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2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25">
      <c r="B306" s="5">
        <v>42521</v>
      </c>
      <c r="C306">
        <v>0.1</v>
      </c>
      <c r="D306">
        <v>0.4</v>
      </c>
      <c r="E306">
        <v>0.3</v>
      </c>
    </row>
    <row r="307" spans="2:5" x14ac:dyDescent="0.25">
      <c r="B307" s="5">
        <v>42551</v>
      </c>
      <c r="C307">
        <v>0.1</v>
      </c>
      <c r="D307">
        <v>0.2</v>
      </c>
      <c r="E307">
        <v>0.3</v>
      </c>
    </row>
    <row r="308" spans="2:5" x14ac:dyDescent="0.2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2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2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2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2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2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2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2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25">
      <c r="B316" s="5">
        <v>42825</v>
      </c>
      <c r="C316">
        <v>0.73333333333333295</v>
      </c>
      <c r="D316">
        <v>1</v>
      </c>
      <c r="E316">
        <v>1</v>
      </c>
    </row>
    <row r="317" spans="2:5" x14ac:dyDescent="0.25">
      <c r="B317" s="5">
        <v>42855</v>
      </c>
      <c r="C317">
        <v>0.8</v>
      </c>
      <c r="D317">
        <v>1</v>
      </c>
      <c r="E317">
        <v>0.9</v>
      </c>
    </row>
    <row r="318" spans="2:5" x14ac:dyDescent="0.2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2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2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2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2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2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2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2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2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2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2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2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2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2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2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2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2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2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2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2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2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2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2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2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25">
      <c r="B342" s="5">
        <v>43616</v>
      </c>
      <c r="C342">
        <v>0.9</v>
      </c>
      <c r="D342">
        <v>0.8</v>
      </c>
      <c r="E342">
        <v>0.8</v>
      </c>
    </row>
    <row r="343" spans="2:5" x14ac:dyDescent="0.2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2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2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2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2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2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2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2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2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2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2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2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2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2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2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2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2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2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2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2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2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2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2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2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2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2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2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2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2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2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2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2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2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2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2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2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2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2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2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2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2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2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2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2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2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2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25">
      <c r="B389" s="5">
        <v>45046</v>
      </c>
      <c r="C389">
        <v>0.7</v>
      </c>
      <c r="D389">
        <v>1</v>
      </c>
      <c r="E389">
        <v>1</v>
      </c>
    </row>
    <row r="390" spans="2:5" x14ac:dyDescent="0.2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2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2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2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2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2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2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2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2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2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2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San Joaquin</vt:lpstr>
      <vt:lpstr>imports-CY</vt:lpstr>
      <vt:lpstr>imports-CY (2)</vt:lpstr>
      <vt:lpstr>imports-WY</vt:lpstr>
      <vt:lpstr>imports-extra</vt:lpstr>
      <vt:lpstr>groundwater</vt:lpstr>
      <vt:lpstr>indicators-annual-calendar year</vt:lpstr>
      <vt:lpstr>indicators-annual-water year</vt:lpstr>
      <vt:lpstr>indicators-monthly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2024-08-07T16:11:48Z</dcterms:modified>
</cp:coreProperties>
</file>