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"/>
    </mc:Choice>
  </mc:AlternateContent>
  <xr:revisionPtr revIDLastSave="0" documentId="13_ncr:1_{ABBF5CE5-8724-49D4-B869-26B1E4CAF58B}" xr6:coauthVersionLast="47" xr6:coauthVersionMax="47" xr10:uidLastSave="{00000000-0000-0000-0000-000000000000}"/>
  <bookViews>
    <workbookView xWindow="-120" yWindow="-120" windowWidth="29040" windowHeight="15720" firstSheet="3" activeTab="6" xr2:uid="{00000000-000D-0000-FFFF-FFFF00000000}"/>
  </bookViews>
  <sheets>
    <sheet name="B132" sheetId="1" r:id="rId1"/>
    <sheet name="B132 WY" sheetId="8" r:id="rId2"/>
    <sheet name="USBR" sheetId="30" r:id="rId3"/>
    <sheet name="MWD dataset" sheetId="2" r:id="rId4"/>
    <sheet name="DWR Portfolio" sheetId="3" r:id="rId5"/>
    <sheet name="ind-annual" sheetId="6" r:id="rId6"/>
    <sheet name="Colorado" sheetId="27" r:id="rId7"/>
    <sheet name="SWP" sheetId="4" r:id="rId8"/>
    <sheet name="SWP (2)" sheetId="29" r:id="rId9"/>
    <sheet name="LA Aqueduct" sheetId="28" r:id="rId10"/>
    <sheet name="something else rel to swp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4" l="1"/>
  <c r="U58" i="4"/>
  <c r="U57" i="4"/>
  <c r="U55" i="4"/>
  <c r="Y4" i="30" l="1"/>
  <c r="X4" i="30"/>
  <c r="Y113" i="30"/>
  <c r="X113" i="30"/>
  <c r="Y112" i="30"/>
  <c r="X112" i="30"/>
  <c r="Y111" i="30"/>
  <c r="X111" i="30"/>
  <c r="Y110" i="30"/>
  <c r="X110" i="30"/>
  <c r="Y109" i="30"/>
  <c r="X109" i="30"/>
  <c r="Y108" i="30"/>
  <c r="X108" i="30"/>
  <c r="Y107" i="30"/>
  <c r="X107" i="30"/>
  <c r="Y106" i="30"/>
  <c r="X106" i="30"/>
  <c r="Y105" i="30"/>
  <c r="X105" i="30"/>
  <c r="Y104" i="30"/>
  <c r="X104" i="30"/>
  <c r="Y103" i="30"/>
  <c r="X103" i="30"/>
  <c r="Y102" i="30"/>
  <c r="X102" i="30"/>
  <c r="Y101" i="30"/>
  <c r="X101" i="30"/>
  <c r="Y100" i="30"/>
  <c r="X100" i="30"/>
  <c r="Y99" i="30"/>
  <c r="X99" i="30"/>
  <c r="Y98" i="30"/>
  <c r="X98" i="30"/>
  <c r="Y97" i="30"/>
  <c r="X97" i="30"/>
  <c r="Y96" i="30"/>
  <c r="X96" i="30"/>
  <c r="Y95" i="30"/>
  <c r="X95" i="30"/>
  <c r="Y94" i="30"/>
  <c r="X94" i="30"/>
  <c r="Y93" i="30"/>
  <c r="X93" i="30"/>
  <c r="Y92" i="30"/>
  <c r="X92" i="30"/>
  <c r="Y91" i="30"/>
  <c r="X91" i="30"/>
  <c r="Y90" i="30"/>
  <c r="X90" i="30"/>
  <c r="Y89" i="30"/>
  <c r="X89" i="30"/>
  <c r="Y88" i="30"/>
  <c r="X88" i="30"/>
  <c r="Y87" i="30"/>
  <c r="X87" i="30"/>
  <c r="Y86" i="30"/>
  <c r="X86" i="30"/>
  <c r="Y85" i="30"/>
  <c r="X85" i="30"/>
  <c r="Y84" i="30"/>
  <c r="X84" i="30"/>
  <c r="Y83" i="30"/>
  <c r="X83" i="30"/>
  <c r="Y82" i="30"/>
  <c r="X82" i="30"/>
  <c r="Y81" i="30"/>
  <c r="X81" i="30"/>
  <c r="Y80" i="30"/>
  <c r="X80" i="30"/>
  <c r="Y79" i="30"/>
  <c r="X79" i="30"/>
  <c r="Y78" i="30"/>
  <c r="X78" i="30"/>
  <c r="Y77" i="30"/>
  <c r="X77" i="30"/>
  <c r="Y76" i="30"/>
  <c r="X76" i="30"/>
  <c r="Y75" i="30"/>
  <c r="X75" i="30"/>
  <c r="Y74" i="30"/>
  <c r="X74" i="30"/>
  <c r="Y73" i="30"/>
  <c r="X73" i="30"/>
  <c r="Y72" i="30"/>
  <c r="X72" i="30"/>
  <c r="Y71" i="30"/>
  <c r="X71" i="30"/>
  <c r="Y70" i="30"/>
  <c r="X70" i="30"/>
  <c r="Y69" i="30"/>
  <c r="X69" i="30"/>
  <c r="Y68" i="30"/>
  <c r="X68" i="30"/>
  <c r="Y67" i="30"/>
  <c r="X67" i="30"/>
  <c r="Y66" i="30"/>
  <c r="X66" i="30"/>
  <c r="Y65" i="30"/>
  <c r="X65" i="30"/>
  <c r="Y64" i="30"/>
  <c r="X64" i="30"/>
  <c r="Y63" i="30"/>
  <c r="X63" i="30"/>
  <c r="Y62" i="30"/>
  <c r="X62" i="30"/>
  <c r="Y61" i="30"/>
  <c r="X61" i="30"/>
  <c r="Y60" i="30"/>
  <c r="X60" i="30"/>
  <c r="Y59" i="30"/>
  <c r="X59" i="30"/>
  <c r="Y58" i="30"/>
  <c r="X58" i="30"/>
  <c r="Y57" i="30"/>
  <c r="X57" i="30"/>
  <c r="Y56" i="30"/>
  <c r="X56" i="30"/>
  <c r="Y55" i="30"/>
  <c r="X55" i="30"/>
  <c r="Y54" i="30"/>
  <c r="X54" i="30"/>
  <c r="Y53" i="30"/>
  <c r="X53" i="30"/>
  <c r="Y52" i="30"/>
  <c r="X52" i="30"/>
  <c r="Y51" i="30"/>
  <c r="X51" i="30"/>
  <c r="Y50" i="30"/>
  <c r="X50" i="30"/>
  <c r="Y49" i="30"/>
  <c r="X49" i="30"/>
  <c r="Y48" i="30"/>
  <c r="X48" i="30"/>
  <c r="Y47" i="30"/>
  <c r="X47" i="30"/>
  <c r="Y46" i="30"/>
  <c r="X46" i="30"/>
  <c r="Y45" i="30"/>
  <c r="X45" i="30"/>
  <c r="Y44" i="30"/>
  <c r="X44" i="30"/>
  <c r="Y43" i="30"/>
  <c r="X43" i="30"/>
  <c r="Y42" i="30"/>
  <c r="X42" i="30"/>
  <c r="Y41" i="30"/>
  <c r="X41" i="30"/>
  <c r="Y40" i="30"/>
  <c r="X40" i="30"/>
  <c r="Y39" i="30"/>
  <c r="X39" i="30"/>
  <c r="Y38" i="30"/>
  <c r="X38" i="30"/>
  <c r="Y37" i="30"/>
  <c r="X37" i="30"/>
  <c r="Y36" i="30"/>
  <c r="X36" i="30"/>
  <c r="Y35" i="30"/>
  <c r="X35" i="30"/>
  <c r="Y34" i="30"/>
  <c r="X34" i="30"/>
  <c r="Y33" i="30"/>
  <c r="X33" i="30"/>
  <c r="Y32" i="30"/>
  <c r="X32" i="30"/>
  <c r="Y31" i="30"/>
  <c r="X31" i="30"/>
  <c r="Y30" i="30"/>
  <c r="X30" i="30"/>
  <c r="Y29" i="30"/>
  <c r="X29" i="30"/>
  <c r="Y28" i="30"/>
  <c r="X28" i="30"/>
  <c r="Y27" i="30"/>
  <c r="X27" i="30"/>
  <c r="Y26" i="30"/>
  <c r="X26" i="30"/>
  <c r="Y25" i="30"/>
  <c r="X25" i="30"/>
  <c r="Y24" i="30"/>
  <c r="X24" i="30"/>
  <c r="Y23" i="30"/>
  <c r="X23" i="30"/>
  <c r="Y22" i="30"/>
  <c r="X22" i="30"/>
  <c r="Y21" i="30"/>
  <c r="X21" i="30"/>
  <c r="Y20" i="30"/>
  <c r="X20" i="30"/>
  <c r="Y19" i="30"/>
  <c r="X19" i="30"/>
  <c r="Y18" i="30"/>
  <c r="X18" i="30"/>
  <c r="Y17" i="30"/>
  <c r="X17" i="30"/>
  <c r="Y16" i="30"/>
  <c r="X16" i="30"/>
  <c r="Y15" i="30"/>
  <c r="X15" i="30"/>
  <c r="Y14" i="30"/>
  <c r="X14" i="30"/>
  <c r="Y13" i="30"/>
  <c r="X13" i="30"/>
  <c r="Y12" i="30"/>
  <c r="X12" i="30"/>
  <c r="Y11" i="30"/>
  <c r="X11" i="30"/>
  <c r="Y10" i="30"/>
  <c r="X10" i="30"/>
  <c r="Y9" i="30"/>
  <c r="X9" i="30"/>
  <c r="Y8" i="30"/>
  <c r="X8" i="30"/>
  <c r="Y7" i="30"/>
  <c r="X7" i="30"/>
  <c r="Y6" i="30"/>
  <c r="X6" i="30"/>
  <c r="Y5" i="30"/>
  <c r="X5" i="30"/>
  <c r="K4" i="30"/>
  <c r="L4" i="30"/>
  <c r="K5" i="30"/>
  <c r="L5" i="30"/>
  <c r="K6" i="30"/>
  <c r="L6" i="30"/>
  <c r="K7" i="30"/>
  <c r="L7" i="30"/>
  <c r="K8" i="30"/>
  <c r="L8" i="30"/>
  <c r="K9" i="30"/>
  <c r="L9" i="30"/>
  <c r="K10" i="30"/>
  <c r="L10" i="30"/>
  <c r="K11" i="30"/>
  <c r="L11" i="30"/>
  <c r="K12" i="30"/>
  <c r="L12" i="30"/>
  <c r="K13" i="30"/>
  <c r="L13" i="30"/>
  <c r="K14" i="30"/>
  <c r="L14" i="30"/>
  <c r="K15" i="30"/>
  <c r="L15" i="30"/>
  <c r="K16" i="30"/>
  <c r="L16" i="30"/>
  <c r="K17" i="30"/>
  <c r="L17" i="30"/>
  <c r="K18" i="30"/>
  <c r="L18" i="30"/>
  <c r="K19" i="30"/>
  <c r="L19" i="30"/>
  <c r="K20" i="30"/>
  <c r="L20" i="30"/>
  <c r="K21" i="30"/>
  <c r="L21" i="30"/>
  <c r="K22" i="30"/>
  <c r="L22" i="30"/>
  <c r="K23" i="30"/>
  <c r="L23" i="30"/>
  <c r="K24" i="30"/>
  <c r="L24" i="30"/>
  <c r="K25" i="30"/>
  <c r="L25" i="30"/>
  <c r="K26" i="30"/>
  <c r="L26" i="30"/>
  <c r="K27" i="30"/>
  <c r="L27" i="30"/>
  <c r="K28" i="30"/>
  <c r="L28" i="30"/>
  <c r="K29" i="30"/>
  <c r="L29" i="30"/>
  <c r="K30" i="30"/>
  <c r="L30" i="30"/>
  <c r="K31" i="30"/>
  <c r="L31" i="30"/>
  <c r="K32" i="30"/>
  <c r="L32" i="30"/>
  <c r="K33" i="30"/>
  <c r="L33" i="30"/>
  <c r="K34" i="30"/>
  <c r="L34" i="30"/>
  <c r="K35" i="30"/>
  <c r="L35" i="30"/>
  <c r="K36" i="30"/>
  <c r="L36" i="30"/>
  <c r="K37" i="30"/>
  <c r="L37" i="30"/>
  <c r="K38" i="30"/>
  <c r="L38" i="30"/>
  <c r="K39" i="30"/>
  <c r="L39" i="30"/>
  <c r="K40" i="30"/>
  <c r="L40" i="30"/>
  <c r="K41" i="30"/>
  <c r="L41" i="30"/>
  <c r="K42" i="30"/>
  <c r="L42" i="30"/>
  <c r="K43" i="30"/>
  <c r="L43" i="30"/>
  <c r="K44" i="30"/>
  <c r="L44" i="30"/>
  <c r="K45" i="30"/>
  <c r="L45" i="30"/>
  <c r="K46" i="30"/>
  <c r="L46" i="30"/>
  <c r="K47" i="30"/>
  <c r="L47" i="30"/>
  <c r="K48" i="30"/>
  <c r="L48" i="30"/>
  <c r="K49" i="30"/>
  <c r="L49" i="30"/>
  <c r="K50" i="30"/>
  <c r="L50" i="30"/>
  <c r="K51" i="30"/>
  <c r="L51" i="30"/>
  <c r="K52" i="30"/>
  <c r="L52" i="30"/>
  <c r="K53" i="30"/>
  <c r="L53" i="30"/>
  <c r="K54" i="30"/>
  <c r="L54" i="30"/>
  <c r="K55" i="30"/>
  <c r="L55" i="30"/>
  <c r="K56" i="30"/>
  <c r="L56" i="30"/>
  <c r="K57" i="30"/>
  <c r="L57" i="30"/>
  <c r="K58" i="30"/>
  <c r="L58" i="30"/>
  <c r="K59" i="30"/>
  <c r="L59" i="30"/>
  <c r="K60" i="30"/>
  <c r="L60" i="30"/>
  <c r="K61" i="30"/>
  <c r="L61" i="30"/>
  <c r="K62" i="30"/>
  <c r="L62" i="30"/>
  <c r="K63" i="30"/>
  <c r="L63" i="30"/>
  <c r="K64" i="30"/>
  <c r="L64" i="30"/>
  <c r="K65" i="30"/>
  <c r="L65" i="30"/>
  <c r="K66" i="30"/>
  <c r="L66" i="30"/>
  <c r="K67" i="30"/>
  <c r="L67" i="30"/>
  <c r="K68" i="30"/>
  <c r="L68" i="30"/>
  <c r="K69" i="30"/>
  <c r="L69" i="30"/>
  <c r="K70" i="30"/>
  <c r="L70" i="30"/>
  <c r="K71" i="30"/>
  <c r="L71" i="30"/>
  <c r="K72" i="30"/>
  <c r="L72" i="30"/>
  <c r="K73" i="30"/>
  <c r="L73" i="30"/>
  <c r="K74" i="30"/>
  <c r="L74" i="30"/>
  <c r="K75" i="30"/>
  <c r="L75" i="30"/>
  <c r="K76" i="30"/>
  <c r="L76" i="30"/>
  <c r="K77" i="30"/>
  <c r="L77" i="30"/>
  <c r="K78" i="30"/>
  <c r="L78" i="30"/>
  <c r="K79" i="30"/>
  <c r="L79" i="30"/>
  <c r="K80" i="30"/>
  <c r="L80" i="30"/>
  <c r="K81" i="30"/>
  <c r="L81" i="30"/>
  <c r="K82" i="30"/>
  <c r="L82" i="30"/>
  <c r="K83" i="30"/>
  <c r="L83" i="30"/>
  <c r="K84" i="30"/>
  <c r="L84" i="30"/>
  <c r="K85" i="30"/>
  <c r="L85" i="30"/>
  <c r="K86" i="30"/>
  <c r="L86" i="30"/>
  <c r="K87" i="30"/>
  <c r="L87" i="30"/>
  <c r="K88" i="30"/>
  <c r="L88" i="30"/>
  <c r="K89" i="30"/>
  <c r="L89" i="30"/>
  <c r="K90" i="30"/>
  <c r="L90" i="30"/>
  <c r="K91" i="30"/>
  <c r="L91" i="30"/>
  <c r="K92" i="30"/>
  <c r="L92" i="30"/>
  <c r="K93" i="30"/>
  <c r="L93" i="30"/>
  <c r="K94" i="30"/>
  <c r="L94" i="30"/>
  <c r="K95" i="30"/>
  <c r="L95" i="30"/>
  <c r="K96" i="30"/>
  <c r="L96" i="30"/>
  <c r="K97" i="30"/>
  <c r="L97" i="30"/>
  <c r="K98" i="30"/>
  <c r="L98" i="30"/>
  <c r="K99" i="30"/>
  <c r="L99" i="30"/>
  <c r="K100" i="30"/>
  <c r="L100" i="30"/>
  <c r="K101" i="30"/>
  <c r="L101" i="30"/>
  <c r="K102" i="30"/>
  <c r="L102" i="30"/>
  <c r="K103" i="30"/>
  <c r="L103" i="30"/>
  <c r="K104" i="30"/>
  <c r="L104" i="30"/>
  <c r="K105" i="30"/>
  <c r="L105" i="30"/>
  <c r="K106" i="30"/>
  <c r="L106" i="30"/>
  <c r="K107" i="30"/>
  <c r="L107" i="30"/>
  <c r="K108" i="30"/>
  <c r="L108" i="30"/>
  <c r="K109" i="30"/>
  <c r="L109" i="30"/>
  <c r="K110" i="30"/>
  <c r="L110" i="30"/>
  <c r="K111" i="30"/>
  <c r="L111" i="30"/>
  <c r="K112" i="30"/>
  <c r="L112" i="30"/>
  <c r="K113" i="30"/>
  <c r="L113" i="30"/>
  <c r="I28" i="29" l="1"/>
  <c r="I29" i="29"/>
  <c r="I30" i="29"/>
  <c r="T30" i="29"/>
  <c r="V30" i="29"/>
  <c r="I31" i="29"/>
  <c r="T31" i="29"/>
  <c r="V31" i="29"/>
  <c r="I32" i="29"/>
  <c r="T32" i="29"/>
  <c r="V32" i="29"/>
  <c r="I33" i="29"/>
  <c r="T33" i="29"/>
  <c r="V33" i="29"/>
  <c r="I34" i="29"/>
  <c r="T34" i="29"/>
  <c r="V34" i="29"/>
  <c r="I35" i="29"/>
  <c r="T35" i="29"/>
  <c r="V35" i="29"/>
  <c r="I36" i="29"/>
  <c r="T36" i="29"/>
  <c r="V36" i="29" s="1"/>
  <c r="I37" i="29"/>
  <c r="T37" i="29"/>
  <c r="V37" i="29"/>
  <c r="I38" i="29"/>
  <c r="T38" i="29"/>
  <c r="V38" i="29"/>
  <c r="I39" i="29"/>
  <c r="T39" i="29"/>
  <c r="V39" i="29"/>
  <c r="I40" i="29"/>
  <c r="T40" i="29"/>
  <c r="V40" i="29"/>
  <c r="I41" i="29"/>
  <c r="T41" i="29"/>
  <c r="V41" i="29"/>
  <c r="I42" i="29"/>
  <c r="T42" i="29"/>
  <c r="V42" i="29"/>
  <c r="I43" i="29"/>
  <c r="T43" i="29"/>
  <c r="V43" i="29"/>
  <c r="I44" i="29"/>
  <c r="I45" i="29"/>
  <c r="I46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E28" i="28"/>
  <c r="H28" i="28" s="1"/>
  <c r="E29" i="28"/>
  <c r="H29" i="28"/>
  <c r="E30" i="28"/>
  <c r="H30" i="28"/>
  <c r="E31" i="28"/>
  <c r="H31" i="28"/>
  <c r="E32" i="28"/>
  <c r="H32" i="28"/>
  <c r="E33" i="28"/>
  <c r="H33" i="28"/>
  <c r="E34" i="28"/>
  <c r="H34" i="28"/>
  <c r="E35" i="28"/>
  <c r="H35" i="28"/>
  <c r="E36" i="28"/>
  <c r="H36" i="28"/>
  <c r="E37" i="28"/>
  <c r="H37" i="28"/>
  <c r="E38" i="28"/>
  <c r="H38" i="28" s="1"/>
  <c r="E39" i="28"/>
  <c r="H39" i="28"/>
  <c r="E40" i="28"/>
  <c r="H40" i="28"/>
  <c r="E41" i="28"/>
  <c r="H41" i="28"/>
  <c r="E42" i="28"/>
  <c r="E43" i="28"/>
  <c r="E44" i="28"/>
  <c r="E45" i="28"/>
  <c r="E54" i="2"/>
  <c r="E53" i="2"/>
  <c r="E52" i="2"/>
  <c r="E51" i="2"/>
  <c r="E44" i="2"/>
  <c r="E43" i="2"/>
  <c r="D54" i="2"/>
  <c r="D53" i="2"/>
  <c r="D52" i="2"/>
  <c r="D51" i="2"/>
  <c r="D44" i="2"/>
  <c r="D43" i="2"/>
  <c r="G62" i="26" l="1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C3" i="8" l="1"/>
  <c r="D3" i="8"/>
  <c r="E3" i="8"/>
  <c r="F3" i="8"/>
  <c r="G3" i="8"/>
  <c r="H3" i="8"/>
  <c r="I3" i="8"/>
  <c r="J3" i="8"/>
  <c r="C4" i="8"/>
  <c r="D4" i="8"/>
  <c r="E4" i="8"/>
  <c r="F4" i="8"/>
  <c r="G4" i="8"/>
  <c r="H4" i="8"/>
  <c r="I4" i="8"/>
  <c r="J4" i="8"/>
  <c r="C5" i="8"/>
  <c r="D5" i="8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C7" i="8"/>
  <c r="D7" i="8"/>
  <c r="E7" i="8"/>
  <c r="F7" i="8"/>
  <c r="G7" i="8"/>
  <c r="H7" i="8"/>
  <c r="I7" i="8"/>
  <c r="J7" i="8"/>
  <c r="C8" i="8"/>
  <c r="D8" i="8"/>
  <c r="E8" i="8"/>
  <c r="F8" i="8"/>
  <c r="G8" i="8"/>
  <c r="H8" i="8"/>
  <c r="I8" i="8"/>
  <c r="J8" i="8"/>
  <c r="C9" i="8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C11" i="8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C13" i="8"/>
  <c r="D13" i="8"/>
  <c r="E13" i="8"/>
  <c r="F13" i="8"/>
  <c r="G13" i="8"/>
  <c r="H13" i="8"/>
  <c r="I13" i="8"/>
  <c r="J13" i="8"/>
  <c r="C14" i="8"/>
  <c r="D14" i="8"/>
  <c r="E14" i="8"/>
  <c r="F14" i="8"/>
  <c r="G14" i="8"/>
  <c r="H14" i="8"/>
  <c r="I14" i="8"/>
  <c r="J14" i="8"/>
  <c r="C15" i="8"/>
  <c r="D15" i="8"/>
  <c r="E15" i="8"/>
  <c r="F15" i="8"/>
  <c r="G15" i="8"/>
  <c r="H15" i="8"/>
  <c r="I15" i="8"/>
  <c r="J15" i="8"/>
  <c r="C16" i="8"/>
  <c r="D16" i="8"/>
  <c r="E16" i="8"/>
  <c r="F16" i="8"/>
  <c r="G16" i="8"/>
  <c r="H16" i="8"/>
  <c r="I16" i="8"/>
  <c r="J16" i="8"/>
  <c r="C17" i="8"/>
  <c r="D17" i="8"/>
  <c r="E17" i="8"/>
  <c r="F17" i="8"/>
  <c r="G17" i="8"/>
  <c r="H17" i="8"/>
  <c r="I17" i="8"/>
  <c r="J17" i="8"/>
  <c r="C18" i="8"/>
  <c r="D18" i="8"/>
  <c r="E18" i="8"/>
  <c r="F18" i="8"/>
  <c r="G18" i="8"/>
  <c r="H18" i="8"/>
  <c r="I18" i="8"/>
  <c r="J18" i="8"/>
  <c r="C19" i="8"/>
  <c r="D19" i="8"/>
  <c r="E19" i="8"/>
  <c r="F19" i="8"/>
  <c r="G19" i="8"/>
  <c r="H19" i="8"/>
  <c r="I19" i="8"/>
  <c r="J19" i="8"/>
  <c r="C20" i="8"/>
  <c r="D20" i="8"/>
  <c r="E20" i="8"/>
  <c r="F20" i="8"/>
  <c r="G20" i="8"/>
  <c r="H20" i="8"/>
  <c r="I20" i="8"/>
  <c r="J20" i="8"/>
  <c r="C21" i="8"/>
  <c r="D21" i="8"/>
  <c r="E21" i="8"/>
  <c r="F21" i="8"/>
  <c r="G21" i="8"/>
  <c r="H21" i="8"/>
  <c r="I21" i="8"/>
  <c r="J21" i="8"/>
  <c r="C22" i="8"/>
  <c r="D22" i="8"/>
  <c r="E22" i="8"/>
  <c r="F22" i="8"/>
  <c r="G22" i="8"/>
  <c r="H22" i="8"/>
  <c r="I22" i="8"/>
  <c r="J22" i="8"/>
  <c r="C23" i="8"/>
  <c r="D23" i="8"/>
  <c r="E23" i="8"/>
  <c r="F23" i="8"/>
  <c r="G23" i="8"/>
  <c r="H23" i="8"/>
  <c r="I23" i="8"/>
  <c r="J23" i="8"/>
  <c r="C24" i="8"/>
  <c r="D24" i="8"/>
  <c r="E24" i="8"/>
  <c r="F24" i="8"/>
  <c r="G24" i="8"/>
  <c r="H24" i="8"/>
  <c r="I24" i="8"/>
  <c r="J24" i="8"/>
  <c r="C25" i="8"/>
  <c r="D25" i="8"/>
  <c r="E25" i="8"/>
  <c r="F25" i="8"/>
  <c r="G25" i="8"/>
  <c r="H25" i="8"/>
  <c r="I25" i="8"/>
  <c r="J25" i="8"/>
  <c r="C26" i="8"/>
  <c r="D26" i="8"/>
  <c r="E26" i="8"/>
  <c r="F26" i="8"/>
  <c r="G26" i="8"/>
  <c r="H26" i="8"/>
  <c r="I26" i="8"/>
  <c r="J26" i="8"/>
  <c r="C27" i="8"/>
  <c r="D27" i="8"/>
  <c r="E27" i="8"/>
  <c r="F27" i="8"/>
  <c r="G27" i="8"/>
  <c r="H27" i="8"/>
  <c r="I27" i="8"/>
  <c r="J27" i="8"/>
  <c r="C28" i="8"/>
  <c r="D28" i="8"/>
  <c r="E28" i="8"/>
  <c r="F28" i="8"/>
  <c r="G28" i="8"/>
  <c r="H28" i="8"/>
  <c r="I28" i="8"/>
  <c r="J28" i="8"/>
  <c r="C29" i="8"/>
  <c r="D29" i="8"/>
  <c r="E29" i="8"/>
  <c r="F29" i="8"/>
  <c r="G29" i="8"/>
  <c r="H29" i="8"/>
  <c r="I29" i="8"/>
  <c r="J29" i="8"/>
  <c r="C30" i="8"/>
  <c r="D30" i="8"/>
  <c r="E30" i="8"/>
  <c r="F30" i="8"/>
  <c r="G30" i="8"/>
  <c r="H30" i="8"/>
  <c r="I30" i="8"/>
  <c r="J30" i="8"/>
  <c r="C31" i="8"/>
  <c r="D31" i="8"/>
  <c r="E31" i="8"/>
  <c r="F31" i="8"/>
  <c r="G31" i="8"/>
  <c r="H31" i="8"/>
  <c r="I31" i="8"/>
  <c r="J31" i="8"/>
  <c r="C32" i="8"/>
  <c r="D32" i="8"/>
  <c r="E32" i="8"/>
  <c r="F32" i="8"/>
  <c r="G32" i="8"/>
  <c r="H32" i="8"/>
  <c r="I32" i="8"/>
  <c r="J32" i="8"/>
  <c r="C33" i="8"/>
  <c r="D33" i="8"/>
  <c r="E33" i="8"/>
  <c r="F33" i="8"/>
  <c r="G33" i="8"/>
  <c r="H33" i="8"/>
  <c r="I33" i="8"/>
  <c r="J33" i="8"/>
  <c r="C34" i="8"/>
  <c r="D34" i="8"/>
  <c r="E34" i="8"/>
  <c r="F34" i="8"/>
  <c r="G34" i="8"/>
  <c r="H34" i="8"/>
  <c r="I34" i="8"/>
  <c r="J34" i="8"/>
  <c r="C35" i="8"/>
  <c r="D35" i="8"/>
  <c r="E35" i="8"/>
  <c r="F35" i="8"/>
  <c r="G35" i="8"/>
  <c r="H35" i="8"/>
  <c r="I35" i="8"/>
  <c r="J35" i="8"/>
  <c r="C36" i="8"/>
  <c r="D36" i="8"/>
  <c r="E36" i="8"/>
  <c r="F36" i="8"/>
  <c r="G36" i="8"/>
  <c r="H36" i="8"/>
  <c r="I36" i="8"/>
  <c r="J36" i="8"/>
  <c r="C37" i="8"/>
  <c r="D37" i="8"/>
  <c r="E37" i="8"/>
  <c r="F37" i="8"/>
  <c r="G37" i="8"/>
  <c r="H37" i="8"/>
  <c r="I37" i="8"/>
  <c r="J37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" i="8"/>
  <c r="B5" i="8"/>
  <c r="B6" i="8"/>
  <c r="B7" i="8"/>
  <c r="B8" i="8"/>
  <c r="B9" i="8"/>
  <c r="B10" i="8"/>
  <c r="B11" i="8"/>
  <c r="B3" i="8"/>
  <c r="T13" i="4" l="1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12" i="4"/>
  <c r="U43" i="4"/>
  <c r="U44" i="4"/>
  <c r="U45" i="4"/>
  <c r="U46" i="4"/>
  <c r="U47" i="4"/>
  <c r="U48" i="4"/>
  <c r="U49" i="4"/>
  <c r="U50" i="4"/>
  <c r="U51" i="4"/>
  <c r="U52" i="4"/>
  <c r="U53" i="4"/>
  <c r="U54" i="4"/>
  <c r="U56" i="4"/>
  <c r="C54" i="2"/>
  <c r="C53" i="2"/>
  <c r="C52" i="2"/>
  <c r="C51" i="2"/>
  <c r="C44" i="2"/>
  <c r="C43" i="2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<sst xmlns="http://schemas.openxmlformats.org/spreadsheetml/2006/main" count="153" uniqueCount="80">
  <si>
    <t>South Coast</t>
  </si>
  <si>
    <t>Colorado River</t>
  </si>
  <si>
    <t>South Lahontan</t>
  </si>
  <si>
    <t>Tulare Lake</t>
  </si>
  <si>
    <t>Central Coast</t>
  </si>
  <si>
    <t>San Joaquin River</t>
  </si>
  <si>
    <t>Sacramento River</t>
  </si>
  <si>
    <t>San Francisco Bay</t>
  </si>
  <si>
    <t>Total</t>
  </si>
  <si>
    <t>Calendar Year</t>
  </si>
  <si>
    <t>Average</t>
  </si>
  <si>
    <t>1986-2005</t>
  </si>
  <si>
    <t>1986-1995</t>
  </si>
  <si>
    <t>1996-2005</t>
  </si>
  <si>
    <t>2006-2015</t>
  </si>
  <si>
    <t>State Water Project</t>
  </si>
  <si>
    <t>SWP</t>
  </si>
  <si>
    <t>Year</t>
  </si>
  <si>
    <t>MWD</t>
  </si>
  <si>
    <t>DWR</t>
  </si>
  <si>
    <t>B135</t>
  </si>
  <si>
    <t>converting to WY (X*9+(X-1)*3)</t>
  </si>
  <si>
    <t>B135 WY</t>
  </si>
  <si>
    <t>SWDI-delta</t>
  </si>
  <si>
    <t>WY</t>
  </si>
  <si>
    <t>CY</t>
  </si>
  <si>
    <t>year</t>
  </si>
  <si>
    <t>SWDI-SC</t>
  </si>
  <si>
    <t>SWDI-SL</t>
  </si>
  <si>
    <t>pctl_gwelev</t>
  </si>
  <si>
    <t>pctl_gwchange</t>
  </si>
  <si>
    <t>pctl_cumgwchange</t>
  </si>
  <si>
    <t>pctl_gwchange_corr</t>
  </si>
  <si>
    <t>pctl_cumgwchange_corr</t>
  </si>
  <si>
    <t>water year</t>
  </si>
  <si>
    <t>SWD-SC</t>
  </si>
  <si>
    <t>INDICATORS</t>
  </si>
  <si>
    <t>1991 - present</t>
  </si>
  <si>
    <t>2000 - present</t>
  </si>
  <si>
    <t>2000 - 2015</t>
  </si>
  <si>
    <t xml:space="preserve">SWDI-SC new </t>
  </si>
  <si>
    <t>MOJAVE DIVISION</t>
  </si>
  <si>
    <t>SAN LUIS DIVISION</t>
  </si>
  <si>
    <t>SANTA ANA DIVISION</t>
  </si>
  <si>
    <t>SOUTH SAN JOAQUIN DIVISION</t>
  </si>
  <si>
    <t>WEST BRANCH</t>
  </si>
  <si>
    <t>Los Angeles Aqueduct</t>
  </si>
  <si>
    <t>Colorado River Aqueduct</t>
  </si>
  <si>
    <t>SWDI-SL-WY</t>
  </si>
  <si>
    <t>SWDI-SL-CY</t>
  </si>
  <si>
    <t>DWR Portfolio</t>
  </si>
  <si>
    <t>b135 South Coast WY</t>
  </si>
  <si>
    <t>b135 South Coast CY</t>
  </si>
  <si>
    <t>Portfolio*10^3</t>
  </si>
  <si>
    <t>Portfolio</t>
  </si>
  <si>
    <t>Using MWD data</t>
  </si>
  <si>
    <t>b135 med deliveries</t>
  </si>
  <si>
    <t>b135 South Coast</t>
  </si>
  <si>
    <t>Diversion</t>
  </si>
  <si>
    <t>Consumptive Use</t>
  </si>
  <si>
    <t>PVID</t>
  </si>
  <si>
    <t>IID</t>
  </si>
  <si>
    <t>CVWD</t>
  </si>
  <si>
    <t>Colorado</t>
  </si>
  <si>
    <t>Groundwater</t>
  </si>
  <si>
    <t>Imports</t>
  </si>
  <si>
    <t>LocalSupplies</t>
  </si>
  <si>
    <t>Diversions</t>
  </si>
  <si>
    <t>USBR Total Diversions</t>
  </si>
  <si>
    <t>USBR MWD Diversions (south coast)</t>
  </si>
  <si>
    <t>USBR Total CU</t>
  </si>
  <si>
    <t>Water Year</t>
  </si>
  <si>
    <t>with SDCWA</t>
  </si>
  <si>
    <t>B135 South Coast</t>
  </si>
  <si>
    <t>B135 MWD</t>
  </si>
  <si>
    <t>2008 - present</t>
  </si>
  <si>
    <t>SWDI-SC original</t>
  </si>
  <si>
    <t>1991-1999</t>
  </si>
  <si>
    <t>2000-2007</t>
  </si>
  <si>
    <t>B135 SC 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</si>
</sst>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3" fontId="0" fillId="0" borderId="0" xfId="0" applyNumberFormat="1"/>
    <xf numFmtId="0" fontId="2" fillId="0" borderId="0" xfId="1"/>
    <xf numFmtId="14" fontId="2" fillId="0" borderId="0" xfId="1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65D10201-14AD-4447-887E-1C1C9B7C7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'DWR Portfolio'!$C$1</c:f>
              <c:strCache>
                <c:ptCount val="1"/>
                <c:pt idx="0">
                  <c:v>SWP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Portfolio'!$C$2:$C$19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6-4DED-9799-E4F861FDC223}"/>
            </c:ext>
          </c:extLst>
        </c:ser>
        <c:ser>
          <c:idx val="1"/>
          <c:order val="1"/>
          <c:tx>
            <c:strRef>
              <c:f>'DWR Portfolio'!$D$1</c:f>
              <c:strCache>
                <c:ptCount val="1"/>
                <c:pt idx="0">
                  <c:v>Colorado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Portfolio'!$D$2:$D$19</c:f>
              <c:numCache>
                <c:formatCode>General</c:formatCode>
                <c:ptCount val="18"/>
                <c:pt idx="0">
                  <c:v>1309.3</c:v>
                </c:pt>
                <c:pt idx="1">
                  <c:v>756.6</c:v>
                </c:pt>
                <c:pt idx="2">
                  <c:v>1098.5</c:v>
                </c:pt>
                <c:pt idx="3">
                  <c:v>771.69999999999902</c:v>
                </c:pt>
                <c:pt idx="4">
                  <c:v>806.7</c:v>
                </c:pt>
                <c:pt idx="5">
                  <c:v>1079.4000000000001</c:v>
                </c:pt>
                <c:pt idx="6">
                  <c:v>1254.4000000000001</c:v>
                </c:pt>
                <c:pt idx="7">
                  <c:v>1216.4000000000001</c:v>
                </c:pt>
                <c:pt idx="8">
                  <c:v>987.8</c:v>
                </c:pt>
                <c:pt idx="9">
                  <c:v>955.8</c:v>
                </c:pt>
                <c:pt idx="10">
                  <c:v>902.19999999999902</c:v>
                </c:pt>
                <c:pt idx="11">
                  <c:v>1304.0999999999999</c:v>
                </c:pt>
                <c:pt idx="12">
                  <c:v>1730.3</c:v>
                </c:pt>
                <c:pt idx="13">
                  <c:v>1573.2</c:v>
                </c:pt>
                <c:pt idx="14">
                  <c:v>1186.5999999999999</c:v>
                </c:pt>
                <c:pt idx="15">
                  <c:v>917.1</c:v>
                </c:pt>
                <c:pt idx="16">
                  <c:v>775.4</c:v>
                </c:pt>
                <c:pt idx="17">
                  <c:v>834.7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6-4DED-9799-E4F861FDC223}"/>
            </c:ext>
          </c:extLst>
        </c:ser>
        <c:ser>
          <c:idx val="2"/>
          <c:order val="2"/>
          <c:tx>
            <c:strRef>
              <c:f>'DWR Portfolio'!$E$1</c:f>
              <c:strCache>
                <c:ptCount val="1"/>
                <c:pt idx="0">
                  <c:v>Groundwater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Portfolio'!$E$2:$E$19</c:f>
              <c:numCache>
                <c:formatCode>General</c:formatCode>
                <c:ptCount val="18"/>
                <c:pt idx="0">
                  <c:v>1897.6</c:v>
                </c:pt>
                <c:pt idx="1">
                  <c:v>1542.69999999999</c:v>
                </c:pt>
                <c:pt idx="2">
                  <c:v>1476.3</c:v>
                </c:pt>
                <c:pt idx="3">
                  <c:v>1237.5999999999999</c:v>
                </c:pt>
                <c:pt idx="4">
                  <c:v>1739.9</c:v>
                </c:pt>
                <c:pt idx="5">
                  <c:v>1802.4</c:v>
                </c:pt>
                <c:pt idx="6">
                  <c:v>1697.1</c:v>
                </c:pt>
                <c:pt idx="7">
                  <c:v>1744.5</c:v>
                </c:pt>
                <c:pt idx="8">
                  <c:v>1408.2</c:v>
                </c:pt>
                <c:pt idx="9">
                  <c:v>1351</c:v>
                </c:pt>
                <c:pt idx="10">
                  <c:v>1484.1</c:v>
                </c:pt>
                <c:pt idx="11">
                  <c:v>1824.2</c:v>
                </c:pt>
                <c:pt idx="12">
                  <c:v>1986.1</c:v>
                </c:pt>
                <c:pt idx="13">
                  <c:v>1462.3</c:v>
                </c:pt>
                <c:pt idx="14">
                  <c:v>1331</c:v>
                </c:pt>
                <c:pt idx="15">
                  <c:v>1579.3</c:v>
                </c:pt>
                <c:pt idx="16">
                  <c:v>1414.9</c:v>
                </c:pt>
                <c:pt idx="17">
                  <c:v>1362.1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36-4DED-9799-E4F861FDC223}"/>
            </c:ext>
          </c:extLst>
        </c:ser>
        <c:ser>
          <c:idx val="3"/>
          <c:order val="3"/>
          <c:tx>
            <c:strRef>
              <c:f>'DWR Portfolio'!$F$1</c:f>
              <c:strCache>
                <c:ptCount val="1"/>
                <c:pt idx="0">
                  <c:v>Imports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Portfolio'!$F$2:$F$19</c:f>
              <c:numCache>
                <c:formatCode>General</c:formatCode>
                <c:ptCount val="18"/>
                <c:pt idx="0">
                  <c:v>218.4</c:v>
                </c:pt>
                <c:pt idx="1">
                  <c:v>207.3</c:v>
                </c:pt>
                <c:pt idx="2">
                  <c:v>202.6</c:v>
                </c:pt>
                <c:pt idx="3">
                  <c:v>339.79999999999899</c:v>
                </c:pt>
                <c:pt idx="4">
                  <c:v>365.8</c:v>
                </c:pt>
                <c:pt idx="5">
                  <c:v>185.79999999999899</c:v>
                </c:pt>
                <c:pt idx="6">
                  <c:v>138.19999999999999</c:v>
                </c:pt>
                <c:pt idx="7">
                  <c:v>98.8</c:v>
                </c:pt>
                <c:pt idx="8">
                  <c:v>241.6</c:v>
                </c:pt>
                <c:pt idx="9">
                  <c:v>324.89999999999998</c:v>
                </c:pt>
                <c:pt idx="10">
                  <c:v>200.1</c:v>
                </c:pt>
                <c:pt idx="11">
                  <c:v>74.5</c:v>
                </c:pt>
                <c:pt idx="12">
                  <c:v>51.5</c:v>
                </c:pt>
                <c:pt idx="13">
                  <c:v>35.200000000000003</c:v>
                </c:pt>
                <c:pt idx="14">
                  <c:v>96.1</c:v>
                </c:pt>
                <c:pt idx="15">
                  <c:v>284.2</c:v>
                </c:pt>
                <c:pt idx="16">
                  <c:v>309.3</c:v>
                </c:pt>
                <c:pt idx="17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36-4DED-9799-E4F861FDC223}"/>
            </c:ext>
          </c:extLst>
        </c:ser>
        <c:ser>
          <c:idx val="4"/>
          <c:order val="4"/>
          <c:tx>
            <c:strRef>
              <c:f>'DWR Portfolio'!$G$1</c:f>
              <c:strCache>
                <c:ptCount val="1"/>
                <c:pt idx="0">
                  <c:v>LocalSupplies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'DWR Portfolio'!$B$2:$B$19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xVal>
          <c:yVal>
            <c:numRef>
              <c:f>'DWR Portfolio'!$G$2:$G$19</c:f>
              <c:numCache>
                <c:formatCode>General</c:formatCode>
                <c:ptCount val="18"/>
                <c:pt idx="0">
                  <c:v>144.9</c:v>
                </c:pt>
                <c:pt idx="1">
                  <c:v>122</c:v>
                </c:pt>
                <c:pt idx="2">
                  <c:v>100.8</c:v>
                </c:pt>
                <c:pt idx="3">
                  <c:v>189.2</c:v>
                </c:pt>
                <c:pt idx="4">
                  <c:v>231.3</c:v>
                </c:pt>
                <c:pt idx="5">
                  <c:v>141.30000000000001</c:v>
                </c:pt>
                <c:pt idx="6">
                  <c:v>201.6</c:v>
                </c:pt>
                <c:pt idx="7">
                  <c:v>179.9</c:v>
                </c:pt>
                <c:pt idx="8">
                  <c:v>220.29999999999899</c:v>
                </c:pt>
                <c:pt idx="9">
                  <c:v>214.3</c:v>
                </c:pt>
                <c:pt idx="10">
                  <c:v>236.5</c:v>
                </c:pt>
                <c:pt idx="11">
                  <c:v>196.5</c:v>
                </c:pt>
                <c:pt idx="12">
                  <c:v>168</c:v>
                </c:pt>
                <c:pt idx="13">
                  <c:v>164</c:v>
                </c:pt>
                <c:pt idx="14">
                  <c:v>90.399999999999906</c:v>
                </c:pt>
                <c:pt idx="15">
                  <c:v>107.6</c:v>
                </c:pt>
                <c:pt idx="16">
                  <c:v>170.7</c:v>
                </c:pt>
                <c:pt idx="17">
                  <c:v>173.6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36-4DED-9799-E4F861FD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62640"/>
        <c:axId val="1345042480"/>
      </c:scatterChart>
      <c:valAx>
        <c:axId val="13450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42480"/>
        <c:crosses val="autoZero"/>
        <c:crossBetween val="midCat"/>
      </c:valAx>
      <c:valAx>
        <c:axId val="1345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688976377952756E-2"/>
                  <c:y val="-0.15185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SWP!$C$42:$C$55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SWP!$D$42:$D$55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B-431C-950E-818F11ED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37279"/>
        <c:axId val="1504809855"/>
      </c:scatterChart>
      <c:valAx>
        <c:axId val="11783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9855"/>
        <c:crosses val="autoZero"/>
        <c:crossBetween val="midCat"/>
      </c:valAx>
      <c:valAx>
        <c:axId val="1504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B135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688976377952756E-2"/>
                  <c:y val="-0.15185148731408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SWP!$C$42:$C$59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6">
                  <c:v>1042.9000000000001</c:v>
                </c:pt>
                <c:pt idx="17">
                  <c:v>921.5</c:v>
                </c:pt>
              </c:numCache>
            </c:numRef>
          </c:xVal>
          <c:yVal>
            <c:numRef>
              <c:f>SWP!$B$42:$B$59</c:f>
              <c:numCache>
                <c:formatCode>General</c:formatCode>
                <c:ptCount val="18"/>
                <c:pt idx="0">
                  <c:v>1579654</c:v>
                </c:pt>
                <c:pt idx="1">
                  <c:v>1810398</c:v>
                </c:pt>
                <c:pt idx="2">
                  <c:v>1882962</c:v>
                </c:pt>
                <c:pt idx="3">
                  <c:v>1634643</c:v>
                </c:pt>
                <c:pt idx="4">
                  <c:v>1628244</c:v>
                </c:pt>
                <c:pt idx="5">
                  <c:v>1623899</c:v>
                </c:pt>
                <c:pt idx="6">
                  <c:v>987059</c:v>
                </c:pt>
                <c:pt idx="7">
                  <c:v>1027439</c:v>
                </c:pt>
                <c:pt idx="8">
                  <c:v>1550742</c:v>
                </c:pt>
                <c:pt idx="9">
                  <c:v>1785369</c:v>
                </c:pt>
                <c:pt idx="10">
                  <c:v>1414599</c:v>
                </c:pt>
                <c:pt idx="11">
                  <c:v>998351</c:v>
                </c:pt>
                <c:pt idx="12">
                  <c:v>428987</c:v>
                </c:pt>
                <c:pt idx="13">
                  <c:v>633401</c:v>
                </c:pt>
                <c:pt idx="14">
                  <c:v>1202465</c:v>
                </c:pt>
                <c:pt idx="15">
                  <c:v>1823884</c:v>
                </c:pt>
                <c:pt idx="16">
                  <c:v>784745</c:v>
                </c:pt>
                <c:pt idx="17">
                  <c:v>1516728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8-42AD-BAD2-88595EDD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37279"/>
        <c:axId val="1504809855"/>
      </c:scatterChart>
      <c:valAx>
        <c:axId val="11783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09855"/>
        <c:crosses val="autoZero"/>
        <c:crossBetween val="midCat"/>
      </c:valAx>
      <c:valAx>
        <c:axId val="1504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SWP!$B$1</c:f>
              <c:strCache>
                <c:ptCount val="1"/>
                <c:pt idx="0">
                  <c:v>B135 South Coast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SWP!$A$16:$A$55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SWP!$B$16:$B$55</c:f>
              <c:numCache>
                <c:formatCode>General</c:formatCode>
                <c:ptCount val="40"/>
                <c:pt idx="0">
                  <c:v>648495</c:v>
                </c:pt>
                <c:pt idx="1">
                  <c:v>228659</c:v>
                </c:pt>
                <c:pt idx="2">
                  <c:v>530753</c:v>
                </c:pt>
                <c:pt idx="3">
                  <c:v>496527</c:v>
                </c:pt>
                <c:pt idx="4">
                  <c:v>547904</c:v>
                </c:pt>
                <c:pt idx="5">
                  <c:v>833947</c:v>
                </c:pt>
                <c:pt idx="6">
                  <c:v>734416</c:v>
                </c:pt>
                <c:pt idx="7">
                  <c:v>372384</c:v>
                </c:pt>
                <c:pt idx="8">
                  <c:v>495012</c:v>
                </c:pt>
                <c:pt idx="9">
                  <c:v>720543</c:v>
                </c:pt>
                <c:pt idx="10">
                  <c:v>751944</c:v>
                </c:pt>
                <c:pt idx="11">
                  <c:v>769793</c:v>
                </c:pt>
                <c:pt idx="12">
                  <c:v>963336</c:v>
                </c:pt>
                <c:pt idx="13">
                  <c:v>1226683</c:v>
                </c:pt>
                <c:pt idx="14">
                  <c:v>1465318</c:v>
                </c:pt>
                <c:pt idx="15">
                  <c:v>406057</c:v>
                </c:pt>
                <c:pt idx="16">
                  <c:v>742278</c:v>
                </c:pt>
                <c:pt idx="17">
                  <c:v>693987</c:v>
                </c:pt>
                <c:pt idx="18">
                  <c:v>858672</c:v>
                </c:pt>
                <c:pt idx="19">
                  <c:v>476893</c:v>
                </c:pt>
                <c:pt idx="20">
                  <c:v>647933</c:v>
                </c:pt>
                <c:pt idx="21">
                  <c:v>779201</c:v>
                </c:pt>
                <c:pt idx="22">
                  <c:v>443196</c:v>
                </c:pt>
                <c:pt idx="23">
                  <c:v>921969</c:v>
                </c:pt>
                <c:pt idx="24">
                  <c:v>1600681</c:v>
                </c:pt>
                <c:pt idx="25">
                  <c:v>1085806</c:v>
                </c:pt>
                <c:pt idx="26">
                  <c:v>1579654</c:v>
                </c:pt>
                <c:pt idx="27">
                  <c:v>1810398</c:v>
                </c:pt>
                <c:pt idx="28">
                  <c:v>1882962</c:v>
                </c:pt>
                <c:pt idx="29">
                  <c:v>1634643</c:v>
                </c:pt>
                <c:pt idx="30">
                  <c:v>1628244</c:v>
                </c:pt>
                <c:pt idx="31">
                  <c:v>1623899</c:v>
                </c:pt>
                <c:pt idx="32">
                  <c:v>987059</c:v>
                </c:pt>
                <c:pt idx="33">
                  <c:v>1027439</c:v>
                </c:pt>
                <c:pt idx="34">
                  <c:v>1550742</c:v>
                </c:pt>
                <c:pt idx="35">
                  <c:v>1785369</c:v>
                </c:pt>
                <c:pt idx="36">
                  <c:v>1414599</c:v>
                </c:pt>
                <c:pt idx="37">
                  <c:v>998351</c:v>
                </c:pt>
                <c:pt idx="38">
                  <c:v>428987</c:v>
                </c:pt>
                <c:pt idx="39">
                  <c:v>633401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F-41AC-8904-29FD374623F1}"/>
            </c:ext>
          </c:extLst>
        </c:ser>
        <c:ser>
          <c:idx val="2"/>
          <c:order val="1"/>
          <c:tx>
            <c:strRef>
              <c:f>SWP!$E$1</c:f>
              <c:strCache>
                <c:ptCount val="1"/>
                <c:pt idx="0">
                  <c:v>B135 MWD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SWP!$A$16:$A$55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SWP!$E$16:$E$55</c:f>
              <c:numCache>
                <c:formatCode>General</c:formatCode>
                <c:ptCount val="40"/>
                <c:pt idx="0">
                  <c:v>618451</c:v>
                </c:pt>
                <c:pt idx="1">
                  <c:v>189755</c:v>
                </c:pt>
                <c:pt idx="2">
                  <c:v>507565</c:v>
                </c:pt>
                <c:pt idx="3">
                  <c:v>477074</c:v>
                </c:pt>
                <c:pt idx="4">
                  <c:v>531727</c:v>
                </c:pt>
                <c:pt idx="5">
                  <c:v>795846</c:v>
                </c:pt>
                <c:pt idx="6">
                  <c:v>691192</c:v>
                </c:pt>
                <c:pt idx="7">
                  <c:v>343521</c:v>
                </c:pt>
                <c:pt idx="8">
                  <c:v>457582</c:v>
                </c:pt>
                <c:pt idx="9">
                  <c:v>683625</c:v>
                </c:pt>
                <c:pt idx="10">
                  <c:v>708840</c:v>
                </c:pt>
                <c:pt idx="11">
                  <c:v>712424</c:v>
                </c:pt>
                <c:pt idx="12">
                  <c:v>902564</c:v>
                </c:pt>
                <c:pt idx="13">
                  <c:v>1156698</c:v>
                </c:pt>
                <c:pt idx="14">
                  <c:v>1396423</c:v>
                </c:pt>
                <c:pt idx="15">
                  <c:v>391447</c:v>
                </c:pt>
                <c:pt idx="16">
                  <c:v>710313</c:v>
                </c:pt>
                <c:pt idx="17">
                  <c:v>652190</c:v>
                </c:pt>
                <c:pt idx="18">
                  <c:v>807866</c:v>
                </c:pt>
                <c:pt idx="19">
                  <c:v>436042</c:v>
                </c:pt>
                <c:pt idx="20">
                  <c:v>593380</c:v>
                </c:pt>
                <c:pt idx="21">
                  <c:v>721810</c:v>
                </c:pt>
                <c:pt idx="22">
                  <c:v>410065</c:v>
                </c:pt>
                <c:pt idx="23">
                  <c:v>852617</c:v>
                </c:pt>
                <c:pt idx="24">
                  <c:v>1522412</c:v>
                </c:pt>
                <c:pt idx="25">
                  <c:v>1023169</c:v>
                </c:pt>
                <c:pt idx="26">
                  <c:v>1408919</c:v>
                </c:pt>
                <c:pt idx="27">
                  <c:v>1701615</c:v>
                </c:pt>
                <c:pt idx="28">
                  <c:v>1724380</c:v>
                </c:pt>
                <c:pt idx="29">
                  <c:v>1528045</c:v>
                </c:pt>
                <c:pt idx="30">
                  <c:v>1512186</c:v>
                </c:pt>
                <c:pt idx="31">
                  <c:v>1499688</c:v>
                </c:pt>
                <c:pt idx="32">
                  <c:v>898313</c:v>
                </c:pt>
                <c:pt idx="33">
                  <c:v>930871</c:v>
                </c:pt>
                <c:pt idx="34">
                  <c:v>1420331</c:v>
                </c:pt>
                <c:pt idx="35">
                  <c:v>1686570</c:v>
                </c:pt>
                <c:pt idx="36">
                  <c:v>1224907</c:v>
                </c:pt>
                <c:pt idx="37">
                  <c:v>892550</c:v>
                </c:pt>
                <c:pt idx="38">
                  <c:v>387392</c:v>
                </c:pt>
                <c:pt idx="39">
                  <c:v>573526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96-42B9-A698-512083E910D9}"/>
            </c:ext>
          </c:extLst>
        </c:ser>
        <c:ser>
          <c:idx val="1"/>
          <c:order val="2"/>
          <c:tx>
            <c:strRef>
              <c:f>SWP!$D$1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SWP!$A$16:$A$55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SWP!$D$16:$D$55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F-41AC-8904-29FD3746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90863"/>
        <c:axId val="431175503"/>
      </c:barChart>
      <c:catAx>
        <c:axId val="4311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75503"/>
        <c:crosses val="autoZero"/>
        <c:auto val="1"/>
        <c:lblAlgn val="ctr"/>
        <c:lblOffset val="100"/>
        <c:noMultiLvlLbl val="0"/>
      </c:catAx>
      <c:valAx>
        <c:axId val="4311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2546112369422E-2"/>
          <c:y val="0.10751193711255047"/>
          <c:w val="0.93595699094801421"/>
          <c:h val="0.778853409941868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SWP!$T$1</c:f>
              <c:strCache>
                <c:ptCount val="1"/>
                <c:pt idx="0">
                  <c:v>B135 WY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SWP!$R$42:$R$59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SWP!$T$42:$T$59</c:f>
              <c:numCache>
                <c:formatCode>General</c:formatCode>
                <c:ptCount val="18"/>
                <c:pt idx="0">
                  <c:v>1456192</c:v>
                </c:pt>
                <c:pt idx="1">
                  <c:v>1752712</c:v>
                </c:pt>
                <c:pt idx="2">
                  <c:v>1864821</c:v>
                </c:pt>
                <c:pt idx="3">
                  <c:v>1696722.75</c:v>
                </c:pt>
                <c:pt idx="4">
                  <c:v>1629843.75</c:v>
                </c:pt>
                <c:pt idx="5">
                  <c:v>1624985.25</c:v>
                </c:pt>
                <c:pt idx="6">
                  <c:v>1146269</c:v>
                </c:pt>
                <c:pt idx="7">
                  <c:v>1017344</c:v>
                </c:pt>
                <c:pt idx="8">
                  <c:v>1419916.25</c:v>
                </c:pt>
                <c:pt idx="9">
                  <c:v>1726712.25</c:v>
                </c:pt>
                <c:pt idx="10">
                  <c:v>1507291.5</c:v>
                </c:pt>
                <c:pt idx="11">
                  <c:v>1102413</c:v>
                </c:pt>
                <c:pt idx="12">
                  <c:v>571328</c:v>
                </c:pt>
                <c:pt idx="13">
                  <c:v>582297.5</c:v>
                </c:pt>
                <c:pt idx="14">
                  <c:v>1060199</c:v>
                </c:pt>
                <c:pt idx="15">
                  <c:v>1668529.25</c:v>
                </c:pt>
                <c:pt idx="16">
                  <c:v>1044529.75</c:v>
                </c:pt>
                <c:pt idx="17">
                  <c:v>1333732.25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3-49B8-8129-29F0C79078D3}"/>
            </c:ext>
          </c:extLst>
        </c:ser>
        <c:ser>
          <c:idx val="2"/>
          <c:order val="1"/>
          <c:tx>
            <c:strRef>
              <c:f>SWP!$U$1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SWP!$R$42:$R$59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SWP!$U$42:$U$59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3-49B8-8129-29F0C79078D3}"/>
            </c:ext>
          </c:extLst>
        </c:ser>
        <c:ser>
          <c:idx val="0"/>
          <c:order val="2"/>
          <c:tx>
            <c:strRef>
              <c:f>SWP!$S$1</c:f>
              <c:strCache>
                <c:ptCount val="1"/>
                <c:pt idx="0">
                  <c:v>B135 SC 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SWP!$R$42:$R$59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SWP!$S$42:$S$59</c:f>
              <c:numCache>
                <c:formatCode>General</c:formatCode>
                <c:ptCount val="18"/>
                <c:pt idx="0">
                  <c:v>1579654</c:v>
                </c:pt>
                <c:pt idx="1">
                  <c:v>1810398</c:v>
                </c:pt>
                <c:pt idx="2">
                  <c:v>1882962</c:v>
                </c:pt>
                <c:pt idx="3">
                  <c:v>1634643</c:v>
                </c:pt>
                <c:pt idx="4">
                  <c:v>1628244</c:v>
                </c:pt>
                <c:pt idx="5">
                  <c:v>1623899</c:v>
                </c:pt>
                <c:pt idx="6">
                  <c:v>987059</c:v>
                </c:pt>
                <c:pt idx="7">
                  <c:v>1027439</c:v>
                </c:pt>
                <c:pt idx="8">
                  <c:v>1550742</c:v>
                </c:pt>
                <c:pt idx="9">
                  <c:v>1785369</c:v>
                </c:pt>
                <c:pt idx="10">
                  <c:v>1414599</c:v>
                </c:pt>
                <c:pt idx="11">
                  <c:v>998351</c:v>
                </c:pt>
                <c:pt idx="12">
                  <c:v>428987</c:v>
                </c:pt>
                <c:pt idx="13">
                  <c:v>633401</c:v>
                </c:pt>
                <c:pt idx="14">
                  <c:v>1202465</c:v>
                </c:pt>
                <c:pt idx="15">
                  <c:v>1823884</c:v>
                </c:pt>
                <c:pt idx="16">
                  <c:v>784745</c:v>
                </c:pt>
                <c:pt idx="17">
                  <c:v>1516728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3-49B8-8129-29F0C790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47455"/>
        <c:axId val="119250335"/>
      </c:barChart>
      <c:catAx>
        <c:axId val="1192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0335"/>
        <c:crosses val="autoZero"/>
        <c:auto val="1"/>
        <c:lblAlgn val="ctr"/>
        <c:lblOffset val="100"/>
        <c:noMultiLvlLbl val="0"/>
      </c:catAx>
      <c:valAx>
        <c:axId val="11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vs B135 WY</a:t>
            </a:r>
          </a:p>
        </c:rich>
      </c:tx>
      <c:layout>
        <c:manualLayout>
          <c:xMode val="edge"/>
          <c:yMode val="edge"/>
          <c:x val="0.386743000874890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918635170603679E-2"/>
                  <c:y val="-0.20070137066200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SWP!$T$42:$T$58</c:f>
              <c:numCache>
                <c:formatCode>General</c:formatCode>
                <c:ptCount val="17"/>
                <c:pt idx="0">
                  <c:v>1456192</c:v>
                </c:pt>
                <c:pt idx="1">
                  <c:v>1752712</c:v>
                </c:pt>
                <c:pt idx="2">
                  <c:v>1864821</c:v>
                </c:pt>
                <c:pt idx="3">
                  <c:v>1696722.75</c:v>
                </c:pt>
                <c:pt idx="4">
                  <c:v>1629843.75</c:v>
                </c:pt>
                <c:pt idx="5">
                  <c:v>1624985.25</c:v>
                </c:pt>
                <c:pt idx="6">
                  <c:v>1146269</c:v>
                </c:pt>
                <c:pt idx="7">
                  <c:v>1017344</c:v>
                </c:pt>
                <c:pt idx="8">
                  <c:v>1419916.25</c:v>
                </c:pt>
                <c:pt idx="9">
                  <c:v>1726712.25</c:v>
                </c:pt>
                <c:pt idx="10">
                  <c:v>1507291.5</c:v>
                </c:pt>
                <c:pt idx="11">
                  <c:v>1102413</c:v>
                </c:pt>
                <c:pt idx="12">
                  <c:v>571328</c:v>
                </c:pt>
                <c:pt idx="13">
                  <c:v>582297.5</c:v>
                </c:pt>
                <c:pt idx="14">
                  <c:v>1060199</c:v>
                </c:pt>
                <c:pt idx="15">
                  <c:v>1668529.25</c:v>
                </c:pt>
                <c:pt idx="16">
                  <c:v>1044529.75</c:v>
                </c:pt>
              </c:numCache>
            </c:numRef>
          </c:xVal>
          <c:yVal>
            <c:numRef>
              <c:f>SWP!$U$42:$U$58</c:f>
              <c:numCache>
                <c:formatCode>General</c:formatCode>
                <c:ptCount val="17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45ED-8B70-C8E54E1F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37999"/>
        <c:axId val="777652399"/>
      </c:scatterChart>
      <c:valAx>
        <c:axId val="7776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52399"/>
        <c:crosses val="autoZero"/>
        <c:crossBetween val="midCat"/>
      </c:valAx>
      <c:valAx>
        <c:axId val="7776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3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SWP!$F$31:$F$62</c:f>
              <c:numCache>
                <c:formatCode>General</c:formatCode>
                <c:ptCount val="32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  <c:pt idx="29">
                  <c:v>0.41111111111111098</c:v>
                </c:pt>
                <c:pt idx="30">
                  <c:v>0.11111111111111099</c:v>
                </c:pt>
                <c:pt idx="31">
                  <c:v>0.155555555555555</c:v>
                </c:pt>
              </c:numCache>
            </c:numRef>
          </c:xVal>
          <c:yVal>
            <c:numRef>
              <c:f>SWP!$B$31:$B$62</c:f>
              <c:numCache>
                <c:formatCode>General</c:formatCode>
                <c:ptCount val="32"/>
                <c:pt idx="0">
                  <c:v>406057</c:v>
                </c:pt>
                <c:pt idx="1">
                  <c:v>742278</c:v>
                </c:pt>
                <c:pt idx="2">
                  <c:v>693987</c:v>
                </c:pt>
                <c:pt idx="3">
                  <c:v>858672</c:v>
                </c:pt>
                <c:pt idx="4">
                  <c:v>476893</c:v>
                </c:pt>
                <c:pt idx="5">
                  <c:v>647933</c:v>
                </c:pt>
                <c:pt idx="6">
                  <c:v>779201</c:v>
                </c:pt>
                <c:pt idx="7">
                  <c:v>443196</c:v>
                </c:pt>
                <c:pt idx="8">
                  <c:v>921969</c:v>
                </c:pt>
                <c:pt idx="9">
                  <c:v>1600681</c:v>
                </c:pt>
                <c:pt idx="10">
                  <c:v>1085806</c:v>
                </c:pt>
                <c:pt idx="11">
                  <c:v>1579654</c:v>
                </c:pt>
                <c:pt idx="12">
                  <c:v>1810398</c:v>
                </c:pt>
                <c:pt idx="13">
                  <c:v>1882962</c:v>
                </c:pt>
                <c:pt idx="14">
                  <c:v>1634643</c:v>
                </c:pt>
                <c:pt idx="15">
                  <c:v>1628244</c:v>
                </c:pt>
                <c:pt idx="16">
                  <c:v>1623899</c:v>
                </c:pt>
                <c:pt idx="17">
                  <c:v>987059</c:v>
                </c:pt>
                <c:pt idx="18">
                  <c:v>1027439</c:v>
                </c:pt>
                <c:pt idx="19">
                  <c:v>1550742</c:v>
                </c:pt>
                <c:pt idx="20">
                  <c:v>1785369</c:v>
                </c:pt>
                <c:pt idx="21">
                  <c:v>1414599</c:v>
                </c:pt>
                <c:pt idx="22">
                  <c:v>998351</c:v>
                </c:pt>
                <c:pt idx="23">
                  <c:v>428987</c:v>
                </c:pt>
                <c:pt idx="24">
                  <c:v>633401</c:v>
                </c:pt>
                <c:pt idx="25">
                  <c:v>1202465</c:v>
                </c:pt>
                <c:pt idx="26">
                  <c:v>1823884</c:v>
                </c:pt>
                <c:pt idx="27">
                  <c:v>784745</c:v>
                </c:pt>
                <c:pt idx="28">
                  <c:v>1516728</c:v>
                </c:pt>
                <c:pt idx="29">
                  <c:v>520693</c:v>
                </c:pt>
                <c:pt idx="30">
                  <c:v>478756</c:v>
                </c:pt>
                <c:pt idx="31">
                  <c:v>484106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1-465E-B57C-D27FC58B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SC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5666447944006903E-2"/>
                  <c:y val="-0.2717512394284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SWP!$B$40:$B$62</c:f>
              <c:numCache>
                <c:formatCode>General</c:formatCode>
                <c:ptCount val="23"/>
                <c:pt idx="0">
                  <c:v>1600681</c:v>
                </c:pt>
                <c:pt idx="1">
                  <c:v>1085806</c:v>
                </c:pt>
                <c:pt idx="2">
                  <c:v>1579654</c:v>
                </c:pt>
                <c:pt idx="3">
                  <c:v>1810398</c:v>
                </c:pt>
                <c:pt idx="4">
                  <c:v>1882962</c:v>
                </c:pt>
                <c:pt idx="5">
                  <c:v>1634643</c:v>
                </c:pt>
                <c:pt idx="6">
                  <c:v>1628244</c:v>
                </c:pt>
                <c:pt idx="7">
                  <c:v>1623899</c:v>
                </c:pt>
                <c:pt idx="8">
                  <c:v>987059</c:v>
                </c:pt>
                <c:pt idx="9">
                  <c:v>1027439</c:v>
                </c:pt>
                <c:pt idx="10">
                  <c:v>1550742</c:v>
                </c:pt>
                <c:pt idx="11">
                  <c:v>1785369</c:v>
                </c:pt>
                <c:pt idx="12">
                  <c:v>1414599</c:v>
                </c:pt>
                <c:pt idx="13">
                  <c:v>998351</c:v>
                </c:pt>
                <c:pt idx="14">
                  <c:v>428987</c:v>
                </c:pt>
                <c:pt idx="15">
                  <c:v>633401</c:v>
                </c:pt>
                <c:pt idx="16">
                  <c:v>1202465</c:v>
                </c:pt>
                <c:pt idx="17">
                  <c:v>1823884</c:v>
                </c:pt>
                <c:pt idx="18">
                  <c:v>784745</c:v>
                </c:pt>
                <c:pt idx="19">
                  <c:v>1516728</c:v>
                </c:pt>
                <c:pt idx="20">
                  <c:v>520693</c:v>
                </c:pt>
                <c:pt idx="21">
                  <c:v>478756</c:v>
                </c:pt>
                <c:pt idx="22">
                  <c:v>484106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E-417F-A552-5D6CAE43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SC</a:t>
            </a:r>
            <a:r>
              <a:rPr lang="en-US" baseline="0"/>
              <a:t> </a:t>
            </a:r>
            <a:r>
              <a:rPr lang="en-US"/>
              <a:t>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7555336832895886E-2"/>
                  <c:y val="-0.2219207494896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SWP!$F$48:$F$62</c:f>
              <c:numCache>
                <c:formatCode>General</c:formatCode>
                <c:ptCount val="15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  <c:pt idx="8">
                  <c:v>0.3</c:v>
                </c:pt>
                <c:pt idx="9">
                  <c:v>0.85833333333333295</c:v>
                </c:pt>
                <c:pt idx="10">
                  <c:v>0.46111111111111103</c:v>
                </c:pt>
                <c:pt idx="11">
                  <c:v>0.79444444444444395</c:v>
                </c:pt>
                <c:pt idx="12">
                  <c:v>0.41111111111111098</c:v>
                </c:pt>
                <c:pt idx="13">
                  <c:v>0.11111111111111099</c:v>
                </c:pt>
                <c:pt idx="14">
                  <c:v>0.155555555555555</c:v>
                </c:pt>
              </c:numCache>
            </c:numRef>
          </c:xVal>
          <c:yVal>
            <c:numRef>
              <c:f>SWP!$B$48:$B$62</c:f>
              <c:numCache>
                <c:formatCode>General</c:formatCode>
                <c:ptCount val="15"/>
                <c:pt idx="0">
                  <c:v>987059</c:v>
                </c:pt>
                <c:pt idx="1">
                  <c:v>1027439</c:v>
                </c:pt>
                <c:pt idx="2">
                  <c:v>1550742</c:v>
                </c:pt>
                <c:pt idx="3">
                  <c:v>1785369</c:v>
                </c:pt>
                <c:pt idx="4">
                  <c:v>1414599</c:v>
                </c:pt>
                <c:pt idx="5">
                  <c:v>998351</c:v>
                </c:pt>
                <c:pt idx="6">
                  <c:v>428987</c:v>
                </c:pt>
                <c:pt idx="7">
                  <c:v>633401</c:v>
                </c:pt>
                <c:pt idx="8">
                  <c:v>1202465</c:v>
                </c:pt>
                <c:pt idx="9">
                  <c:v>1823884</c:v>
                </c:pt>
                <c:pt idx="10">
                  <c:v>784745</c:v>
                </c:pt>
                <c:pt idx="11">
                  <c:v>1516728</c:v>
                </c:pt>
                <c:pt idx="12">
                  <c:v>520693</c:v>
                </c:pt>
                <c:pt idx="13">
                  <c:v>478756</c:v>
                </c:pt>
                <c:pt idx="14">
                  <c:v>484106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3-4C36-9BAD-93D7287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SC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011089238845134E-2"/>
                  <c:y val="-0.20996646252551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SWP!$B$40:$B$55</c:f>
              <c:numCache>
                <c:formatCode>General</c:formatCode>
                <c:ptCount val="16"/>
                <c:pt idx="0">
                  <c:v>1600681</c:v>
                </c:pt>
                <c:pt idx="1">
                  <c:v>1085806</c:v>
                </c:pt>
                <c:pt idx="2">
                  <c:v>1579654</c:v>
                </c:pt>
                <c:pt idx="3">
                  <c:v>1810398</c:v>
                </c:pt>
                <c:pt idx="4">
                  <c:v>1882962</c:v>
                </c:pt>
                <c:pt idx="5">
                  <c:v>1634643</c:v>
                </c:pt>
                <c:pt idx="6">
                  <c:v>1628244</c:v>
                </c:pt>
                <c:pt idx="7">
                  <c:v>1623899</c:v>
                </c:pt>
                <c:pt idx="8">
                  <c:v>987059</c:v>
                </c:pt>
                <c:pt idx="9">
                  <c:v>1027439</c:v>
                </c:pt>
                <c:pt idx="10">
                  <c:v>1550742</c:v>
                </c:pt>
                <c:pt idx="11">
                  <c:v>1785369</c:v>
                </c:pt>
                <c:pt idx="12">
                  <c:v>1414599</c:v>
                </c:pt>
                <c:pt idx="13">
                  <c:v>998351</c:v>
                </c:pt>
                <c:pt idx="14">
                  <c:v>428987</c:v>
                </c:pt>
                <c:pt idx="15">
                  <c:v>633401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3-4C07-ADB0-851B192F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 SC</a:t>
            </a:r>
            <a:r>
              <a:rPr lang="en-US" baseline="0"/>
              <a:t> adjusting for diamond valley vs not (new)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SWP!$H$1</c:f>
              <c:strCache>
                <c:ptCount val="1"/>
                <c:pt idx="0">
                  <c:v>SWDI-SC new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SWP!$A$31:$A$63</c:f>
              <c:numCache>
                <c:formatCode>General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SWP!$H$31:$H$63</c:f>
              <c:numCache>
                <c:formatCode>General</c:formatCode>
                <c:ptCount val="33"/>
                <c:pt idx="0">
                  <c:v>0.27499999999999902</c:v>
                </c:pt>
                <c:pt idx="1">
                  <c:v>0.43333333333333302</c:v>
                </c:pt>
                <c:pt idx="2">
                  <c:v>0.89166666666666605</c:v>
                </c:pt>
                <c:pt idx="3">
                  <c:v>0.66666666666666596</c:v>
                </c:pt>
                <c:pt idx="4">
                  <c:v>0.88333333333333297</c:v>
                </c:pt>
                <c:pt idx="5">
                  <c:v>0.75</c:v>
                </c:pt>
                <c:pt idx="6">
                  <c:v>0.5</c:v>
                </c:pt>
                <c:pt idx="7">
                  <c:v>0.85</c:v>
                </c:pt>
                <c:pt idx="8">
                  <c:v>0.63055555555555498</c:v>
                </c:pt>
                <c:pt idx="9">
                  <c:v>0.13611111111111099</c:v>
                </c:pt>
                <c:pt idx="10">
                  <c:v>0.38333333333333303</c:v>
                </c:pt>
                <c:pt idx="11">
                  <c:v>0.5</c:v>
                </c:pt>
                <c:pt idx="12">
                  <c:v>0.469444444444444</c:v>
                </c:pt>
                <c:pt idx="13">
                  <c:v>0.313888888888888</c:v>
                </c:pt>
                <c:pt idx="14">
                  <c:v>0.905555555555555</c:v>
                </c:pt>
                <c:pt idx="15">
                  <c:v>0.86388888888888904</c:v>
                </c:pt>
                <c:pt idx="16">
                  <c:v>0.60833333333333295</c:v>
                </c:pt>
                <c:pt idx="17">
                  <c:v>0.41666666666666602</c:v>
                </c:pt>
                <c:pt idx="18">
                  <c:v>0.14444444444444399</c:v>
                </c:pt>
                <c:pt idx="19">
                  <c:v>0.27499999999999902</c:v>
                </c:pt>
                <c:pt idx="20">
                  <c:v>0.87222222222222201</c:v>
                </c:pt>
                <c:pt idx="21">
                  <c:v>0.72499999999999998</c:v>
                </c:pt>
                <c:pt idx="22">
                  <c:v>0.31666666666666599</c:v>
                </c:pt>
                <c:pt idx="23">
                  <c:v>0.12777777777777699</c:v>
                </c:pt>
                <c:pt idx="24">
                  <c:v>4.4444444444444398E-2</c:v>
                </c:pt>
                <c:pt idx="25">
                  <c:v>0.102777777777777</c:v>
                </c:pt>
                <c:pt idx="26">
                  <c:v>0.50833333333333297</c:v>
                </c:pt>
                <c:pt idx="27">
                  <c:v>0.43611111111111101</c:v>
                </c:pt>
                <c:pt idx="28">
                  <c:v>0.74166666666666603</c:v>
                </c:pt>
                <c:pt idx="29">
                  <c:v>0.72777777777777697</c:v>
                </c:pt>
                <c:pt idx="30">
                  <c:v>0.26388888888888801</c:v>
                </c:pt>
                <c:pt idx="31">
                  <c:v>0.11111111111111099</c:v>
                </c:pt>
                <c:pt idx="32">
                  <c:v>0.58333333333333304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8-44BA-BF79-1E429AE49DAE}"/>
            </c:ext>
          </c:extLst>
        </c:ser>
        <c:ser>
          <c:idx val="1"/>
          <c:order val="1"/>
          <c:tx>
            <c:strRef>
              <c:f>SWP!$I$1</c:f>
              <c:strCache>
                <c:ptCount val="1"/>
                <c:pt idx="0">
                  <c:v>SWDI-SC 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SWP!$I$31:$I$63</c:f>
              <c:numCache>
                <c:formatCode>General</c:formatCode>
                <c:ptCount val="33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  <c:pt idx="25">
                  <c:v>0.23611111111111099</c:v>
                </c:pt>
                <c:pt idx="26">
                  <c:v>0.719444444444444</c:v>
                </c:pt>
                <c:pt idx="27">
                  <c:v>0.66944444444444395</c:v>
                </c:pt>
                <c:pt idx="28">
                  <c:v>0.86666666666666603</c:v>
                </c:pt>
                <c:pt idx="29">
                  <c:v>0.85555555555555496</c:v>
                </c:pt>
                <c:pt idx="30">
                  <c:v>0.5</c:v>
                </c:pt>
                <c:pt idx="31">
                  <c:v>0.28611111111111098</c:v>
                </c:pt>
                <c:pt idx="32">
                  <c:v>0.73611111111111105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8-44BA-BF79-1E429AE4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768911"/>
        <c:axId val="1067769391"/>
      </c:lineChart>
      <c:catAx>
        <c:axId val="10677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69391"/>
        <c:crosses val="autoZero"/>
        <c:auto val="1"/>
        <c:lblAlgn val="ctr"/>
        <c:lblOffset val="100"/>
        <c:noMultiLvlLbl val="0"/>
      </c:catAx>
      <c:valAx>
        <c:axId val="10677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76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</a:t>
            </a:r>
            <a:r>
              <a:rPr lang="en-US" baseline="0"/>
              <a:t> </a:t>
            </a:r>
            <a:r>
              <a:rPr lang="en-US"/>
              <a:t>USBR Total Diversions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Colorado!$B$3:$B$104</c:f>
              <c:numCache>
                <c:formatCode>General</c:formatCode>
                <c:ptCount val="102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1187000</c:v>
                </c:pt>
              </c:numCache>
            </c:numRef>
          </c:xVal>
          <c:yVal>
            <c:numRef>
              <c:f>Colorado!$D$3:$D$112</c:f>
              <c:numCache>
                <c:formatCode>General</c:formatCode>
                <c:ptCount val="110"/>
                <c:pt idx="0">
                  <c:v>1704204</c:v>
                </c:pt>
                <c:pt idx="1">
                  <c:v>1783896</c:v>
                </c:pt>
                <c:pt idx="2">
                  <c:v>2009700</c:v>
                </c:pt>
                <c:pt idx="3">
                  <c:v>2088396</c:v>
                </c:pt>
                <c:pt idx="4">
                  <c:v>2386500</c:v>
                </c:pt>
                <c:pt idx="5">
                  <c:v>2334300</c:v>
                </c:pt>
                <c:pt idx="6">
                  <c:v>2495196</c:v>
                </c:pt>
                <c:pt idx="7">
                  <c:v>2128596</c:v>
                </c:pt>
                <c:pt idx="8">
                  <c:v>2465400</c:v>
                </c:pt>
                <c:pt idx="9">
                  <c:v>2836104</c:v>
                </c:pt>
                <c:pt idx="10">
                  <c:v>2630604</c:v>
                </c:pt>
                <c:pt idx="11">
                  <c:v>2639700</c:v>
                </c:pt>
                <c:pt idx="12">
                  <c:v>2613108</c:v>
                </c:pt>
                <c:pt idx="13">
                  <c:v>2705304</c:v>
                </c:pt>
                <c:pt idx="14">
                  <c:v>2760996</c:v>
                </c:pt>
                <c:pt idx="15">
                  <c:v>2995896</c:v>
                </c:pt>
                <c:pt idx="16">
                  <c:v>3016404</c:v>
                </c:pt>
                <c:pt idx="17">
                  <c:v>2555304</c:v>
                </c:pt>
                <c:pt idx="18">
                  <c:v>2523900</c:v>
                </c:pt>
                <c:pt idx="19">
                  <c:v>2548008</c:v>
                </c:pt>
                <c:pt idx="20">
                  <c:v>1791504</c:v>
                </c:pt>
                <c:pt idx="21">
                  <c:v>2550300</c:v>
                </c:pt>
                <c:pt idx="22">
                  <c:v>2954100</c:v>
                </c:pt>
                <c:pt idx="23">
                  <c:v>3228000</c:v>
                </c:pt>
                <c:pt idx="24">
                  <c:v>3052908</c:v>
                </c:pt>
                <c:pt idx="25">
                  <c:v>3104700</c:v>
                </c:pt>
                <c:pt idx="26">
                  <c:v>3136618</c:v>
                </c:pt>
                <c:pt idx="27">
                  <c:v>2985506</c:v>
                </c:pt>
                <c:pt idx="28">
                  <c:v>2936540</c:v>
                </c:pt>
                <c:pt idx="29">
                  <c:v>2847826</c:v>
                </c:pt>
                <c:pt idx="30">
                  <c:v>2944929</c:v>
                </c:pt>
                <c:pt idx="31">
                  <c:v>3024646</c:v>
                </c:pt>
                <c:pt idx="32">
                  <c:v>3307795</c:v>
                </c:pt>
                <c:pt idx="33">
                  <c:v>3459756</c:v>
                </c:pt>
                <c:pt idx="34">
                  <c:v>3624349</c:v>
                </c:pt>
                <c:pt idx="35">
                  <c:v>3976254</c:v>
                </c:pt>
                <c:pt idx="36">
                  <c:v>4411240</c:v>
                </c:pt>
                <c:pt idx="37">
                  <c:v>4667482</c:v>
                </c:pt>
                <c:pt idx="38">
                  <c:v>4747446</c:v>
                </c:pt>
                <c:pt idx="39">
                  <c:v>4976813</c:v>
                </c:pt>
                <c:pt idx="40">
                  <c:v>4998248</c:v>
                </c:pt>
                <c:pt idx="41">
                  <c:v>4935392</c:v>
                </c:pt>
                <c:pt idx="42">
                  <c:v>5083085</c:v>
                </c:pt>
                <c:pt idx="43">
                  <c:v>4896079</c:v>
                </c:pt>
                <c:pt idx="44">
                  <c:v>4839073</c:v>
                </c:pt>
                <c:pt idx="45">
                  <c:v>5127946</c:v>
                </c:pt>
                <c:pt idx="46">
                  <c:v>5494990</c:v>
                </c:pt>
                <c:pt idx="47">
                  <c:v>5709285</c:v>
                </c:pt>
                <c:pt idx="48">
                  <c:v>5744809</c:v>
                </c:pt>
                <c:pt idx="49">
                  <c:v>5754124</c:v>
                </c:pt>
                <c:pt idx="50">
                  <c:v>5482180</c:v>
                </c:pt>
                <c:pt idx="51">
                  <c:v>5219373</c:v>
                </c:pt>
                <c:pt idx="52">
                  <c:v>5417956</c:v>
                </c:pt>
                <c:pt idx="53">
                  <c:v>5236560</c:v>
                </c:pt>
                <c:pt idx="54">
                  <c:v>5438981</c:v>
                </c:pt>
                <c:pt idx="55">
                  <c:v>5279091</c:v>
                </c:pt>
                <c:pt idx="56">
                  <c:v>5368561</c:v>
                </c:pt>
                <c:pt idx="57">
                  <c:v>5547080</c:v>
                </c:pt>
                <c:pt idx="58">
                  <c:v>5575606</c:v>
                </c:pt>
                <c:pt idx="59">
                  <c:v>5660545</c:v>
                </c:pt>
                <c:pt idx="60">
                  <c:v>5784699</c:v>
                </c:pt>
                <c:pt idx="61">
                  <c:v>5354319</c:v>
                </c:pt>
                <c:pt idx="62">
                  <c:v>5090858</c:v>
                </c:pt>
                <c:pt idx="63">
                  <c:v>5483589</c:v>
                </c:pt>
                <c:pt idx="64">
                  <c:v>4868285</c:v>
                </c:pt>
                <c:pt idx="65">
                  <c:v>5179333</c:v>
                </c:pt>
                <c:pt idx="66">
                  <c:v>5102190</c:v>
                </c:pt>
                <c:pt idx="67">
                  <c:v>5162330</c:v>
                </c:pt>
                <c:pt idx="68">
                  <c:v>4678956</c:v>
                </c:pt>
                <c:pt idx="69">
                  <c:v>4612111</c:v>
                </c:pt>
                <c:pt idx="70">
                  <c:v>5112810</c:v>
                </c:pt>
                <c:pt idx="71">
                  <c:v>5212085</c:v>
                </c:pt>
                <c:pt idx="72">
                  <c:v>5220457</c:v>
                </c:pt>
                <c:pt idx="73">
                  <c:v>5301587</c:v>
                </c:pt>
                <c:pt idx="74">
                  <c:v>5455719</c:v>
                </c:pt>
                <c:pt idx="75">
                  <c:v>5594405</c:v>
                </c:pt>
                <c:pt idx="76">
                  <c:v>5650721</c:v>
                </c:pt>
                <c:pt idx="77">
                  <c:v>5420780</c:v>
                </c:pt>
                <c:pt idx="78">
                  <c:v>4963438</c:v>
                </c:pt>
                <c:pt idx="79">
                  <c:v>5163650</c:v>
                </c:pt>
                <c:pt idx="80">
                  <c:v>5615194</c:v>
                </c:pt>
                <c:pt idx="81">
                  <c:v>5368946</c:v>
                </c:pt>
                <c:pt idx="82">
                  <c:v>5802644</c:v>
                </c:pt>
                <c:pt idx="83">
                  <c:v>5741089</c:v>
                </c:pt>
                <c:pt idx="84">
                  <c:v>5485966</c:v>
                </c:pt>
                <c:pt idx="85">
                  <c:v>5614083</c:v>
                </c:pt>
                <c:pt idx="86">
                  <c:v>5598430</c:v>
                </c:pt>
                <c:pt idx="87">
                  <c:v>5725179</c:v>
                </c:pt>
                <c:pt idx="88">
                  <c:v>5809556</c:v>
                </c:pt>
                <c:pt idx="89">
                  <c:v>4977687</c:v>
                </c:pt>
                <c:pt idx="90">
                  <c:v>4883262</c:v>
                </c:pt>
                <c:pt idx="91">
                  <c:v>4857169</c:v>
                </c:pt>
                <c:pt idx="92">
                  <c:v>4820268</c:v>
                </c:pt>
                <c:pt idx="93">
                  <c:v>4907079</c:v>
                </c:pt>
                <c:pt idx="94">
                  <c:v>5018294</c:v>
                </c:pt>
                <c:pt idx="95">
                  <c:v>4856558</c:v>
                </c:pt>
                <c:pt idx="96">
                  <c:v>4778057</c:v>
                </c:pt>
                <c:pt idx="97">
                  <c:v>4732152</c:v>
                </c:pt>
                <c:pt idx="98">
                  <c:v>4875422</c:v>
                </c:pt>
                <c:pt idx="99">
                  <c:v>4869132</c:v>
                </c:pt>
                <c:pt idx="100">
                  <c:v>4990931</c:v>
                </c:pt>
                <c:pt idx="101">
                  <c:v>4864467</c:v>
                </c:pt>
                <c:pt idx="102">
                  <c:v>4608972</c:v>
                </c:pt>
                <c:pt idx="103">
                  <c:v>4247090</c:v>
                </c:pt>
                <c:pt idx="104">
                  <c:v>4526455</c:v>
                </c:pt>
                <c:pt idx="105">
                  <c:v>4229550</c:v>
                </c:pt>
                <c:pt idx="106">
                  <c:v>4471150</c:v>
                </c:pt>
                <c:pt idx="107">
                  <c:v>4887316</c:v>
                </c:pt>
                <c:pt idx="108">
                  <c:v>4877342</c:v>
                </c:pt>
                <c:pt idx="109">
                  <c:v>4081534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0-4B15-AAAA-BE78DE91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SWP!$F$31:$F$39</c:f>
              <c:numCache>
                <c:formatCode>General</c:formatCode>
                <c:ptCount val="9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</c:numCache>
            </c:numRef>
          </c:xVal>
          <c:yVal>
            <c:numRef>
              <c:f>SWP!$B$31:$B$39</c:f>
              <c:numCache>
                <c:formatCode>General</c:formatCode>
                <c:ptCount val="9"/>
                <c:pt idx="0">
                  <c:v>406057</c:v>
                </c:pt>
                <c:pt idx="1">
                  <c:v>742278</c:v>
                </c:pt>
                <c:pt idx="2">
                  <c:v>693987</c:v>
                </c:pt>
                <c:pt idx="3">
                  <c:v>858672</c:v>
                </c:pt>
                <c:pt idx="4">
                  <c:v>476893</c:v>
                </c:pt>
                <c:pt idx="5">
                  <c:v>647933</c:v>
                </c:pt>
                <c:pt idx="6">
                  <c:v>779201</c:v>
                </c:pt>
                <c:pt idx="7">
                  <c:v>443196</c:v>
                </c:pt>
                <c:pt idx="8">
                  <c:v>921969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3-4422-8C58-D1757548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SWP!$F$40:$F$47</c:f>
              <c:numCache>
                <c:formatCode>General</c:formatCode>
                <c:ptCount val="8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</c:numCache>
            </c:numRef>
          </c:xVal>
          <c:yVal>
            <c:numRef>
              <c:f>SWP!$B$40:$B$47</c:f>
              <c:numCache>
                <c:formatCode>General</c:formatCode>
                <c:ptCount val="8"/>
                <c:pt idx="0">
                  <c:v>1600681</c:v>
                </c:pt>
                <c:pt idx="1">
                  <c:v>1085806</c:v>
                </c:pt>
                <c:pt idx="2">
                  <c:v>1579654</c:v>
                </c:pt>
                <c:pt idx="3">
                  <c:v>1810398</c:v>
                </c:pt>
                <c:pt idx="4">
                  <c:v>1882962</c:v>
                </c:pt>
                <c:pt idx="5">
                  <c:v>1634643</c:v>
                </c:pt>
                <c:pt idx="6">
                  <c:v>1628244</c:v>
                </c:pt>
                <c:pt idx="7">
                  <c:v>1623899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0-4574-A990-28368A0D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SWP!$F$31:$F$62</c:f>
              <c:numCache>
                <c:formatCode>General</c:formatCode>
                <c:ptCount val="32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  <c:pt idx="17">
                  <c:v>0.23611111111111099</c:v>
                </c:pt>
                <c:pt idx="18">
                  <c:v>0.23055555555555499</c:v>
                </c:pt>
                <c:pt idx="19">
                  <c:v>0.57777777777777695</c:v>
                </c:pt>
                <c:pt idx="20">
                  <c:v>0.93055555555555503</c:v>
                </c:pt>
                <c:pt idx="21">
                  <c:v>0.48611111111111099</c:v>
                </c:pt>
                <c:pt idx="22">
                  <c:v>0.313888888888888</c:v>
                </c:pt>
                <c:pt idx="23">
                  <c:v>7.2222222222222104E-2</c:v>
                </c:pt>
                <c:pt idx="24">
                  <c:v>5.83333333333333E-2</c:v>
                </c:pt>
                <c:pt idx="25">
                  <c:v>0.3</c:v>
                </c:pt>
                <c:pt idx="26">
                  <c:v>0.85833333333333295</c:v>
                </c:pt>
                <c:pt idx="27">
                  <c:v>0.46111111111111103</c:v>
                </c:pt>
                <c:pt idx="28">
                  <c:v>0.79444444444444395</c:v>
                </c:pt>
                <c:pt idx="29">
                  <c:v>0.41111111111111098</c:v>
                </c:pt>
                <c:pt idx="30">
                  <c:v>0.11111111111111099</c:v>
                </c:pt>
                <c:pt idx="31">
                  <c:v>0.155555555555555</c:v>
                </c:pt>
              </c:numCache>
            </c:numRef>
          </c:xVal>
          <c:yVal>
            <c:numRef>
              <c:f>SWP!$D$31:$D$62</c:f>
              <c:numCache>
                <c:formatCode>#,##0</c:formatCode>
                <c:ptCount val="32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  <c:pt idx="25" formatCode="General">
                  <c:v>1083900</c:v>
                </c:pt>
                <c:pt idx="26" formatCode="General">
                  <c:v>1626357</c:v>
                </c:pt>
                <c:pt idx="27" formatCode="General">
                  <c:v>679545</c:v>
                </c:pt>
                <c:pt idx="28" formatCode="General">
                  <c:v>1347162</c:v>
                </c:pt>
                <c:pt idx="29" formatCode="General">
                  <c:v>431759</c:v>
                </c:pt>
                <c:pt idx="30" formatCode="General">
                  <c:v>409650</c:v>
                </c:pt>
                <c:pt idx="31" formatCode="General">
                  <c:v>424702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8-448E-AFEA-83EA8011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MWD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5666447944006903E-2"/>
                  <c:y val="-0.27175123942840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SWP!$D$40:$D$62</c:f>
              <c:numCache>
                <c:formatCode>#,##0</c:formatCode>
                <c:ptCount val="23"/>
                <c:pt idx="0">
                  <c:v>1473000</c:v>
                </c:pt>
                <c:pt idx="1">
                  <c:v>1119000</c:v>
                </c:pt>
                <c:pt idx="2">
                  <c:v>1415000</c:v>
                </c:pt>
                <c:pt idx="3">
                  <c:v>1561000</c:v>
                </c:pt>
                <c:pt idx="4">
                  <c:v>1802000</c:v>
                </c:pt>
                <c:pt idx="5">
                  <c:v>1525000</c:v>
                </c:pt>
                <c:pt idx="6">
                  <c:v>1695000</c:v>
                </c:pt>
                <c:pt idx="7">
                  <c:v>1648000</c:v>
                </c:pt>
                <c:pt idx="8">
                  <c:v>1037000</c:v>
                </c:pt>
                <c:pt idx="9">
                  <c:v>908000</c:v>
                </c:pt>
                <c:pt idx="10">
                  <c:v>1129000</c:v>
                </c:pt>
                <c:pt idx="11">
                  <c:v>1379000</c:v>
                </c:pt>
                <c:pt idx="12">
                  <c:v>1252000</c:v>
                </c:pt>
                <c:pt idx="13">
                  <c:v>974000</c:v>
                </c:pt>
                <c:pt idx="14">
                  <c:v>607000</c:v>
                </c:pt>
                <c:pt idx="15">
                  <c:v>550000</c:v>
                </c:pt>
                <c:pt idx="16" formatCode="General">
                  <c:v>1083900</c:v>
                </c:pt>
                <c:pt idx="17" formatCode="General">
                  <c:v>1626357</c:v>
                </c:pt>
                <c:pt idx="18" formatCode="General">
                  <c:v>679545</c:v>
                </c:pt>
                <c:pt idx="19" formatCode="General">
                  <c:v>1347162</c:v>
                </c:pt>
                <c:pt idx="20" formatCode="General">
                  <c:v>431759</c:v>
                </c:pt>
                <c:pt idx="21" formatCode="General">
                  <c:v>409650</c:v>
                </c:pt>
                <c:pt idx="22" formatCode="General">
                  <c:v>424702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0-4621-B3D1-3C3F5DC1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MWD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7555336832895886E-2"/>
                  <c:y val="-0.2219207494896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SWP!$F$48:$F$62</c:f>
              <c:numCache>
                <c:formatCode>General</c:formatCode>
                <c:ptCount val="15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  <c:pt idx="8">
                  <c:v>0.3</c:v>
                </c:pt>
                <c:pt idx="9">
                  <c:v>0.85833333333333295</c:v>
                </c:pt>
                <c:pt idx="10">
                  <c:v>0.46111111111111103</c:v>
                </c:pt>
                <c:pt idx="11">
                  <c:v>0.79444444444444395</c:v>
                </c:pt>
                <c:pt idx="12">
                  <c:v>0.41111111111111098</c:v>
                </c:pt>
                <c:pt idx="13">
                  <c:v>0.11111111111111099</c:v>
                </c:pt>
                <c:pt idx="14">
                  <c:v>0.155555555555555</c:v>
                </c:pt>
              </c:numCache>
            </c:numRef>
          </c:xVal>
          <c:yVal>
            <c:numRef>
              <c:f>SWP!$D$48:$D$62</c:f>
              <c:numCache>
                <c:formatCode>#,##0</c:formatCode>
                <c:ptCount val="15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  <c:pt idx="8" formatCode="General">
                  <c:v>1083900</c:v>
                </c:pt>
                <c:pt idx="9" formatCode="General">
                  <c:v>1626357</c:v>
                </c:pt>
                <c:pt idx="10" formatCode="General">
                  <c:v>679545</c:v>
                </c:pt>
                <c:pt idx="11" formatCode="General">
                  <c:v>1347162</c:v>
                </c:pt>
                <c:pt idx="12" formatCode="General">
                  <c:v>431759</c:v>
                </c:pt>
                <c:pt idx="13" formatCode="General">
                  <c:v>409650</c:v>
                </c:pt>
                <c:pt idx="14" formatCode="General">
                  <c:v>424702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7-4D54-AC2B-32235608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MWD vs SWDI Delta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011089238845134E-2"/>
                  <c:y val="-0.20996646252551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SWP!$D$40:$D$55</c:f>
              <c:numCache>
                <c:formatCode>#,##0</c:formatCode>
                <c:ptCount val="16"/>
                <c:pt idx="0">
                  <c:v>1473000</c:v>
                </c:pt>
                <c:pt idx="1">
                  <c:v>1119000</c:v>
                </c:pt>
                <c:pt idx="2">
                  <c:v>1415000</c:v>
                </c:pt>
                <c:pt idx="3">
                  <c:v>1561000</c:v>
                </c:pt>
                <c:pt idx="4">
                  <c:v>1802000</c:v>
                </c:pt>
                <c:pt idx="5">
                  <c:v>1525000</c:v>
                </c:pt>
                <c:pt idx="6">
                  <c:v>1695000</c:v>
                </c:pt>
                <c:pt idx="7">
                  <c:v>1648000</c:v>
                </c:pt>
                <c:pt idx="8">
                  <c:v>1037000</c:v>
                </c:pt>
                <c:pt idx="9">
                  <c:v>908000</c:v>
                </c:pt>
                <c:pt idx="10">
                  <c:v>1129000</c:v>
                </c:pt>
                <c:pt idx="11">
                  <c:v>1379000</c:v>
                </c:pt>
                <c:pt idx="12">
                  <c:v>1252000</c:v>
                </c:pt>
                <c:pt idx="13">
                  <c:v>974000</c:v>
                </c:pt>
                <c:pt idx="14">
                  <c:v>607000</c:v>
                </c:pt>
                <c:pt idx="15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C-48A3-9049-E1E17317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SWP!$F$31:$F$39</c:f>
              <c:numCache>
                <c:formatCode>General</c:formatCode>
                <c:ptCount val="9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</c:numCache>
            </c:numRef>
          </c:xVal>
          <c:yVal>
            <c:numRef>
              <c:f>SWP!$D$31:$D$39</c:f>
              <c:numCache>
                <c:formatCode>#,##0</c:formatCode>
                <c:ptCount val="9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5-42E2-9A49-948AB9E5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B135 vs</a:t>
            </a:r>
            <a:r>
              <a:rPr lang="en-US" baseline="0"/>
              <a:t> SWDI Delta 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1779746281714681E-2"/>
                  <c:y val="-0.36293890347039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SWP!$F$40:$F$47</c:f>
              <c:numCache>
                <c:formatCode>General</c:formatCode>
                <c:ptCount val="8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</c:numCache>
            </c:numRef>
          </c:xVal>
          <c:yVal>
            <c:numRef>
              <c:f>SWP!$D$40:$D$47</c:f>
              <c:numCache>
                <c:formatCode>#,##0</c:formatCode>
                <c:ptCount val="8"/>
                <c:pt idx="0">
                  <c:v>1473000</c:v>
                </c:pt>
                <c:pt idx="1">
                  <c:v>1119000</c:v>
                </c:pt>
                <c:pt idx="2">
                  <c:v>1415000</c:v>
                </c:pt>
                <c:pt idx="3">
                  <c:v>1561000</c:v>
                </c:pt>
                <c:pt idx="4">
                  <c:v>1802000</c:v>
                </c:pt>
                <c:pt idx="5">
                  <c:v>1525000</c:v>
                </c:pt>
                <c:pt idx="6">
                  <c:v>1695000</c:v>
                </c:pt>
                <c:pt idx="7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4-400F-9558-9EA361FB7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07072"/>
        <c:axId val="302808992"/>
      </c:scatterChart>
      <c:valAx>
        <c:axId val="302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8992"/>
        <c:crosses val="autoZero"/>
        <c:crossBetween val="midCat"/>
      </c:valAx>
      <c:valAx>
        <c:axId val="302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(2)'!$F$17:$F$41</c:f>
              <c:numCache>
                <c:formatCode>General</c:formatCode>
                <c:ptCount val="25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  <c:pt idx="17">
                  <c:v>0.66111111111111098</c:v>
                </c:pt>
                <c:pt idx="18">
                  <c:v>0.35277777777777702</c:v>
                </c:pt>
                <c:pt idx="19">
                  <c:v>0.50277777777777699</c:v>
                </c:pt>
                <c:pt idx="20">
                  <c:v>0.95277777777777795</c:v>
                </c:pt>
                <c:pt idx="21">
                  <c:v>0.84722222222222199</c:v>
                </c:pt>
                <c:pt idx="22">
                  <c:v>0.56666666666666599</c:v>
                </c:pt>
                <c:pt idx="23">
                  <c:v>0.23055555555555499</c:v>
                </c:pt>
                <c:pt idx="24">
                  <c:v>7.2222222222222202E-2</c:v>
                </c:pt>
              </c:numCache>
            </c:numRef>
          </c:xVal>
          <c:yVal>
            <c:numRef>
              <c:f>'SWP (2)'!$C$17:$C$41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3-462B-BC1E-F9C33A47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SWDI-delta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5566054243219498E-2"/>
                  <c:y val="-6.37351848979480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(2)'!$G$17:$G$33</c:f>
              <c:numCache>
                <c:formatCode>General</c:formatCode>
                <c:ptCount val="17"/>
                <c:pt idx="0">
                  <c:v>0.105555555555555</c:v>
                </c:pt>
                <c:pt idx="1">
                  <c:v>9.9999999999999895E-2</c:v>
                </c:pt>
                <c:pt idx="2">
                  <c:v>0.63333333333333297</c:v>
                </c:pt>
                <c:pt idx="3">
                  <c:v>0.24444444444444399</c:v>
                </c:pt>
                <c:pt idx="4">
                  <c:v>0.88888888888888895</c:v>
                </c:pt>
                <c:pt idx="5">
                  <c:v>0.76666666666666605</c:v>
                </c:pt>
                <c:pt idx="6">
                  <c:v>0.63055555555555498</c:v>
                </c:pt>
                <c:pt idx="7">
                  <c:v>0.94722222222222197</c:v>
                </c:pt>
                <c:pt idx="8">
                  <c:v>0.76388888888888895</c:v>
                </c:pt>
                <c:pt idx="9">
                  <c:v>0.62777777777777699</c:v>
                </c:pt>
                <c:pt idx="10">
                  <c:v>0.38333333333333303</c:v>
                </c:pt>
                <c:pt idx="11">
                  <c:v>0.46388888888888802</c:v>
                </c:pt>
                <c:pt idx="12">
                  <c:v>0.61111111111111105</c:v>
                </c:pt>
                <c:pt idx="13">
                  <c:v>0.51388888888888895</c:v>
                </c:pt>
                <c:pt idx="14">
                  <c:v>0.81111111111111101</c:v>
                </c:pt>
                <c:pt idx="15">
                  <c:v>0.89722222222222203</c:v>
                </c:pt>
                <c:pt idx="16">
                  <c:v>0.38055555555555498</c:v>
                </c:pt>
              </c:numCache>
            </c:numRef>
          </c:xVal>
          <c:yVal>
            <c:numRef>
              <c:f>'SWP (2)'!$C$17:$C$33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C-4DB8-9888-90E3B595D46D}"/>
            </c:ext>
          </c:extLst>
        </c:ser>
        <c:ser>
          <c:idx val="1"/>
          <c:order val="1"/>
          <c:tx>
            <c:v>2008-2015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924475065616787"/>
                  <c:y val="-6.9046450306110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(2)'!$G$34:$G$41</c:f>
              <c:numCache>
                <c:formatCode>General</c:formatCode>
                <c:ptCount val="8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</c:numCache>
            </c:numRef>
          </c:xVal>
          <c:yVal>
            <c:numRef>
              <c:f>'SWP (2)'!$C$34:$C$41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C-4DB8-9888-90E3B595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 USBR SC Diversions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Colorado!$B$3:$B$104</c:f>
              <c:numCache>
                <c:formatCode>General</c:formatCode>
                <c:ptCount val="102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1187000</c:v>
                </c:pt>
              </c:numCache>
            </c:numRef>
          </c:xVal>
          <c:yVal>
            <c:numRef>
              <c:f>Colorado!$F$3:$F$112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172500</c:v>
                </c:pt>
                <c:pt idx="26">
                  <c:v>95710</c:v>
                </c:pt>
                <c:pt idx="27">
                  <c:v>30698</c:v>
                </c:pt>
                <c:pt idx="28">
                  <c:v>31136</c:v>
                </c:pt>
                <c:pt idx="29">
                  <c:v>34630</c:v>
                </c:pt>
                <c:pt idx="30">
                  <c:v>51633</c:v>
                </c:pt>
                <c:pt idx="31">
                  <c:v>58342</c:v>
                </c:pt>
                <c:pt idx="32">
                  <c:v>80395</c:v>
                </c:pt>
                <c:pt idx="33">
                  <c:v>85356</c:v>
                </c:pt>
                <c:pt idx="34">
                  <c:v>194245</c:v>
                </c:pt>
                <c:pt idx="35">
                  <c:v>172254</c:v>
                </c:pt>
                <c:pt idx="36">
                  <c:v>179440</c:v>
                </c:pt>
                <c:pt idx="37">
                  <c:v>231370</c:v>
                </c:pt>
                <c:pt idx="38">
                  <c:v>175050</c:v>
                </c:pt>
                <c:pt idx="39">
                  <c:v>228317</c:v>
                </c:pt>
                <c:pt idx="40">
                  <c:v>341156</c:v>
                </c:pt>
                <c:pt idx="41">
                  <c:v>417080</c:v>
                </c:pt>
                <c:pt idx="42">
                  <c:v>481493</c:v>
                </c:pt>
                <c:pt idx="43">
                  <c:v>593983</c:v>
                </c:pt>
                <c:pt idx="44">
                  <c:v>540169</c:v>
                </c:pt>
                <c:pt idx="45">
                  <c:v>707938</c:v>
                </c:pt>
                <c:pt idx="46">
                  <c:v>894190</c:v>
                </c:pt>
                <c:pt idx="47">
                  <c:v>1102689</c:v>
                </c:pt>
                <c:pt idx="48">
                  <c:v>1073413</c:v>
                </c:pt>
                <c:pt idx="49">
                  <c:v>1057132</c:v>
                </c:pt>
                <c:pt idx="50">
                  <c:v>1136698</c:v>
                </c:pt>
                <c:pt idx="51">
                  <c:v>1178058</c:v>
                </c:pt>
                <c:pt idx="52">
                  <c:v>1146182</c:v>
                </c:pt>
                <c:pt idx="53">
                  <c:v>1122633</c:v>
                </c:pt>
                <c:pt idx="54">
                  <c:v>1181527</c:v>
                </c:pt>
                <c:pt idx="55">
                  <c:v>1128575</c:v>
                </c:pt>
                <c:pt idx="56">
                  <c:v>1200353</c:v>
                </c:pt>
                <c:pt idx="57">
                  <c:v>1212000</c:v>
                </c:pt>
                <c:pt idx="58">
                  <c:v>1212000</c:v>
                </c:pt>
                <c:pt idx="59">
                  <c:v>1170140</c:v>
                </c:pt>
                <c:pt idx="60">
                  <c:v>1121788</c:v>
                </c:pt>
                <c:pt idx="61">
                  <c:v>778495</c:v>
                </c:pt>
                <c:pt idx="62">
                  <c:v>794620</c:v>
                </c:pt>
                <c:pt idx="63">
                  <c:v>1280598</c:v>
                </c:pt>
                <c:pt idx="64">
                  <c:v>713816</c:v>
                </c:pt>
                <c:pt idx="65">
                  <c:v>812608</c:v>
                </c:pt>
                <c:pt idx="66">
                  <c:v>818165</c:v>
                </c:pt>
                <c:pt idx="67">
                  <c:v>830228</c:v>
                </c:pt>
                <c:pt idx="68">
                  <c:v>716536</c:v>
                </c:pt>
                <c:pt idx="69">
                  <c:v>907564</c:v>
                </c:pt>
                <c:pt idx="70">
                  <c:v>1237230</c:v>
                </c:pt>
                <c:pt idx="71">
                  <c:v>1273236</c:v>
                </c:pt>
                <c:pt idx="72">
                  <c:v>1303276</c:v>
                </c:pt>
                <c:pt idx="73">
                  <c:v>1282277</c:v>
                </c:pt>
                <c:pt idx="74">
                  <c:v>1203571</c:v>
                </c:pt>
                <c:pt idx="75">
                  <c:v>1204578</c:v>
                </c:pt>
                <c:pt idx="76">
                  <c:v>1218321</c:v>
                </c:pt>
                <c:pt idx="77">
                  <c:v>1255720</c:v>
                </c:pt>
                <c:pt idx="78">
                  <c:v>1197422</c:v>
                </c:pt>
                <c:pt idx="79">
                  <c:v>1207331</c:v>
                </c:pt>
                <c:pt idx="80">
                  <c:v>1303212</c:v>
                </c:pt>
                <c:pt idx="81">
                  <c:v>997414</c:v>
                </c:pt>
                <c:pt idx="82">
                  <c:v>1230353</c:v>
                </c:pt>
                <c:pt idx="83">
                  <c:v>1241821</c:v>
                </c:pt>
                <c:pt idx="84">
                  <c:v>1076295</c:v>
                </c:pt>
                <c:pt idx="85">
                  <c:v>1215224</c:v>
                </c:pt>
                <c:pt idx="86">
                  <c:v>1303148</c:v>
                </c:pt>
                <c:pt idx="87">
                  <c:v>1253579</c:v>
                </c:pt>
                <c:pt idx="88">
                  <c:v>1241088</c:v>
                </c:pt>
                <c:pt idx="89">
                  <c:v>688043</c:v>
                </c:pt>
                <c:pt idx="90">
                  <c:v>763095</c:v>
                </c:pt>
                <c:pt idx="91">
                  <c:v>879704</c:v>
                </c:pt>
                <c:pt idx="92">
                  <c:v>635558</c:v>
                </c:pt>
                <c:pt idx="93">
                  <c:v>716289</c:v>
                </c:pt>
                <c:pt idx="94">
                  <c:v>907807</c:v>
                </c:pt>
                <c:pt idx="95">
                  <c:v>1107683</c:v>
                </c:pt>
                <c:pt idx="96">
                  <c:v>1101590</c:v>
                </c:pt>
                <c:pt idx="97">
                  <c:v>701966</c:v>
                </c:pt>
                <c:pt idx="98">
                  <c:v>739017</c:v>
                </c:pt>
                <c:pt idx="99">
                  <c:v>1015806</c:v>
                </c:pt>
                <c:pt idx="100">
                  <c:v>1179094</c:v>
                </c:pt>
                <c:pt idx="101">
                  <c:v>1181597</c:v>
                </c:pt>
                <c:pt idx="102">
                  <c:v>999819</c:v>
                </c:pt>
                <c:pt idx="103">
                  <c:v>679767</c:v>
                </c:pt>
                <c:pt idx="104">
                  <c:v>891844</c:v>
                </c:pt>
                <c:pt idx="105">
                  <c:v>540208</c:v>
                </c:pt>
                <c:pt idx="106">
                  <c:v>818220</c:v>
                </c:pt>
                <c:pt idx="107">
                  <c:v>1078121</c:v>
                </c:pt>
                <c:pt idx="108">
                  <c:v>1129540</c:v>
                </c:pt>
                <c:pt idx="109">
                  <c:v>663943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3-49C2-9B00-D6D3BB4C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690551181102374"/>
                  <c:y val="-0.39541083406240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(2)'!$S$30:$S$43</c:f>
              <c:numCache>
                <c:formatCode>General</c:formatCode>
                <c:ptCount val="14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</c:numCache>
            </c:numRef>
          </c:xVal>
          <c:yVal>
            <c:numRef>
              <c:f>'SWP (2)'!$U$30:$U$43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6-4A16-9EF7-813E906E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'SWP (2)'!$V$30:$V$43</c:f>
              <c:numCache>
                <c:formatCode>#,##0</c:formatCode>
                <c:ptCount val="14"/>
                <c:pt idx="0">
                  <c:v>118500</c:v>
                </c:pt>
                <c:pt idx="1">
                  <c:v>151899.99999998999</c:v>
                </c:pt>
                <c:pt idx="2">
                  <c:v>34199.999999989988</c:v>
                </c:pt>
                <c:pt idx="3">
                  <c:v>3500</c:v>
                </c:pt>
                <c:pt idx="4">
                  <c:v>-225300</c:v>
                </c:pt>
                <c:pt idx="5">
                  <c:v>-51600</c:v>
                </c:pt>
                <c:pt idx="6">
                  <c:v>232200</c:v>
                </c:pt>
                <c:pt idx="7">
                  <c:v>77700</c:v>
                </c:pt>
                <c:pt idx="8">
                  <c:v>-302100</c:v>
                </c:pt>
                <c:pt idx="9">
                  <c:v>-478300.00000000093</c:v>
                </c:pt>
                <c:pt idx="10">
                  <c:v>-81600.000000010012</c:v>
                </c:pt>
                <c:pt idx="11">
                  <c:v>86800</c:v>
                </c:pt>
                <c:pt idx="12">
                  <c:v>35900</c:v>
                </c:pt>
                <c:pt idx="13">
                  <c:v>-93600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3-4C34-8F04-C86D6BF1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13456"/>
        <c:axId val="1778014896"/>
      </c:barChart>
      <c:catAx>
        <c:axId val="1778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4896"/>
        <c:crosses val="autoZero"/>
        <c:auto val="1"/>
        <c:lblAlgn val="ctr"/>
        <c:lblOffset val="100"/>
        <c:noMultiLvlLbl val="0"/>
      </c:catAx>
      <c:valAx>
        <c:axId val="17780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SWDI-SC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1991-2007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665963706548142"/>
                  <c:y val="-4.1433727112170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(2)'!$F$17:$F$33</c:f>
              <c:numCache>
                <c:formatCode>General</c:formatCode>
                <c:ptCount val="17"/>
                <c:pt idx="0">
                  <c:v>9.1666666666666605E-2</c:v>
                </c:pt>
                <c:pt idx="1">
                  <c:v>0.13055555555555501</c:v>
                </c:pt>
                <c:pt idx="2">
                  <c:v>0.41944444444444401</c:v>
                </c:pt>
                <c:pt idx="3">
                  <c:v>0.25277777777777699</c:v>
                </c:pt>
                <c:pt idx="4">
                  <c:v>0.39999999999999902</c:v>
                </c:pt>
                <c:pt idx="5">
                  <c:v>0.29166666666666602</c:v>
                </c:pt>
                <c:pt idx="6">
                  <c:v>0.16111111111111101</c:v>
                </c:pt>
                <c:pt idx="7">
                  <c:v>0.37777777777777699</c:v>
                </c:pt>
                <c:pt idx="8">
                  <c:v>0.23888888888888801</c:v>
                </c:pt>
                <c:pt idx="9">
                  <c:v>0.31944444444444398</c:v>
                </c:pt>
                <c:pt idx="10">
                  <c:v>0.61111111111111105</c:v>
                </c:pt>
                <c:pt idx="11">
                  <c:v>0.70833333333333304</c:v>
                </c:pt>
                <c:pt idx="12">
                  <c:v>0.68333333333333302</c:v>
                </c:pt>
                <c:pt idx="13">
                  <c:v>0.57499999999999996</c:v>
                </c:pt>
                <c:pt idx="14">
                  <c:v>0.97222222222222199</c:v>
                </c:pt>
                <c:pt idx="15">
                  <c:v>0.94444444444444398</c:v>
                </c:pt>
                <c:pt idx="16">
                  <c:v>0.78888888888888797</c:v>
                </c:pt>
              </c:numCache>
            </c:numRef>
          </c:xVal>
          <c:yVal>
            <c:numRef>
              <c:f>'SWP (2)'!$C$17:$C$33</c:f>
              <c:numCache>
                <c:formatCode>#,##0</c:formatCode>
                <c:ptCount val="17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7-4177-A072-907D23CBF8FD}"/>
            </c:ext>
          </c:extLst>
        </c:ser>
        <c:ser>
          <c:idx val="1"/>
          <c:order val="1"/>
          <c:tx>
            <c:v>2008-2015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00529226345075"/>
                  <c:y val="0.11315258396629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(2)'!$F$34:$F$41</c:f>
              <c:numCache>
                <c:formatCode>General</c:formatCode>
                <c:ptCount val="8"/>
                <c:pt idx="0">
                  <c:v>0.66111111111111098</c:v>
                </c:pt>
                <c:pt idx="1">
                  <c:v>0.35277777777777702</c:v>
                </c:pt>
                <c:pt idx="2">
                  <c:v>0.50277777777777699</c:v>
                </c:pt>
                <c:pt idx="3">
                  <c:v>0.95277777777777795</c:v>
                </c:pt>
                <c:pt idx="4">
                  <c:v>0.84722222222222199</c:v>
                </c:pt>
                <c:pt idx="5">
                  <c:v>0.56666666666666599</c:v>
                </c:pt>
                <c:pt idx="6">
                  <c:v>0.23055555555555499</c:v>
                </c:pt>
                <c:pt idx="7">
                  <c:v>7.2222222222222202E-2</c:v>
                </c:pt>
              </c:numCache>
            </c:numRef>
          </c:xVal>
          <c:yVal>
            <c:numRef>
              <c:f>'SWP (2)'!$C$34:$C$41</c:f>
              <c:numCache>
                <c:formatCode>#,##0</c:formatCode>
                <c:ptCount val="8"/>
                <c:pt idx="0">
                  <c:v>1037000</c:v>
                </c:pt>
                <c:pt idx="1">
                  <c:v>908000</c:v>
                </c:pt>
                <c:pt idx="2">
                  <c:v>1129000</c:v>
                </c:pt>
                <c:pt idx="3">
                  <c:v>1379000</c:v>
                </c:pt>
                <c:pt idx="4">
                  <c:v>1252000</c:v>
                </c:pt>
                <c:pt idx="5">
                  <c:v>974000</c:v>
                </c:pt>
                <c:pt idx="6">
                  <c:v>607000</c:v>
                </c:pt>
                <c:pt idx="7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7-4177-A072-907D23CB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20352"/>
        <c:axId val="1021051168"/>
      </c:scatterChart>
      <c:valAx>
        <c:axId val="18406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1168"/>
        <c:crosses val="autoZero"/>
        <c:crossBetween val="midCat"/>
      </c:valAx>
      <c:valAx>
        <c:axId val="1021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SWP deliveries to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'SWP (2)'!$B$16:$B$41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'SWP (2)'!$C$16:$C$41</c:f>
              <c:numCache>
                <c:formatCode>#,##0</c:formatCode>
                <c:ptCount val="26"/>
                <c:pt idx="0">
                  <c:v>1458000</c:v>
                </c:pt>
                <c:pt idx="1">
                  <c:v>625000</c:v>
                </c:pt>
                <c:pt idx="2">
                  <c:v>744000</c:v>
                </c:pt>
                <c:pt idx="3">
                  <c:v>663000</c:v>
                </c:pt>
                <c:pt idx="4">
                  <c:v>845000</c:v>
                </c:pt>
                <c:pt idx="5">
                  <c:v>451000</c:v>
                </c:pt>
                <c:pt idx="6">
                  <c:v>663000</c:v>
                </c:pt>
                <c:pt idx="7">
                  <c:v>724000</c:v>
                </c:pt>
                <c:pt idx="8">
                  <c:v>521000</c:v>
                </c:pt>
                <c:pt idx="9">
                  <c:v>792000</c:v>
                </c:pt>
                <c:pt idx="10">
                  <c:v>1473000</c:v>
                </c:pt>
                <c:pt idx="11">
                  <c:v>1119000</c:v>
                </c:pt>
                <c:pt idx="12">
                  <c:v>1415000</c:v>
                </c:pt>
                <c:pt idx="13">
                  <c:v>1561000</c:v>
                </c:pt>
                <c:pt idx="14">
                  <c:v>1802000</c:v>
                </c:pt>
                <c:pt idx="15">
                  <c:v>1525000</c:v>
                </c:pt>
                <c:pt idx="16">
                  <c:v>1695000</c:v>
                </c:pt>
                <c:pt idx="17">
                  <c:v>1648000</c:v>
                </c:pt>
                <c:pt idx="18">
                  <c:v>1037000</c:v>
                </c:pt>
                <c:pt idx="19">
                  <c:v>908000</c:v>
                </c:pt>
                <c:pt idx="20">
                  <c:v>1129000</c:v>
                </c:pt>
                <c:pt idx="21">
                  <c:v>1379000</c:v>
                </c:pt>
                <c:pt idx="22">
                  <c:v>1252000</c:v>
                </c:pt>
                <c:pt idx="23">
                  <c:v>974000</c:v>
                </c:pt>
                <c:pt idx="24">
                  <c:v>607000</c:v>
                </c:pt>
                <c:pt idx="25">
                  <c:v>550000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DBD-8219-03ABA100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09168"/>
        <c:axId val="1840626592"/>
      </c:scatterChart>
      <c:valAx>
        <c:axId val="16960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26592"/>
        <c:crosses val="autoZero"/>
        <c:crossBetween val="midCat"/>
      </c:valAx>
      <c:valAx>
        <c:axId val="1840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</a:t>
            </a:r>
            <a:r>
              <a:rPr lang="en-US" baseline="0"/>
              <a:t> vs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'SWP (2)'!$T$30:$T$43</c:f>
              <c:numCache>
                <c:formatCode>General</c:formatCode>
                <c:ptCount val="14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AAC-9057-8DD4052E3407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'SWP (2)'!$R$30:$R$43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'SWP (2)'!$U$30:$U$43</c:f>
              <c:numCache>
                <c:formatCode>#,##0</c:formatCode>
                <c:ptCount val="14"/>
                <c:pt idx="0">
                  <c:v>1415000</c:v>
                </c:pt>
                <c:pt idx="1">
                  <c:v>1561000</c:v>
                </c:pt>
                <c:pt idx="2">
                  <c:v>1802000</c:v>
                </c:pt>
                <c:pt idx="3">
                  <c:v>1525000</c:v>
                </c:pt>
                <c:pt idx="4">
                  <c:v>1695000</c:v>
                </c:pt>
                <c:pt idx="5">
                  <c:v>1648000</c:v>
                </c:pt>
                <c:pt idx="6">
                  <c:v>1037000</c:v>
                </c:pt>
                <c:pt idx="7">
                  <c:v>908000</c:v>
                </c:pt>
                <c:pt idx="8">
                  <c:v>1129000</c:v>
                </c:pt>
                <c:pt idx="9">
                  <c:v>1379000</c:v>
                </c:pt>
                <c:pt idx="10">
                  <c:v>1252000</c:v>
                </c:pt>
                <c:pt idx="11">
                  <c:v>974000</c:v>
                </c:pt>
                <c:pt idx="12">
                  <c:v>607000</c:v>
                </c:pt>
                <c:pt idx="13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9-4AAC-9057-8DD4052E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7408"/>
        <c:axId val="1021057888"/>
      </c:scatterChart>
      <c:valAx>
        <c:axId val="1021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888"/>
        <c:crosses val="autoZero"/>
        <c:crossBetween val="midCat"/>
      </c:valAx>
      <c:valAx>
        <c:axId val="10210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with B135</a:t>
            </a:r>
            <a:r>
              <a:rPr lang="en-US" baseline="0"/>
              <a:t> MWD deliveries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650918635161"/>
                  <c:y val="-0.13964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(2)'!$C$17:$C$41</c:f>
              <c:numCache>
                <c:formatCode>#,##0</c:formatCode>
                <c:ptCount val="25"/>
                <c:pt idx="0">
                  <c:v>625000</c:v>
                </c:pt>
                <c:pt idx="1">
                  <c:v>744000</c:v>
                </c:pt>
                <c:pt idx="2">
                  <c:v>663000</c:v>
                </c:pt>
                <c:pt idx="3">
                  <c:v>845000</c:v>
                </c:pt>
                <c:pt idx="4">
                  <c:v>451000</c:v>
                </c:pt>
                <c:pt idx="5">
                  <c:v>663000</c:v>
                </c:pt>
                <c:pt idx="6">
                  <c:v>724000</c:v>
                </c:pt>
                <c:pt idx="7">
                  <c:v>521000</c:v>
                </c:pt>
                <c:pt idx="8">
                  <c:v>792000</c:v>
                </c:pt>
                <c:pt idx="9">
                  <c:v>1473000</c:v>
                </c:pt>
                <c:pt idx="10">
                  <c:v>1119000</c:v>
                </c:pt>
                <c:pt idx="11">
                  <c:v>1415000</c:v>
                </c:pt>
                <c:pt idx="12">
                  <c:v>1561000</c:v>
                </c:pt>
                <c:pt idx="13">
                  <c:v>1802000</c:v>
                </c:pt>
                <c:pt idx="14">
                  <c:v>1525000</c:v>
                </c:pt>
                <c:pt idx="15">
                  <c:v>1695000</c:v>
                </c:pt>
                <c:pt idx="16">
                  <c:v>1648000</c:v>
                </c:pt>
                <c:pt idx="17">
                  <c:v>1037000</c:v>
                </c:pt>
                <c:pt idx="18">
                  <c:v>908000</c:v>
                </c:pt>
                <c:pt idx="19">
                  <c:v>1129000</c:v>
                </c:pt>
                <c:pt idx="20">
                  <c:v>1379000</c:v>
                </c:pt>
                <c:pt idx="21">
                  <c:v>1252000</c:v>
                </c:pt>
                <c:pt idx="22">
                  <c:v>974000</c:v>
                </c:pt>
                <c:pt idx="23">
                  <c:v>607000</c:v>
                </c:pt>
                <c:pt idx="24">
                  <c:v>550000</c:v>
                </c:pt>
              </c:numCache>
            </c:numRef>
          </c:xVal>
          <c:yVal>
            <c:numRef>
              <c:f>'SWP (2)'!$D$17:$D$41</c:f>
              <c:numCache>
                <c:formatCode>General</c:formatCode>
                <c:ptCount val="25"/>
                <c:pt idx="0">
                  <c:v>406057</c:v>
                </c:pt>
                <c:pt idx="1">
                  <c:v>742278</c:v>
                </c:pt>
                <c:pt idx="2">
                  <c:v>693987</c:v>
                </c:pt>
                <c:pt idx="3">
                  <c:v>858672</c:v>
                </c:pt>
                <c:pt idx="4">
                  <c:v>476893</c:v>
                </c:pt>
                <c:pt idx="5">
                  <c:v>647933</c:v>
                </c:pt>
                <c:pt idx="6">
                  <c:v>779201</c:v>
                </c:pt>
                <c:pt idx="7">
                  <c:v>443196</c:v>
                </c:pt>
                <c:pt idx="8">
                  <c:v>921969</c:v>
                </c:pt>
                <c:pt idx="9">
                  <c:v>1600681</c:v>
                </c:pt>
                <c:pt idx="10">
                  <c:v>1085806</c:v>
                </c:pt>
                <c:pt idx="11">
                  <c:v>1579654</c:v>
                </c:pt>
                <c:pt idx="12">
                  <c:v>1810398</c:v>
                </c:pt>
                <c:pt idx="13">
                  <c:v>1882962</c:v>
                </c:pt>
                <c:pt idx="14">
                  <c:v>1634643</c:v>
                </c:pt>
                <c:pt idx="15">
                  <c:v>1628244</c:v>
                </c:pt>
                <c:pt idx="16">
                  <c:v>1623899</c:v>
                </c:pt>
                <c:pt idx="17">
                  <c:v>987059</c:v>
                </c:pt>
                <c:pt idx="18">
                  <c:v>1027439</c:v>
                </c:pt>
                <c:pt idx="19">
                  <c:v>1550742</c:v>
                </c:pt>
                <c:pt idx="20">
                  <c:v>1785369</c:v>
                </c:pt>
                <c:pt idx="21">
                  <c:v>1414599</c:v>
                </c:pt>
                <c:pt idx="22">
                  <c:v>998351</c:v>
                </c:pt>
                <c:pt idx="23">
                  <c:v>428987</c:v>
                </c:pt>
                <c:pt idx="24">
                  <c:v>633401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D-49E6-880D-8D237CFA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3"/>
        <c:axId val="223670543"/>
      </c:scatterChart>
      <c:valAx>
        <c:axId val="22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543"/>
        <c:crosses val="autoZero"/>
        <c:crossBetween val="midCat"/>
      </c:valAx>
      <c:valAx>
        <c:axId val="2236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with B135</a:t>
            </a:r>
            <a:r>
              <a:rPr lang="en-US" baseline="0"/>
              <a:t> SC deliveries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192650918635161"/>
                  <c:y val="-0.13964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(2)'!$H$28:$H$46</c:f>
              <c:numCache>
                <c:formatCode>General</c:formatCode>
                <c:ptCount val="19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6">
                  <c:v>1042.9000000000001</c:v>
                </c:pt>
                <c:pt idx="17">
                  <c:v>921.5</c:v>
                </c:pt>
                <c:pt idx="18">
                  <c:v>1039.5999999999999</c:v>
                </c:pt>
              </c:numCache>
            </c:numRef>
          </c:xVal>
          <c:yVal>
            <c:numRef>
              <c:f>'SWP (2)'!$D$28:$D$46</c:f>
              <c:numCache>
                <c:formatCode>General</c:formatCode>
                <c:ptCount val="19"/>
                <c:pt idx="0">
                  <c:v>1579654</c:v>
                </c:pt>
                <c:pt idx="1">
                  <c:v>1810398</c:v>
                </c:pt>
                <c:pt idx="2">
                  <c:v>1882962</c:v>
                </c:pt>
                <c:pt idx="3">
                  <c:v>1634643</c:v>
                </c:pt>
                <c:pt idx="4">
                  <c:v>1628244</c:v>
                </c:pt>
                <c:pt idx="5">
                  <c:v>1623899</c:v>
                </c:pt>
                <c:pt idx="6">
                  <c:v>987059</c:v>
                </c:pt>
                <c:pt idx="7">
                  <c:v>1027439</c:v>
                </c:pt>
                <c:pt idx="8">
                  <c:v>1550742</c:v>
                </c:pt>
                <c:pt idx="9">
                  <c:v>1785369</c:v>
                </c:pt>
                <c:pt idx="10">
                  <c:v>1414599</c:v>
                </c:pt>
                <c:pt idx="11">
                  <c:v>998351</c:v>
                </c:pt>
                <c:pt idx="12">
                  <c:v>428987</c:v>
                </c:pt>
                <c:pt idx="13">
                  <c:v>633401</c:v>
                </c:pt>
                <c:pt idx="14">
                  <c:v>1202465</c:v>
                </c:pt>
                <c:pt idx="15">
                  <c:v>1823884</c:v>
                </c:pt>
                <c:pt idx="16">
                  <c:v>784745</c:v>
                </c:pt>
                <c:pt idx="17">
                  <c:v>1516728</c:v>
                </c:pt>
                <c:pt idx="18">
                  <c:v>520693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B-483A-B66C-DB0553AF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3"/>
        <c:axId val="223670543"/>
      </c:scatterChart>
      <c:valAx>
        <c:axId val="22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543"/>
        <c:crosses val="autoZero"/>
        <c:crossBetween val="midCat"/>
      </c:valAx>
      <c:valAx>
        <c:axId val="2236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DWR with B135 SC deliveries converted to WY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98766404199475"/>
                  <c:y val="-0.20953011081948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'SWP (2)'!$K$71:$K$88</c:f>
              <c:numCache>
                <c:formatCode>General</c:formatCode>
                <c:ptCount val="18"/>
                <c:pt idx="0">
                  <c:v>1628441</c:v>
                </c:pt>
                <c:pt idx="1">
                  <c:v>1718688.75</c:v>
                </c:pt>
                <c:pt idx="2">
                  <c:v>1577128.75</c:v>
                </c:pt>
                <c:pt idx="3">
                  <c:v>1516150.75</c:v>
                </c:pt>
                <c:pt idx="4">
                  <c:v>1502812.5</c:v>
                </c:pt>
                <c:pt idx="5">
                  <c:v>1048656.75</c:v>
                </c:pt>
                <c:pt idx="6">
                  <c:v>922731.5</c:v>
                </c:pt>
                <c:pt idx="7">
                  <c:v>1297966</c:v>
                </c:pt>
                <c:pt idx="8">
                  <c:v>1620010.25</c:v>
                </c:pt>
                <c:pt idx="9">
                  <c:v>1340322.75</c:v>
                </c:pt>
                <c:pt idx="10">
                  <c:v>975639.25</c:v>
                </c:pt>
                <c:pt idx="11">
                  <c:v>513681.5</c:v>
                </c:pt>
                <c:pt idx="12">
                  <c:v>526992.5</c:v>
                </c:pt>
                <c:pt idx="13">
                  <c:v>956306.5</c:v>
                </c:pt>
                <c:pt idx="14">
                  <c:v>1490742.75</c:v>
                </c:pt>
                <c:pt idx="15">
                  <c:v>916248</c:v>
                </c:pt>
                <c:pt idx="16">
                  <c:v>1180257.75</c:v>
                </c:pt>
                <c:pt idx="17">
                  <c:v>660609.75</c:v>
                </c:pt>
              </c:numCache>
            </c:numRef>
          </c:xVal>
          <c:yVal>
            <c:numRef>
              <c:f>'SWP (2)'!$L$71:$L$88</c:f>
              <c:numCache>
                <c:formatCode>General</c:formatCode>
                <c:ptCount val="18"/>
                <c:pt idx="0">
                  <c:v>1712899.99999999</c:v>
                </c:pt>
                <c:pt idx="1">
                  <c:v>1836199.99999999</c:v>
                </c:pt>
                <c:pt idx="2">
                  <c:v>1528500</c:v>
                </c:pt>
                <c:pt idx="3">
                  <c:v>1469700</c:v>
                </c:pt>
                <c:pt idx="4">
                  <c:v>1596400</c:v>
                </c:pt>
                <c:pt idx="5">
                  <c:v>1269200</c:v>
                </c:pt>
                <c:pt idx="6">
                  <c:v>985700</c:v>
                </c:pt>
                <c:pt idx="7">
                  <c:v>826900</c:v>
                </c:pt>
                <c:pt idx="8">
                  <c:v>900699.99999999907</c:v>
                </c:pt>
                <c:pt idx="9">
                  <c:v>1170399.99999999</c:v>
                </c:pt>
                <c:pt idx="10">
                  <c:v>1060800</c:v>
                </c:pt>
                <c:pt idx="11">
                  <c:v>642900</c:v>
                </c:pt>
                <c:pt idx="12">
                  <c:v>456400</c:v>
                </c:pt>
                <c:pt idx="13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B-4B8B-A0A6-D4784BD5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62191"/>
        <c:axId val="331473231"/>
      </c:scatterChart>
      <c:valAx>
        <c:axId val="33146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3231"/>
        <c:crosses val="autoZero"/>
        <c:crossBetween val="midCat"/>
      </c:valAx>
      <c:valAx>
        <c:axId val="3314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6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'SWP (2)'!$I$70:$I$88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'SWP (2)'!$K$71:$K$88</c:f>
              <c:numCache>
                <c:formatCode>General</c:formatCode>
                <c:ptCount val="18"/>
                <c:pt idx="0">
                  <c:v>1628441</c:v>
                </c:pt>
                <c:pt idx="1">
                  <c:v>1718688.75</c:v>
                </c:pt>
                <c:pt idx="2">
                  <c:v>1577128.75</c:v>
                </c:pt>
                <c:pt idx="3">
                  <c:v>1516150.75</c:v>
                </c:pt>
                <c:pt idx="4">
                  <c:v>1502812.5</c:v>
                </c:pt>
                <c:pt idx="5">
                  <c:v>1048656.75</c:v>
                </c:pt>
                <c:pt idx="6">
                  <c:v>922731.5</c:v>
                </c:pt>
                <c:pt idx="7">
                  <c:v>1297966</c:v>
                </c:pt>
                <c:pt idx="8">
                  <c:v>1620010.25</c:v>
                </c:pt>
                <c:pt idx="9">
                  <c:v>1340322.75</c:v>
                </c:pt>
                <c:pt idx="10">
                  <c:v>975639.25</c:v>
                </c:pt>
                <c:pt idx="11">
                  <c:v>513681.5</c:v>
                </c:pt>
                <c:pt idx="12">
                  <c:v>526992.5</c:v>
                </c:pt>
                <c:pt idx="13">
                  <c:v>956306.5</c:v>
                </c:pt>
                <c:pt idx="14">
                  <c:v>1490742.75</c:v>
                </c:pt>
                <c:pt idx="15">
                  <c:v>916248</c:v>
                </c:pt>
                <c:pt idx="16">
                  <c:v>1180257.75</c:v>
                </c:pt>
                <c:pt idx="17">
                  <c:v>660609.75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B-4963-AD7B-ABE185CAFC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'SWP (2)'!$I$70:$I$88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'SWP (2)'!$L$71:$L$88</c:f>
              <c:numCache>
                <c:formatCode>General</c:formatCode>
                <c:ptCount val="18"/>
                <c:pt idx="0">
                  <c:v>1712899.99999999</c:v>
                </c:pt>
                <c:pt idx="1">
                  <c:v>1836199.99999999</c:v>
                </c:pt>
                <c:pt idx="2">
                  <c:v>1528500</c:v>
                </c:pt>
                <c:pt idx="3">
                  <c:v>1469700</c:v>
                </c:pt>
                <c:pt idx="4">
                  <c:v>1596400</c:v>
                </c:pt>
                <c:pt idx="5">
                  <c:v>1269200</c:v>
                </c:pt>
                <c:pt idx="6">
                  <c:v>985700</c:v>
                </c:pt>
                <c:pt idx="7">
                  <c:v>826900</c:v>
                </c:pt>
                <c:pt idx="8">
                  <c:v>900699.99999999907</c:v>
                </c:pt>
                <c:pt idx="9">
                  <c:v>1170399.99999999</c:v>
                </c:pt>
                <c:pt idx="10">
                  <c:v>1060800</c:v>
                </c:pt>
                <c:pt idx="11">
                  <c:v>642900</c:v>
                </c:pt>
                <c:pt idx="12">
                  <c:v>456400</c:v>
                </c:pt>
                <c:pt idx="13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B-4963-AD7B-ABE185CA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74191"/>
        <c:axId val="331474671"/>
      </c:barChart>
      <c:catAx>
        <c:axId val="3314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4671"/>
        <c:crosses val="autoZero"/>
        <c:auto val="1"/>
        <c:lblAlgn val="ctr"/>
        <c:lblOffset val="100"/>
        <c:noMultiLvlLbl val="0"/>
      </c:catAx>
      <c:valAx>
        <c:axId val="3314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supplies from portfolio vs aqueduct</a:t>
            </a:r>
            <a:r>
              <a:rPr lang="en-US" baseline="0"/>
              <a:t> MWD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 Aqueduct'!$C$28:$C$41</c:f>
              <c:numCache>
                <c:formatCode>#,##0</c:formatCode>
                <c:ptCount val="14"/>
                <c:pt idx="0">
                  <c:v>179000</c:v>
                </c:pt>
                <c:pt idx="1">
                  <c:v>252000</c:v>
                </c:pt>
                <c:pt idx="2">
                  <c:v>203000</c:v>
                </c:pt>
                <c:pt idx="3">
                  <c:v>369000</c:v>
                </c:pt>
                <c:pt idx="4">
                  <c:v>379000</c:v>
                </c:pt>
                <c:pt idx="5">
                  <c:v>129000</c:v>
                </c:pt>
                <c:pt idx="6">
                  <c:v>147000</c:v>
                </c:pt>
                <c:pt idx="7">
                  <c:v>137000</c:v>
                </c:pt>
                <c:pt idx="8">
                  <c:v>251000</c:v>
                </c:pt>
                <c:pt idx="9">
                  <c:v>370000</c:v>
                </c:pt>
                <c:pt idx="10">
                  <c:v>167000</c:v>
                </c:pt>
                <c:pt idx="11">
                  <c:v>65000</c:v>
                </c:pt>
                <c:pt idx="12">
                  <c:v>62000</c:v>
                </c:pt>
                <c:pt idx="13">
                  <c:v>27000</c:v>
                </c:pt>
              </c:numCache>
            </c:numRef>
          </c:xVal>
          <c:yVal>
            <c:numRef>
              <c:f>'LA Aqueduct'!$E$28:$E$41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B-4F74-8941-EA86577C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MWD vs</a:t>
            </a:r>
            <a:r>
              <a:rPr lang="en-US" baseline="0"/>
              <a:t> </a:t>
            </a:r>
            <a:r>
              <a:rPr lang="en-US"/>
              <a:t>DWR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Colorado!$B$3:$B$104</c:f>
              <c:numCache>
                <c:formatCode>General</c:formatCode>
                <c:ptCount val="102"/>
                <c:pt idx="62" formatCode="#,##0">
                  <c:v>778000</c:v>
                </c:pt>
                <c:pt idx="63" formatCode="#,##0">
                  <c:v>1277000</c:v>
                </c:pt>
                <c:pt idx="64" formatCode="#,##0">
                  <c:v>710000</c:v>
                </c:pt>
                <c:pt idx="65" formatCode="#,##0">
                  <c:v>784000</c:v>
                </c:pt>
                <c:pt idx="66" formatCode="#,##0">
                  <c:v>791000</c:v>
                </c:pt>
                <c:pt idx="67" formatCode="#,##0">
                  <c:v>791000</c:v>
                </c:pt>
                <c:pt idx="68" formatCode="#,##0">
                  <c:v>686000</c:v>
                </c:pt>
                <c:pt idx="69" formatCode="#,##0">
                  <c:v>850000</c:v>
                </c:pt>
                <c:pt idx="70" formatCode="#,##0">
                  <c:v>1150000</c:v>
                </c:pt>
                <c:pt idx="71" formatCode="#,##0">
                  <c:v>1018000</c:v>
                </c:pt>
                <c:pt idx="72" formatCode="#,##0">
                  <c:v>1001000</c:v>
                </c:pt>
                <c:pt idx="73" formatCode="#,##0">
                  <c:v>1175000</c:v>
                </c:pt>
                <c:pt idx="74" formatCode="#,##0">
                  <c:v>1199000</c:v>
                </c:pt>
                <c:pt idx="75" formatCode="#,##0">
                  <c:v>1189000</c:v>
                </c:pt>
                <c:pt idx="76" formatCode="#,##0">
                  <c:v>1183000</c:v>
                </c:pt>
                <c:pt idx="77" formatCode="#,##0">
                  <c:v>1252000</c:v>
                </c:pt>
                <c:pt idx="78" formatCode="#,##0">
                  <c:v>1153000</c:v>
                </c:pt>
                <c:pt idx="79" formatCode="#,##0">
                  <c:v>1144000</c:v>
                </c:pt>
                <c:pt idx="80" formatCode="#,##0">
                  <c:v>1263000</c:v>
                </c:pt>
                <c:pt idx="81" formatCode="#,##0">
                  <c:v>933000</c:v>
                </c:pt>
                <c:pt idx="82" formatCode="#,##0">
                  <c:v>1089000</c:v>
                </c:pt>
                <c:pt idx="83" formatCode="#,##0">
                  <c:v>1125000</c:v>
                </c:pt>
                <c:pt idx="84" formatCode="#,##0">
                  <c:v>941000</c:v>
                </c:pt>
                <c:pt idx="85" formatCode="#,##0">
                  <c:v>1072000</c:v>
                </c:pt>
                <c:pt idx="86" formatCode="#,##0">
                  <c:v>1217000</c:v>
                </c:pt>
                <c:pt idx="87" formatCode="#,##0">
                  <c:v>1245000</c:v>
                </c:pt>
                <c:pt idx="88" formatCode="#,##0">
                  <c:v>1198000</c:v>
                </c:pt>
                <c:pt idx="89" formatCode="#,##0">
                  <c:v>676000</c:v>
                </c:pt>
                <c:pt idx="90" formatCode="#,##0">
                  <c:v>741000</c:v>
                </c:pt>
                <c:pt idx="91" formatCode="#,##0">
                  <c:v>707000</c:v>
                </c:pt>
                <c:pt idx="92" formatCode="#,##0">
                  <c:v>514000</c:v>
                </c:pt>
                <c:pt idx="93" formatCode="#,##0">
                  <c:v>696000</c:v>
                </c:pt>
                <c:pt idx="94" formatCode="#,##0">
                  <c:v>896000</c:v>
                </c:pt>
                <c:pt idx="95" formatCode="#,##0">
                  <c:v>1044000</c:v>
                </c:pt>
                <c:pt idx="96" formatCode="#,##0">
                  <c:v>837000</c:v>
                </c:pt>
                <c:pt idx="97" formatCode="#,##0">
                  <c:v>445000</c:v>
                </c:pt>
                <c:pt idx="98" formatCode="#,##0">
                  <c:v>455000</c:v>
                </c:pt>
                <c:pt idx="99" formatCode="#,##0">
                  <c:v>984000</c:v>
                </c:pt>
                <c:pt idx="100" formatCode="#,##0">
                  <c:v>1168000</c:v>
                </c:pt>
                <c:pt idx="101" formatCode="#,##0">
                  <c:v>1187000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0-41F0-8FA1-B692F594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Aqueduct</a:t>
            </a:r>
            <a:r>
              <a:rPr lang="en-US" baseline="0"/>
              <a:t> MWD vs SWDI 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50524934383203"/>
                  <c:y val="-0.12428623505395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 Aqueduct'!$C$17:$C$41</c:f>
              <c:numCache>
                <c:formatCode>#,##0</c:formatCode>
                <c:ptCount val="25"/>
                <c:pt idx="0">
                  <c:v>186000</c:v>
                </c:pt>
                <c:pt idx="1">
                  <c:v>177000</c:v>
                </c:pt>
                <c:pt idx="2">
                  <c:v>289000</c:v>
                </c:pt>
                <c:pt idx="3">
                  <c:v>133000</c:v>
                </c:pt>
                <c:pt idx="4">
                  <c:v>464000</c:v>
                </c:pt>
                <c:pt idx="5">
                  <c:v>425000</c:v>
                </c:pt>
                <c:pt idx="6">
                  <c:v>436000</c:v>
                </c:pt>
                <c:pt idx="7">
                  <c:v>467000</c:v>
                </c:pt>
                <c:pt idx="8">
                  <c:v>309000</c:v>
                </c:pt>
                <c:pt idx="9">
                  <c:v>255000</c:v>
                </c:pt>
                <c:pt idx="10">
                  <c:v>267000</c:v>
                </c:pt>
                <c:pt idx="11">
                  <c:v>179000</c:v>
                </c:pt>
                <c:pt idx="12">
                  <c:v>252000</c:v>
                </c:pt>
                <c:pt idx="13">
                  <c:v>203000</c:v>
                </c:pt>
                <c:pt idx="14">
                  <c:v>369000</c:v>
                </c:pt>
                <c:pt idx="15">
                  <c:v>379000</c:v>
                </c:pt>
                <c:pt idx="16">
                  <c:v>129000</c:v>
                </c:pt>
                <c:pt idx="17">
                  <c:v>147000</c:v>
                </c:pt>
                <c:pt idx="18">
                  <c:v>137000</c:v>
                </c:pt>
                <c:pt idx="19">
                  <c:v>251000</c:v>
                </c:pt>
                <c:pt idx="20">
                  <c:v>370000</c:v>
                </c:pt>
                <c:pt idx="21">
                  <c:v>167000</c:v>
                </c:pt>
                <c:pt idx="22">
                  <c:v>65000</c:v>
                </c:pt>
                <c:pt idx="23">
                  <c:v>62000</c:v>
                </c:pt>
                <c:pt idx="24">
                  <c:v>27000</c:v>
                </c:pt>
              </c:numCache>
            </c:numRef>
          </c:xVal>
          <c:yVal>
            <c:numRef>
              <c:f>'LA Aqueduct'!$G$17:$G$41</c:f>
              <c:numCache>
                <c:formatCode>General</c:formatCode>
                <c:ptCount val="25"/>
                <c:pt idx="0">
                  <c:v>0.23703703703703699</c:v>
                </c:pt>
                <c:pt idx="1">
                  <c:v>0.194444444444444</c:v>
                </c:pt>
                <c:pt idx="2">
                  <c:v>0.61388888888888804</c:v>
                </c:pt>
                <c:pt idx="3">
                  <c:v>0.219444444444444</c:v>
                </c:pt>
                <c:pt idx="4">
                  <c:v>0.87222222222222201</c:v>
                </c:pt>
                <c:pt idx="5">
                  <c:v>0.6</c:v>
                </c:pt>
                <c:pt idx="6">
                  <c:v>0.73611111111111105</c:v>
                </c:pt>
                <c:pt idx="7">
                  <c:v>0.77500000000000002</c:v>
                </c:pt>
                <c:pt idx="8">
                  <c:v>0.655555555555555</c:v>
                </c:pt>
                <c:pt idx="9">
                  <c:v>0.43055555555555503</c:v>
                </c:pt>
                <c:pt idx="10">
                  <c:v>0.52500000000000002</c:v>
                </c:pt>
                <c:pt idx="11">
                  <c:v>0.47222222222222199</c:v>
                </c:pt>
                <c:pt idx="12">
                  <c:v>0.61388888888888804</c:v>
                </c:pt>
                <c:pt idx="13">
                  <c:v>0.452777777777777</c:v>
                </c:pt>
                <c:pt idx="14">
                  <c:v>0.87777777777777699</c:v>
                </c:pt>
                <c:pt idx="15">
                  <c:v>0.85277777777777697</c:v>
                </c:pt>
                <c:pt idx="16">
                  <c:v>0.358333333333333</c:v>
                </c:pt>
                <c:pt idx="17">
                  <c:v>0.35277777777777702</c:v>
                </c:pt>
                <c:pt idx="18">
                  <c:v>0.46111111111111103</c:v>
                </c:pt>
                <c:pt idx="19">
                  <c:v>0.66111111111111098</c:v>
                </c:pt>
                <c:pt idx="20">
                  <c:v>0.83333333333333304</c:v>
                </c:pt>
                <c:pt idx="21">
                  <c:v>0.42777777777777698</c:v>
                </c:pt>
                <c:pt idx="22">
                  <c:v>0.28333333333333299</c:v>
                </c:pt>
                <c:pt idx="23">
                  <c:v>0.11944444444444401</c:v>
                </c:pt>
                <c:pt idx="24">
                  <c:v>6.1111111111110998E-2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D-416C-8A42-979B2BDC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61951"/>
        <c:axId val="1264357151"/>
      </c:scatterChart>
      <c:valAx>
        <c:axId val="1264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57151"/>
        <c:crosses val="autoZero"/>
        <c:crossBetween val="midCat"/>
      </c:valAx>
      <c:valAx>
        <c:axId val="1264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 Aqueduct'!$C$1</c:f>
              <c:strCache>
                <c:ptCount val="1"/>
                <c:pt idx="0">
                  <c:v>MWD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 Aqueduct'!$B$2:$B$41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'LA Aqueduct'!$C$2:$C$41</c:f>
              <c:numCache>
                <c:formatCode>#,##0</c:formatCode>
                <c:ptCount val="40"/>
                <c:pt idx="0">
                  <c:v>430000</c:v>
                </c:pt>
                <c:pt idx="1">
                  <c:v>275000</c:v>
                </c:pt>
                <c:pt idx="2">
                  <c:v>472000</c:v>
                </c:pt>
                <c:pt idx="3">
                  <c:v>493000</c:v>
                </c:pt>
                <c:pt idx="4">
                  <c:v>515000</c:v>
                </c:pt>
                <c:pt idx="5">
                  <c:v>465000</c:v>
                </c:pt>
                <c:pt idx="6">
                  <c:v>483000</c:v>
                </c:pt>
                <c:pt idx="7">
                  <c:v>519000</c:v>
                </c:pt>
                <c:pt idx="8">
                  <c:v>516000</c:v>
                </c:pt>
                <c:pt idx="9">
                  <c:v>496000</c:v>
                </c:pt>
                <c:pt idx="10">
                  <c:v>521000</c:v>
                </c:pt>
                <c:pt idx="11">
                  <c:v>428000</c:v>
                </c:pt>
                <c:pt idx="12">
                  <c:v>369000</c:v>
                </c:pt>
                <c:pt idx="13">
                  <c:v>288000</c:v>
                </c:pt>
                <c:pt idx="14">
                  <c:v>106000</c:v>
                </c:pt>
                <c:pt idx="15">
                  <c:v>186000</c:v>
                </c:pt>
                <c:pt idx="16">
                  <c:v>177000</c:v>
                </c:pt>
                <c:pt idx="17">
                  <c:v>289000</c:v>
                </c:pt>
                <c:pt idx="18">
                  <c:v>133000</c:v>
                </c:pt>
                <c:pt idx="19">
                  <c:v>464000</c:v>
                </c:pt>
                <c:pt idx="20">
                  <c:v>425000</c:v>
                </c:pt>
                <c:pt idx="21">
                  <c:v>436000</c:v>
                </c:pt>
                <c:pt idx="22">
                  <c:v>467000</c:v>
                </c:pt>
                <c:pt idx="23">
                  <c:v>309000</c:v>
                </c:pt>
                <c:pt idx="24">
                  <c:v>255000</c:v>
                </c:pt>
                <c:pt idx="25">
                  <c:v>267000</c:v>
                </c:pt>
                <c:pt idx="26">
                  <c:v>179000</c:v>
                </c:pt>
                <c:pt idx="27">
                  <c:v>252000</c:v>
                </c:pt>
                <c:pt idx="28">
                  <c:v>203000</c:v>
                </c:pt>
                <c:pt idx="29">
                  <c:v>369000</c:v>
                </c:pt>
                <c:pt idx="30">
                  <c:v>379000</c:v>
                </c:pt>
                <c:pt idx="31">
                  <c:v>129000</c:v>
                </c:pt>
                <c:pt idx="32">
                  <c:v>147000</c:v>
                </c:pt>
                <c:pt idx="33">
                  <c:v>137000</c:v>
                </c:pt>
                <c:pt idx="34">
                  <c:v>251000</c:v>
                </c:pt>
                <c:pt idx="35">
                  <c:v>370000</c:v>
                </c:pt>
                <c:pt idx="36">
                  <c:v>167000</c:v>
                </c:pt>
                <c:pt idx="37">
                  <c:v>65000</c:v>
                </c:pt>
                <c:pt idx="38">
                  <c:v>62000</c:v>
                </c:pt>
                <c:pt idx="39">
                  <c:v>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3-4EC9-A055-5C2F57ABFD28}"/>
            </c:ext>
          </c:extLst>
        </c:ser>
        <c:ser>
          <c:idx val="1"/>
          <c:order val="1"/>
          <c:tx>
            <c:strRef>
              <c:f>'LA Aqueduct'!$D$1</c:f>
              <c:strCache>
                <c:ptCount val="1"/>
                <c:pt idx="0">
                  <c:v>DWR Portfolio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 Aqueduct'!$B$28:$B$41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xVal>
          <c:yVal>
            <c:numRef>
              <c:f>'LA Aqueduct'!$E$28:$E$41</c:f>
              <c:numCache>
                <c:formatCode>General</c:formatCode>
                <c:ptCount val="14"/>
                <c:pt idx="0">
                  <c:v>218400</c:v>
                </c:pt>
                <c:pt idx="1">
                  <c:v>207300</c:v>
                </c:pt>
                <c:pt idx="2">
                  <c:v>202600</c:v>
                </c:pt>
                <c:pt idx="3">
                  <c:v>339799.99999999901</c:v>
                </c:pt>
                <c:pt idx="4">
                  <c:v>365800</c:v>
                </c:pt>
                <c:pt idx="5">
                  <c:v>185799.99999999898</c:v>
                </c:pt>
                <c:pt idx="6">
                  <c:v>138200</c:v>
                </c:pt>
                <c:pt idx="7">
                  <c:v>98800</c:v>
                </c:pt>
                <c:pt idx="8">
                  <c:v>241600</c:v>
                </c:pt>
                <c:pt idx="9">
                  <c:v>324900</c:v>
                </c:pt>
                <c:pt idx="10">
                  <c:v>200100</c:v>
                </c:pt>
                <c:pt idx="11">
                  <c:v>74500</c:v>
                </c:pt>
                <c:pt idx="12">
                  <c:v>51500</c:v>
                </c:pt>
                <c:pt idx="13">
                  <c:v>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3-4EC9-A055-5C2F57AB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24079"/>
        <c:axId val="1280422159"/>
      </c:scatterChart>
      <c:valAx>
        <c:axId val="12804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2159"/>
        <c:crosses val="autoZero"/>
        <c:crossBetween val="midCat"/>
      </c:valAx>
      <c:valAx>
        <c:axId val="12804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2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MWD and portfolios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Aqueduct'!$H$28:$H$41</c:f>
              <c:numCache>
                <c:formatCode>#,##0</c:formatCode>
                <c:ptCount val="14"/>
                <c:pt idx="0">
                  <c:v>-39400</c:v>
                </c:pt>
                <c:pt idx="1">
                  <c:v>44700</c:v>
                </c:pt>
                <c:pt idx="2">
                  <c:v>400</c:v>
                </c:pt>
                <c:pt idx="3">
                  <c:v>29200.00000000099</c:v>
                </c:pt>
                <c:pt idx="4">
                  <c:v>13200</c:v>
                </c:pt>
                <c:pt idx="5">
                  <c:v>-56799.999999998981</c:v>
                </c:pt>
                <c:pt idx="6">
                  <c:v>8800</c:v>
                </c:pt>
                <c:pt idx="7">
                  <c:v>38200</c:v>
                </c:pt>
                <c:pt idx="8">
                  <c:v>9400</c:v>
                </c:pt>
                <c:pt idx="9">
                  <c:v>45100</c:v>
                </c:pt>
                <c:pt idx="10">
                  <c:v>-33100</c:v>
                </c:pt>
                <c:pt idx="11">
                  <c:v>-9500</c:v>
                </c:pt>
                <c:pt idx="12">
                  <c:v>10500</c:v>
                </c:pt>
                <c:pt idx="13">
                  <c:v>-8200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4D2-BB59-9FA9752D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234272"/>
        <c:axId val="1828232832"/>
      </c:barChart>
      <c:catAx>
        <c:axId val="182823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2832"/>
        <c:crosses val="autoZero"/>
        <c:auto val="1"/>
        <c:lblAlgn val="ctr"/>
        <c:lblOffset val="100"/>
        <c:noMultiLvlLbl val="0"/>
      </c:catAx>
      <c:valAx>
        <c:axId val="1828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'something else rel to swp'!$G$1</c:f>
              <c:strCache>
                <c:ptCount val="1"/>
                <c:pt idx="0">
                  <c:v>B135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'something else rel to swp'!$A$16:$A$62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'something else rel to swp'!$G$16:$G$55</c:f>
              <c:numCache>
                <c:formatCode>General</c:formatCode>
                <c:ptCount val="40"/>
                <c:pt idx="0">
                  <c:v>618451</c:v>
                </c:pt>
                <c:pt idx="1">
                  <c:v>189755</c:v>
                </c:pt>
                <c:pt idx="2">
                  <c:v>507565</c:v>
                </c:pt>
                <c:pt idx="3">
                  <c:v>477074</c:v>
                </c:pt>
                <c:pt idx="4">
                  <c:v>531727</c:v>
                </c:pt>
                <c:pt idx="5">
                  <c:v>795846</c:v>
                </c:pt>
                <c:pt idx="6">
                  <c:v>691192</c:v>
                </c:pt>
                <c:pt idx="7">
                  <c:v>343521</c:v>
                </c:pt>
                <c:pt idx="8">
                  <c:v>457582</c:v>
                </c:pt>
                <c:pt idx="9">
                  <c:v>683625</c:v>
                </c:pt>
                <c:pt idx="10">
                  <c:v>708840</c:v>
                </c:pt>
                <c:pt idx="11">
                  <c:v>712424</c:v>
                </c:pt>
                <c:pt idx="12">
                  <c:v>902564</c:v>
                </c:pt>
                <c:pt idx="13">
                  <c:v>1156698</c:v>
                </c:pt>
                <c:pt idx="14">
                  <c:v>1396423</c:v>
                </c:pt>
                <c:pt idx="15">
                  <c:v>391447</c:v>
                </c:pt>
                <c:pt idx="16">
                  <c:v>710313</c:v>
                </c:pt>
                <c:pt idx="17">
                  <c:v>652190</c:v>
                </c:pt>
                <c:pt idx="18">
                  <c:v>807866</c:v>
                </c:pt>
                <c:pt idx="19">
                  <c:v>436042</c:v>
                </c:pt>
                <c:pt idx="20">
                  <c:v>593380</c:v>
                </c:pt>
                <c:pt idx="21">
                  <c:v>721810</c:v>
                </c:pt>
                <c:pt idx="22">
                  <c:v>410065</c:v>
                </c:pt>
                <c:pt idx="23">
                  <c:v>852617</c:v>
                </c:pt>
                <c:pt idx="24">
                  <c:v>1522412</c:v>
                </c:pt>
                <c:pt idx="25">
                  <c:v>1023169</c:v>
                </c:pt>
                <c:pt idx="26">
                  <c:v>1408919</c:v>
                </c:pt>
                <c:pt idx="27">
                  <c:v>1701615</c:v>
                </c:pt>
                <c:pt idx="28">
                  <c:v>1724380</c:v>
                </c:pt>
                <c:pt idx="29">
                  <c:v>1528045</c:v>
                </c:pt>
                <c:pt idx="30">
                  <c:v>1512186</c:v>
                </c:pt>
                <c:pt idx="31">
                  <c:v>1499688</c:v>
                </c:pt>
                <c:pt idx="32">
                  <c:v>898313</c:v>
                </c:pt>
                <c:pt idx="33">
                  <c:v>930871</c:v>
                </c:pt>
                <c:pt idx="34">
                  <c:v>1420331</c:v>
                </c:pt>
                <c:pt idx="35">
                  <c:v>1686570</c:v>
                </c:pt>
                <c:pt idx="36">
                  <c:v>1224907</c:v>
                </c:pt>
                <c:pt idx="37">
                  <c:v>892550</c:v>
                </c:pt>
                <c:pt idx="38">
                  <c:v>387392</c:v>
                </c:pt>
                <c:pt idx="39">
                  <c:v>573526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C78-929E-BD38B375CC91}"/>
            </c:ext>
          </c:extLst>
        </c:ser>
        <c:ser>
          <c:idx val="1"/>
          <c:order val="1"/>
          <c:tx>
            <c:strRef>
              <c:f>'something else rel to swp'!$H$1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'something else rel to swp'!$A$16:$A$62</c:f>
              <c:numCache>
                <c:formatCode>General</c:formatCode>
                <c:ptCount val="47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</c:numCache>
            </c:numRef>
          </c:cat>
          <c:val>
            <c:numRef>
              <c:f>'something else rel to swp'!$H$16:$H$55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0-4C78-929E-BD38B375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938160"/>
        <c:axId val="1289935760"/>
      </c:barChart>
      <c:catAx>
        <c:axId val="12899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35760"/>
        <c:crosses val="autoZero"/>
        <c:auto val="1"/>
        <c:lblAlgn val="ctr"/>
        <c:lblOffset val="100"/>
        <c:noMultiLvlLbl val="0"/>
      </c:catAx>
      <c:valAx>
        <c:axId val="12899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'something else rel to swp'!$G$16:$G$62</c:f>
              <c:numCache>
                <c:formatCode>General</c:formatCode>
                <c:ptCount val="47"/>
                <c:pt idx="0">
                  <c:v>618451</c:v>
                </c:pt>
                <c:pt idx="1">
                  <c:v>189755</c:v>
                </c:pt>
                <c:pt idx="2">
                  <c:v>507565</c:v>
                </c:pt>
                <c:pt idx="3">
                  <c:v>477074</c:v>
                </c:pt>
                <c:pt idx="4">
                  <c:v>531727</c:v>
                </c:pt>
                <c:pt idx="5">
                  <c:v>795846</c:v>
                </c:pt>
                <c:pt idx="6">
                  <c:v>691192</c:v>
                </c:pt>
                <c:pt idx="7">
                  <c:v>343521</c:v>
                </c:pt>
                <c:pt idx="8">
                  <c:v>457582</c:v>
                </c:pt>
                <c:pt idx="9">
                  <c:v>683625</c:v>
                </c:pt>
                <c:pt idx="10">
                  <c:v>708840</c:v>
                </c:pt>
                <c:pt idx="11">
                  <c:v>712424</c:v>
                </c:pt>
                <c:pt idx="12">
                  <c:v>902564</c:v>
                </c:pt>
                <c:pt idx="13">
                  <c:v>1156698</c:v>
                </c:pt>
                <c:pt idx="14">
                  <c:v>1396423</c:v>
                </c:pt>
                <c:pt idx="15">
                  <c:v>391447</c:v>
                </c:pt>
                <c:pt idx="16">
                  <c:v>710313</c:v>
                </c:pt>
                <c:pt idx="17">
                  <c:v>652190</c:v>
                </c:pt>
                <c:pt idx="18">
                  <c:v>807866</c:v>
                </c:pt>
                <c:pt idx="19">
                  <c:v>436042</c:v>
                </c:pt>
                <c:pt idx="20">
                  <c:v>593380</c:v>
                </c:pt>
                <c:pt idx="21">
                  <c:v>721810</c:v>
                </c:pt>
                <c:pt idx="22">
                  <c:v>410065</c:v>
                </c:pt>
                <c:pt idx="23">
                  <c:v>852617</c:v>
                </c:pt>
                <c:pt idx="24">
                  <c:v>1522412</c:v>
                </c:pt>
                <c:pt idx="25">
                  <c:v>1023169</c:v>
                </c:pt>
                <c:pt idx="26">
                  <c:v>1408919</c:v>
                </c:pt>
                <c:pt idx="27">
                  <c:v>1701615</c:v>
                </c:pt>
                <c:pt idx="28">
                  <c:v>1724380</c:v>
                </c:pt>
                <c:pt idx="29">
                  <c:v>1528045</c:v>
                </c:pt>
                <c:pt idx="30">
                  <c:v>1512186</c:v>
                </c:pt>
                <c:pt idx="31">
                  <c:v>1499688</c:v>
                </c:pt>
                <c:pt idx="32">
                  <c:v>898313</c:v>
                </c:pt>
                <c:pt idx="33">
                  <c:v>930871</c:v>
                </c:pt>
                <c:pt idx="34">
                  <c:v>1420331</c:v>
                </c:pt>
                <c:pt idx="35">
                  <c:v>1686570</c:v>
                </c:pt>
                <c:pt idx="36">
                  <c:v>1224907</c:v>
                </c:pt>
                <c:pt idx="37">
                  <c:v>892550</c:v>
                </c:pt>
                <c:pt idx="38">
                  <c:v>387392</c:v>
                </c:pt>
                <c:pt idx="39">
                  <c:v>573526</c:v>
                </c:pt>
                <c:pt idx="40">
                  <c:v>1083900</c:v>
                </c:pt>
                <c:pt idx="41">
                  <c:v>1626357</c:v>
                </c:pt>
                <c:pt idx="42">
                  <c:v>679545</c:v>
                </c:pt>
                <c:pt idx="43">
                  <c:v>1347162</c:v>
                </c:pt>
                <c:pt idx="44">
                  <c:v>431759</c:v>
                </c:pt>
                <c:pt idx="45">
                  <c:v>409650</c:v>
                </c:pt>
                <c:pt idx="46">
                  <c:v>424702</c:v>
                </c:pt>
              </c:numCache>
            </c:numRef>
          </c:xVal>
          <c:yVal>
            <c:numRef>
              <c:f>'something else rel to swp'!$H$16:$H$62</c:f>
              <c:numCache>
                <c:formatCode>#,##0</c:formatCode>
                <c:ptCount val="47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8-465C-90E8-FF7C6EF5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41503"/>
        <c:axId val="1263141023"/>
      </c:scatterChart>
      <c:valAx>
        <c:axId val="12631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41023"/>
        <c:crosses val="autoZero"/>
        <c:crossBetween val="midCat"/>
      </c:valAx>
      <c:valAx>
        <c:axId val="12631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4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SC vs USBR SC Diversions 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172500</c:v>
                </c:pt>
                <c:pt idx="26">
                  <c:v>95710</c:v>
                </c:pt>
                <c:pt idx="27">
                  <c:v>30698</c:v>
                </c:pt>
                <c:pt idx="28">
                  <c:v>31136</c:v>
                </c:pt>
                <c:pt idx="29">
                  <c:v>34630</c:v>
                </c:pt>
                <c:pt idx="30">
                  <c:v>51633</c:v>
                </c:pt>
                <c:pt idx="31">
                  <c:v>58342</c:v>
                </c:pt>
                <c:pt idx="32">
                  <c:v>80395</c:v>
                </c:pt>
                <c:pt idx="33">
                  <c:v>85356</c:v>
                </c:pt>
                <c:pt idx="34">
                  <c:v>194245</c:v>
                </c:pt>
                <c:pt idx="35">
                  <c:v>172254</c:v>
                </c:pt>
                <c:pt idx="36">
                  <c:v>179440</c:v>
                </c:pt>
                <c:pt idx="37">
                  <c:v>231370</c:v>
                </c:pt>
                <c:pt idx="38">
                  <c:v>175050</c:v>
                </c:pt>
                <c:pt idx="39">
                  <c:v>228317</c:v>
                </c:pt>
                <c:pt idx="40">
                  <c:v>341156</c:v>
                </c:pt>
                <c:pt idx="41">
                  <c:v>417080</c:v>
                </c:pt>
                <c:pt idx="42">
                  <c:v>481493</c:v>
                </c:pt>
                <c:pt idx="43">
                  <c:v>593983</c:v>
                </c:pt>
                <c:pt idx="44">
                  <c:v>540169</c:v>
                </c:pt>
                <c:pt idx="45">
                  <c:v>707938</c:v>
                </c:pt>
                <c:pt idx="46">
                  <c:v>894190</c:v>
                </c:pt>
                <c:pt idx="47">
                  <c:v>1102689</c:v>
                </c:pt>
                <c:pt idx="48">
                  <c:v>1073413</c:v>
                </c:pt>
                <c:pt idx="49">
                  <c:v>1057132</c:v>
                </c:pt>
                <c:pt idx="50">
                  <c:v>1136698</c:v>
                </c:pt>
                <c:pt idx="51">
                  <c:v>1178058</c:v>
                </c:pt>
                <c:pt idx="52">
                  <c:v>1146182</c:v>
                </c:pt>
                <c:pt idx="53">
                  <c:v>1122633</c:v>
                </c:pt>
                <c:pt idx="54">
                  <c:v>1181527</c:v>
                </c:pt>
                <c:pt idx="55">
                  <c:v>1128575</c:v>
                </c:pt>
                <c:pt idx="56">
                  <c:v>1200353</c:v>
                </c:pt>
                <c:pt idx="57">
                  <c:v>1212000</c:v>
                </c:pt>
                <c:pt idx="58">
                  <c:v>1212000</c:v>
                </c:pt>
                <c:pt idx="59">
                  <c:v>1170140</c:v>
                </c:pt>
                <c:pt idx="60">
                  <c:v>1121788</c:v>
                </c:pt>
                <c:pt idx="61">
                  <c:v>778495</c:v>
                </c:pt>
                <c:pt idx="62">
                  <c:v>794620</c:v>
                </c:pt>
                <c:pt idx="63">
                  <c:v>1280598</c:v>
                </c:pt>
                <c:pt idx="64">
                  <c:v>713816</c:v>
                </c:pt>
                <c:pt idx="65">
                  <c:v>812608</c:v>
                </c:pt>
                <c:pt idx="66">
                  <c:v>818165</c:v>
                </c:pt>
                <c:pt idx="67">
                  <c:v>830228</c:v>
                </c:pt>
                <c:pt idx="68">
                  <c:v>716536</c:v>
                </c:pt>
                <c:pt idx="69">
                  <c:v>907564</c:v>
                </c:pt>
                <c:pt idx="70">
                  <c:v>1237230</c:v>
                </c:pt>
                <c:pt idx="71">
                  <c:v>1273236</c:v>
                </c:pt>
                <c:pt idx="72">
                  <c:v>1303276</c:v>
                </c:pt>
                <c:pt idx="73">
                  <c:v>1282277</c:v>
                </c:pt>
                <c:pt idx="74">
                  <c:v>1203571</c:v>
                </c:pt>
                <c:pt idx="75">
                  <c:v>1204578</c:v>
                </c:pt>
                <c:pt idx="76">
                  <c:v>1218321</c:v>
                </c:pt>
                <c:pt idx="77">
                  <c:v>1255720</c:v>
                </c:pt>
                <c:pt idx="78">
                  <c:v>1197422</c:v>
                </c:pt>
                <c:pt idx="79">
                  <c:v>1207331</c:v>
                </c:pt>
                <c:pt idx="80">
                  <c:v>1303212</c:v>
                </c:pt>
                <c:pt idx="81">
                  <c:v>997414</c:v>
                </c:pt>
                <c:pt idx="82">
                  <c:v>1230353</c:v>
                </c:pt>
                <c:pt idx="83">
                  <c:v>1241821</c:v>
                </c:pt>
                <c:pt idx="84">
                  <c:v>1076295</c:v>
                </c:pt>
                <c:pt idx="85">
                  <c:v>1215224</c:v>
                </c:pt>
                <c:pt idx="86">
                  <c:v>1303148</c:v>
                </c:pt>
                <c:pt idx="87">
                  <c:v>1253579</c:v>
                </c:pt>
                <c:pt idx="88">
                  <c:v>1241088</c:v>
                </c:pt>
                <c:pt idx="89">
                  <c:v>688043</c:v>
                </c:pt>
                <c:pt idx="90">
                  <c:v>763095</c:v>
                </c:pt>
                <c:pt idx="91">
                  <c:v>879704</c:v>
                </c:pt>
                <c:pt idx="92">
                  <c:v>635558</c:v>
                </c:pt>
                <c:pt idx="93">
                  <c:v>716289</c:v>
                </c:pt>
                <c:pt idx="94">
                  <c:v>907807</c:v>
                </c:pt>
                <c:pt idx="95">
                  <c:v>1107683</c:v>
                </c:pt>
                <c:pt idx="96">
                  <c:v>1101590</c:v>
                </c:pt>
                <c:pt idx="97">
                  <c:v>701966</c:v>
                </c:pt>
                <c:pt idx="98">
                  <c:v>739017</c:v>
                </c:pt>
                <c:pt idx="99">
                  <c:v>1015806</c:v>
                </c:pt>
                <c:pt idx="100">
                  <c:v>1179094</c:v>
                </c:pt>
                <c:pt idx="101">
                  <c:v>1181597</c:v>
                </c:pt>
                <c:pt idx="102">
                  <c:v>999819</c:v>
                </c:pt>
                <c:pt idx="103">
                  <c:v>679767</c:v>
                </c:pt>
                <c:pt idx="104">
                  <c:v>891844</c:v>
                </c:pt>
                <c:pt idx="105">
                  <c:v>540208</c:v>
                </c:pt>
                <c:pt idx="106">
                  <c:v>818220</c:v>
                </c:pt>
                <c:pt idx="107">
                  <c:v>1078121</c:v>
                </c:pt>
                <c:pt idx="108">
                  <c:v>1129540</c:v>
                </c:pt>
                <c:pt idx="109">
                  <c:v>663943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C-43D6-AFE5-C4B69FF1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Colorado!$B$2</c:f>
              <c:strCache>
                <c:ptCount val="1"/>
                <c:pt idx="0">
                  <c:v>MWD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Colorado!$A$65:$A$104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Colorado!$B$65:$B$105</c:f>
              <c:numCache>
                <c:formatCode>#,##0</c:formatCode>
                <c:ptCount val="41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1187000</c:v>
                </c:pt>
                <c:pt idx="40">
                  <c:v>961000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9-4CD8-94CA-B4CFEA5ECA74}"/>
            </c:ext>
          </c:extLst>
        </c:ser>
        <c:ser>
          <c:idx val="1"/>
          <c:order val="1"/>
          <c:tx>
            <c:strRef>
              <c:f>Colorado!$F$2</c:f>
              <c:strCache>
                <c:ptCount val="1"/>
                <c:pt idx="0">
                  <c:v>USBR MWD Diversions (south coast)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Colorado!$A$65:$A$104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Colorado!$F$65:$F$104</c:f>
              <c:numCache>
                <c:formatCode>General</c:formatCode>
                <c:ptCount val="40"/>
                <c:pt idx="0">
                  <c:v>794620</c:v>
                </c:pt>
                <c:pt idx="1">
                  <c:v>1280598</c:v>
                </c:pt>
                <c:pt idx="2">
                  <c:v>713816</c:v>
                </c:pt>
                <c:pt idx="3">
                  <c:v>812608</c:v>
                </c:pt>
                <c:pt idx="4">
                  <c:v>818165</c:v>
                </c:pt>
                <c:pt idx="5">
                  <c:v>830228</c:v>
                </c:pt>
                <c:pt idx="6">
                  <c:v>716536</c:v>
                </c:pt>
                <c:pt idx="7">
                  <c:v>907564</c:v>
                </c:pt>
                <c:pt idx="8">
                  <c:v>1237230</c:v>
                </c:pt>
                <c:pt idx="9">
                  <c:v>1273236</c:v>
                </c:pt>
                <c:pt idx="10">
                  <c:v>1303276</c:v>
                </c:pt>
                <c:pt idx="11">
                  <c:v>1282277</c:v>
                </c:pt>
                <c:pt idx="12">
                  <c:v>1203571</c:v>
                </c:pt>
                <c:pt idx="13">
                  <c:v>1204578</c:v>
                </c:pt>
                <c:pt idx="14">
                  <c:v>1218321</c:v>
                </c:pt>
                <c:pt idx="15">
                  <c:v>1255720</c:v>
                </c:pt>
                <c:pt idx="16">
                  <c:v>1197422</c:v>
                </c:pt>
                <c:pt idx="17">
                  <c:v>1207331</c:v>
                </c:pt>
                <c:pt idx="18">
                  <c:v>1303212</c:v>
                </c:pt>
                <c:pt idx="19">
                  <c:v>997414</c:v>
                </c:pt>
                <c:pt idx="20">
                  <c:v>1230353</c:v>
                </c:pt>
                <c:pt idx="21">
                  <c:v>1241821</c:v>
                </c:pt>
                <c:pt idx="22">
                  <c:v>1076295</c:v>
                </c:pt>
                <c:pt idx="23">
                  <c:v>1215224</c:v>
                </c:pt>
                <c:pt idx="24">
                  <c:v>1303148</c:v>
                </c:pt>
                <c:pt idx="25">
                  <c:v>1253579</c:v>
                </c:pt>
                <c:pt idx="26">
                  <c:v>1241088</c:v>
                </c:pt>
                <c:pt idx="27">
                  <c:v>688043</c:v>
                </c:pt>
                <c:pt idx="28">
                  <c:v>763095</c:v>
                </c:pt>
                <c:pt idx="29">
                  <c:v>879704</c:v>
                </c:pt>
                <c:pt idx="30">
                  <c:v>635558</c:v>
                </c:pt>
                <c:pt idx="31">
                  <c:v>716289</c:v>
                </c:pt>
                <c:pt idx="32">
                  <c:v>907807</c:v>
                </c:pt>
                <c:pt idx="33">
                  <c:v>1107683</c:v>
                </c:pt>
                <c:pt idx="34">
                  <c:v>1101590</c:v>
                </c:pt>
                <c:pt idx="35">
                  <c:v>701966</c:v>
                </c:pt>
                <c:pt idx="36">
                  <c:v>739017</c:v>
                </c:pt>
                <c:pt idx="37">
                  <c:v>1015806</c:v>
                </c:pt>
                <c:pt idx="38">
                  <c:v>1179094</c:v>
                </c:pt>
                <c:pt idx="39">
                  <c:v>1181597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9-4CD8-94CA-B4CFEA5E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929824"/>
        <c:axId val="1320916864"/>
      </c:barChart>
      <c:catAx>
        <c:axId val="13209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6864"/>
        <c:crosses val="autoZero"/>
        <c:auto val="1"/>
        <c:lblAlgn val="ctr"/>
        <c:lblOffset val="100"/>
        <c:noMultiLvlLbl val="0"/>
      </c:catAx>
      <c:valAx>
        <c:axId val="1320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DWR SC vs USBR SC Diversions 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5246281714785654E-2"/>
                  <c:y val="-0.21002551764362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Colorado!$I$3:$I$112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121620</c:v>
                </c:pt>
                <c:pt idx="26">
                  <c:v>121230</c:v>
                </c:pt>
                <c:pt idx="27">
                  <c:v>52463</c:v>
                </c:pt>
                <c:pt idx="28">
                  <c:v>13421</c:v>
                </c:pt>
                <c:pt idx="29">
                  <c:v>52380</c:v>
                </c:pt>
                <c:pt idx="30">
                  <c:v>37340</c:v>
                </c:pt>
                <c:pt idx="31">
                  <c:v>65617</c:v>
                </c:pt>
                <c:pt idx="32">
                  <c:v>65097</c:v>
                </c:pt>
                <c:pt idx="33">
                  <c:v>89431</c:v>
                </c:pt>
                <c:pt idx="34">
                  <c:v>180558</c:v>
                </c:pt>
                <c:pt idx="35">
                  <c:v>172254</c:v>
                </c:pt>
                <c:pt idx="36">
                  <c:v>176808</c:v>
                </c:pt>
                <c:pt idx="37">
                  <c:v>210320</c:v>
                </c:pt>
                <c:pt idx="38">
                  <c:v>191750</c:v>
                </c:pt>
                <c:pt idx="39">
                  <c:v>222868</c:v>
                </c:pt>
                <c:pt idx="40">
                  <c:v>281672</c:v>
                </c:pt>
                <c:pt idx="41">
                  <c:v>412876</c:v>
                </c:pt>
                <c:pt idx="42">
                  <c:v>446449</c:v>
                </c:pt>
                <c:pt idx="43">
                  <c:v>606888</c:v>
                </c:pt>
                <c:pt idx="44">
                  <c:v>540979</c:v>
                </c:pt>
                <c:pt idx="45">
                  <c:v>660721</c:v>
                </c:pt>
                <c:pt idx="46">
                  <c:v>851200</c:v>
                </c:pt>
                <c:pt idx="47">
                  <c:v>1068592</c:v>
                </c:pt>
                <c:pt idx="48">
                  <c:v>1039377</c:v>
                </c:pt>
                <c:pt idx="49">
                  <c:v>1085744</c:v>
                </c:pt>
                <c:pt idx="50">
                  <c:v>1101269</c:v>
                </c:pt>
                <c:pt idx="51">
                  <c:v>1184983</c:v>
                </c:pt>
                <c:pt idx="52">
                  <c:v>1126240</c:v>
                </c:pt>
                <c:pt idx="53">
                  <c:v>1187427</c:v>
                </c:pt>
                <c:pt idx="54">
                  <c:v>1110509</c:v>
                </c:pt>
                <c:pt idx="55">
                  <c:v>1143931</c:v>
                </c:pt>
                <c:pt idx="56">
                  <c:v>1210617</c:v>
                </c:pt>
                <c:pt idx="57">
                  <c:v>1209534</c:v>
                </c:pt>
                <c:pt idx="58">
                  <c:v>1250438</c:v>
                </c:pt>
                <c:pt idx="59">
                  <c:v>1116031</c:v>
                </c:pt>
                <c:pt idx="60">
                  <c:v>1188411</c:v>
                </c:pt>
                <c:pt idx="61">
                  <c:v>871364</c:v>
                </c:pt>
                <c:pt idx="62">
                  <c:v>802481</c:v>
                </c:pt>
                <c:pt idx="63">
                  <c:v>1074880</c:v>
                </c:pt>
                <c:pt idx="64">
                  <c:v>889054</c:v>
                </c:pt>
                <c:pt idx="65">
                  <c:v>780798</c:v>
                </c:pt>
                <c:pt idx="66">
                  <c:v>814629</c:v>
                </c:pt>
                <c:pt idx="67">
                  <c:v>881255</c:v>
                </c:pt>
                <c:pt idx="68">
                  <c:v>769165</c:v>
                </c:pt>
                <c:pt idx="69">
                  <c:v>737860</c:v>
                </c:pt>
                <c:pt idx="70">
                  <c:v>1196413</c:v>
                </c:pt>
                <c:pt idx="71">
                  <c:v>1259716</c:v>
                </c:pt>
                <c:pt idx="72">
                  <c:v>1293728</c:v>
                </c:pt>
                <c:pt idx="73">
                  <c:v>1313285</c:v>
                </c:pt>
                <c:pt idx="74">
                  <c:v>1206149</c:v>
                </c:pt>
                <c:pt idx="75">
                  <c:v>1198614</c:v>
                </c:pt>
                <c:pt idx="76">
                  <c:v>1216118</c:v>
                </c:pt>
                <c:pt idx="77">
                  <c:v>1252224</c:v>
                </c:pt>
                <c:pt idx="78">
                  <c:v>1187221</c:v>
                </c:pt>
                <c:pt idx="79">
                  <c:v>1210890</c:v>
                </c:pt>
                <c:pt idx="80">
                  <c:v>1299135</c:v>
                </c:pt>
                <c:pt idx="81">
                  <c:v>1090650</c:v>
                </c:pt>
                <c:pt idx="82">
                  <c:v>1157759</c:v>
                </c:pt>
                <c:pt idx="83">
                  <c:v>1231603</c:v>
                </c:pt>
                <c:pt idx="84">
                  <c:v>1084473</c:v>
                </c:pt>
                <c:pt idx="85">
                  <c:v>1202946</c:v>
                </c:pt>
                <c:pt idx="86">
                  <c:v>1299244</c:v>
                </c:pt>
                <c:pt idx="87">
                  <c:v>1264299</c:v>
                </c:pt>
                <c:pt idx="88">
                  <c:v>1276970</c:v>
                </c:pt>
                <c:pt idx="89">
                  <c:v>766362</c:v>
                </c:pt>
                <c:pt idx="90">
                  <c:v>719107</c:v>
                </c:pt>
                <c:pt idx="91">
                  <c:v>870911</c:v>
                </c:pt>
                <c:pt idx="92">
                  <c:v>824342</c:v>
                </c:pt>
                <c:pt idx="93">
                  <c:v>688370</c:v>
                </c:pt>
                <c:pt idx="94">
                  <c:v>803478</c:v>
                </c:pt>
                <c:pt idx="95">
                  <c:v>1066255</c:v>
                </c:pt>
                <c:pt idx="96">
                  <c:v>1044889</c:v>
                </c:pt>
                <c:pt idx="97">
                  <c:v>965194</c:v>
                </c:pt>
                <c:pt idx="98">
                  <c:v>725609</c:v>
                </c:pt>
                <c:pt idx="99">
                  <c:v>783358</c:v>
                </c:pt>
                <c:pt idx="100">
                  <c:v>1139816</c:v>
                </c:pt>
                <c:pt idx="101">
                  <c:v>1196817</c:v>
                </c:pt>
                <c:pt idx="102">
                  <c:v>1056815</c:v>
                </c:pt>
                <c:pt idx="103">
                  <c:v>664736</c:v>
                </c:pt>
                <c:pt idx="104">
                  <c:v>909554</c:v>
                </c:pt>
                <c:pt idx="105">
                  <c:v>689050</c:v>
                </c:pt>
                <c:pt idx="106">
                  <c:v>630175</c:v>
                </c:pt>
                <c:pt idx="107">
                  <c:v>1064513</c:v>
                </c:pt>
                <c:pt idx="108">
                  <c:v>1114847</c:v>
                </c:pt>
                <c:pt idx="109">
                  <c:v>812275</c:v>
                </c:pt>
              </c:numCache>
            </c:numRef>
          </c:xVal>
          <c:yVal>
            <c:numRef>
              <c:f>Colorado!$C$3:$C$112</c:f>
              <c:numCache>
                <c:formatCode>General</c:formatCode>
                <c:ptCount val="110"/>
                <c:pt idx="88">
                  <c:v>1309300</c:v>
                </c:pt>
                <c:pt idx="89">
                  <c:v>756600</c:v>
                </c:pt>
                <c:pt idx="90">
                  <c:v>1098500</c:v>
                </c:pt>
                <c:pt idx="91">
                  <c:v>771700</c:v>
                </c:pt>
                <c:pt idx="92">
                  <c:v>806700</c:v>
                </c:pt>
                <c:pt idx="93">
                  <c:v>1079400</c:v>
                </c:pt>
                <c:pt idx="94">
                  <c:v>1254400</c:v>
                </c:pt>
                <c:pt idx="95">
                  <c:v>1216400</c:v>
                </c:pt>
                <c:pt idx="96">
                  <c:v>987800</c:v>
                </c:pt>
                <c:pt idx="97">
                  <c:v>955800</c:v>
                </c:pt>
                <c:pt idx="98">
                  <c:v>902200</c:v>
                </c:pt>
                <c:pt idx="99">
                  <c:v>1304100</c:v>
                </c:pt>
                <c:pt idx="100">
                  <c:v>1730300</c:v>
                </c:pt>
                <c:pt idx="101">
                  <c:v>1573200</c:v>
                </c:pt>
                <c:pt idx="102">
                  <c:v>1186600</c:v>
                </c:pt>
                <c:pt idx="104">
                  <c:v>917100</c:v>
                </c:pt>
                <c:pt idx="105">
                  <c:v>775400</c:v>
                </c:pt>
                <c:pt idx="106">
                  <c:v>834700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E4F-B2CC-A6F9E0AE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28"/>
        <c:axId val="270829168"/>
      </c:scatterChart>
      <c:valAx>
        <c:axId val="270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29168"/>
        <c:crosses val="autoZero"/>
        <c:crossBetween val="midCat"/>
      </c:valAx>
      <c:valAx>
        <c:axId val="270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Colorado!$A$65:$A$109</c:f>
              <c:numCache>
                <c:formatCode>General</c:formatCode>
                <c:ptCount val="4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</c:numCache>
            </c:numRef>
          </c:cat>
          <c:val>
            <c:numRef>
              <c:f>Colorado!$B$65:$B$109</c:f>
              <c:numCache>
                <c:formatCode>#,##0</c:formatCode>
                <c:ptCount val="45"/>
                <c:pt idx="0">
                  <c:v>778000</c:v>
                </c:pt>
                <c:pt idx="1">
                  <c:v>1277000</c:v>
                </c:pt>
                <c:pt idx="2">
                  <c:v>710000</c:v>
                </c:pt>
                <c:pt idx="3">
                  <c:v>784000</c:v>
                </c:pt>
                <c:pt idx="4">
                  <c:v>791000</c:v>
                </c:pt>
                <c:pt idx="5">
                  <c:v>791000</c:v>
                </c:pt>
                <c:pt idx="6">
                  <c:v>686000</c:v>
                </c:pt>
                <c:pt idx="7">
                  <c:v>850000</c:v>
                </c:pt>
                <c:pt idx="8">
                  <c:v>1150000</c:v>
                </c:pt>
                <c:pt idx="9">
                  <c:v>1018000</c:v>
                </c:pt>
                <c:pt idx="10">
                  <c:v>1001000</c:v>
                </c:pt>
                <c:pt idx="11">
                  <c:v>1175000</c:v>
                </c:pt>
                <c:pt idx="12">
                  <c:v>1199000</c:v>
                </c:pt>
                <c:pt idx="13">
                  <c:v>1189000</c:v>
                </c:pt>
                <c:pt idx="14">
                  <c:v>1183000</c:v>
                </c:pt>
                <c:pt idx="15">
                  <c:v>1252000</c:v>
                </c:pt>
                <c:pt idx="16">
                  <c:v>1153000</c:v>
                </c:pt>
                <c:pt idx="17">
                  <c:v>1144000</c:v>
                </c:pt>
                <c:pt idx="18">
                  <c:v>1263000</c:v>
                </c:pt>
                <c:pt idx="19">
                  <c:v>933000</c:v>
                </c:pt>
                <c:pt idx="20">
                  <c:v>1089000</c:v>
                </c:pt>
                <c:pt idx="21">
                  <c:v>1125000</c:v>
                </c:pt>
                <c:pt idx="22">
                  <c:v>941000</c:v>
                </c:pt>
                <c:pt idx="23">
                  <c:v>1072000</c:v>
                </c:pt>
                <c:pt idx="24">
                  <c:v>1217000</c:v>
                </c:pt>
                <c:pt idx="25">
                  <c:v>1245000</c:v>
                </c:pt>
                <c:pt idx="26">
                  <c:v>1198000</c:v>
                </c:pt>
                <c:pt idx="27">
                  <c:v>676000</c:v>
                </c:pt>
                <c:pt idx="28">
                  <c:v>741000</c:v>
                </c:pt>
                <c:pt idx="29">
                  <c:v>707000</c:v>
                </c:pt>
                <c:pt idx="30">
                  <c:v>514000</c:v>
                </c:pt>
                <c:pt idx="31">
                  <c:v>696000</c:v>
                </c:pt>
                <c:pt idx="32">
                  <c:v>896000</c:v>
                </c:pt>
                <c:pt idx="33">
                  <c:v>1044000</c:v>
                </c:pt>
                <c:pt idx="34">
                  <c:v>837000</c:v>
                </c:pt>
                <c:pt idx="35">
                  <c:v>445000</c:v>
                </c:pt>
                <c:pt idx="36">
                  <c:v>455000</c:v>
                </c:pt>
                <c:pt idx="37">
                  <c:v>984000</c:v>
                </c:pt>
                <c:pt idx="38">
                  <c:v>1168000</c:v>
                </c:pt>
                <c:pt idx="39">
                  <c:v>1187000</c:v>
                </c:pt>
                <c:pt idx="40">
                  <c:v>961000</c:v>
                </c:pt>
                <c:pt idx="41">
                  <c:v>282000</c:v>
                </c:pt>
                <c:pt idx="42">
                  <c:v>757000</c:v>
                </c:pt>
                <c:pt idx="43">
                  <c:v>298000</c:v>
                </c:pt>
                <c:pt idx="44">
                  <c:v>687000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0-4C2B-9453-AF34A9A40D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Colorado!$A$65:$A$109</c:f>
              <c:numCache>
                <c:formatCode>General</c:formatCode>
                <c:ptCount val="45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</c:numCache>
            </c:numRef>
          </c:cat>
          <c:val>
            <c:numRef>
              <c:f>Colorado!$F$65:$F$109</c:f>
              <c:numCache>
                <c:formatCode>General</c:formatCode>
                <c:ptCount val="45"/>
                <c:pt idx="0">
                  <c:v>794620</c:v>
                </c:pt>
                <c:pt idx="1">
                  <c:v>1280598</c:v>
                </c:pt>
                <c:pt idx="2">
                  <c:v>713816</c:v>
                </c:pt>
                <c:pt idx="3">
                  <c:v>812608</c:v>
                </c:pt>
                <c:pt idx="4">
                  <c:v>818165</c:v>
                </c:pt>
                <c:pt idx="5">
                  <c:v>830228</c:v>
                </c:pt>
                <c:pt idx="6">
                  <c:v>716536</c:v>
                </c:pt>
                <c:pt idx="7">
                  <c:v>907564</c:v>
                </c:pt>
                <c:pt idx="8">
                  <c:v>1237230</c:v>
                </c:pt>
                <c:pt idx="9">
                  <c:v>1273236</c:v>
                </c:pt>
                <c:pt idx="10">
                  <c:v>1303276</c:v>
                </c:pt>
                <c:pt idx="11">
                  <c:v>1282277</c:v>
                </c:pt>
                <c:pt idx="12">
                  <c:v>1203571</c:v>
                </c:pt>
                <c:pt idx="13">
                  <c:v>1204578</c:v>
                </c:pt>
                <c:pt idx="14">
                  <c:v>1218321</c:v>
                </c:pt>
                <c:pt idx="15">
                  <c:v>1255720</c:v>
                </c:pt>
                <c:pt idx="16">
                  <c:v>1197422</c:v>
                </c:pt>
                <c:pt idx="17">
                  <c:v>1207331</c:v>
                </c:pt>
                <c:pt idx="18">
                  <c:v>1303212</c:v>
                </c:pt>
                <c:pt idx="19">
                  <c:v>997414</c:v>
                </c:pt>
                <c:pt idx="20">
                  <c:v>1230353</c:v>
                </c:pt>
                <c:pt idx="21">
                  <c:v>1241821</c:v>
                </c:pt>
                <c:pt idx="22">
                  <c:v>1076295</c:v>
                </c:pt>
                <c:pt idx="23">
                  <c:v>1215224</c:v>
                </c:pt>
                <c:pt idx="24">
                  <c:v>1303148</c:v>
                </c:pt>
                <c:pt idx="25">
                  <c:v>1253579</c:v>
                </c:pt>
                <c:pt idx="26">
                  <c:v>1241088</c:v>
                </c:pt>
                <c:pt idx="27">
                  <c:v>688043</c:v>
                </c:pt>
                <c:pt idx="28">
                  <c:v>763095</c:v>
                </c:pt>
                <c:pt idx="29">
                  <c:v>879704</c:v>
                </c:pt>
                <c:pt idx="30">
                  <c:v>635558</c:v>
                </c:pt>
                <c:pt idx="31">
                  <c:v>716289</c:v>
                </c:pt>
                <c:pt idx="32">
                  <c:v>907807</c:v>
                </c:pt>
                <c:pt idx="33">
                  <c:v>1107683</c:v>
                </c:pt>
                <c:pt idx="34">
                  <c:v>1101590</c:v>
                </c:pt>
                <c:pt idx="35">
                  <c:v>701966</c:v>
                </c:pt>
                <c:pt idx="36">
                  <c:v>739017</c:v>
                </c:pt>
                <c:pt idx="37">
                  <c:v>1015806</c:v>
                </c:pt>
                <c:pt idx="38">
                  <c:v>1179094</c:v>
                </c:pt>
                <c:pt idx="39">
                  <c:v>1181597</c:v>
                </c:pt>
                <c:pt idx="40">
                  <c:v>999819</c:v>
                </c:pt>
                <c:pt idx="41">
                  <c:v>679767</c:v>
                </c:pt>
                <c:pt idx="42">
                  <c:v>891844</c:v>
                </c:pt>
                <c:pt idx="43">
                  <c:v>540208</c:v>
                </c:pt>
                <c:pt idx="44">
                  <c:v>818220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0-4C2B-9453-AF34A9A4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877072"/>
        <c:axId val="1261877552"/>
      </c:barChart>
      <c:catAx>
        <c:axId val="12618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77552"/>
        <c:crosses val="autoZero"/>
        <c:auto val="1"/>
        <c:lblAlgn val="ctr"/>
        <c:lblOffset val="100"/>
        <c:noMultiLvlLbl val="0"/>
      </c:catAx>
      <c:valAx>
        <c:axId val="12618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B135vs MWD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704286964129489E-2"/>
                  <c:y val="-0.11078193350831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SWP!$E$16:$E$55</c:f>
              <c:numCache>
                <c:formatCode>General</c:formatCode>
                <c:ptCount val="40"/>
                <c:pt idx="0">
                  <c:v>618451</c:v>
                </c:pt>
                <c:pt idx="1">
                  <c:v>189755</c:v>
                </c:pt>
                <c:pt idx="2">
                  <c:v>507565</c:v>
                </c:pt>
                <c:pt idx="3">
                  <c:v>477074</c:v>
                </c:pt>
                <c:pt idx="4">
                  <c:v>531727</c:v>
                </c:pt>
                <c:pt idx="5">
                  <c:v>795846</c:v>
                </c:pt>
                <c:pt idx="6">
                  <c:v>691192</c:v>
                </c:pt>
                <c:pt idx="7">
                  <c:v>343521</c:v>
                </c:pt>
                <c:pt idx="8">
                  <c:v>457582</c:v>
                </c:pt>
                <c:pt idx="9">
                  <c:v>683625</c:v>
                </c:pt>
                <c:pt idx="10">
                  <c:v>708840</c:v>
                </c:pt>
                <c:pt idx="11">
                  <c:v>712424</c:v>
                </c:pt>
                <c:pt idx="12">
                  <c:v>902564</c:v>
                </c:pt>
                <c:pt idx="13">
                  <c:v>1156698</c:v>
                </c:pt>
                <c:pt idx="14">
                  <c:v>1396423</c:v>
                </c:pt>
                <c:pt idx="15">
                  <c:v>391447</c:v>
                </c:pt>
                <c:pt idx="16">
                  <c:v>710313</c:v>
                </c:pt>
                <c:pt idx="17">
                  <c:v>652190</c:v>
                </c:pt>
                <c:pt idx="18">
                  <c:v>807866</c:v>
                </c:pt>
                <c:pt idx="19">
                  <c:v>436042</c:v>
                </c:pt>
                <c:pt idx="20">
                  <c:v>593380</c:v>
                </c:pt>
                <c:pt idx="21">
                  <c:v>721810</c:v>
                </c:pt>
                <c:pt idx="22">
                  <c:v>410065</c:v>
                </c:pt>
                <c:pt idx="23">
                  <c:v>852617</c:v>
                </c:pt>
                <c:pt idx="24">
                  <c:v>1522412</c:v>
                </c:pt>
                <c:pt idx="25">
                  <c:v>1023169</c:v>
                </c:pt>
                <c:pt idx="26">
                  <c:v>1408919</c:v>
                </c:pt>
                <c:pt idx="27">
                  <c:v>1701615</c:v>
                </c:pt>
                <c:pt idx="28">
                  <c:v>1724380</c:v>
                </c:pt>
                <c:pt idx="29">
                  <c:v>1528045</c:v>
                </c:pt>
                <c:pt idx="30">
                  <c:v>1512186</c:v>
                </c:pt>
                <c:pt idx="31">
                  <c:v>1499688</c:v>
                </c:pt>
                <c:pt idx="32">
                  <c:v>898313</c:v>
                </c:pt>
                <c:pt idx="33">
                  <c:v>930871</c:v>
                </c:pt>
                <c:pt idx="34">
                  <c:v>1420331</c:v>
                </c:pt>
                <c:pt idx="35">
                  <c:v>1686570</c:v>
                </c:pt>
                <c:pt idx="36">
                  <c:v>1224907</c:v>
                </c:pt>
                <c:pt idx="37">
                  <c:v>892550</c:v>
                </c:pt>
                <c:pt idx="38">
                  <c:v>387392</c:v>
                </c:pt>
                <c:pt idx="39">
                  <c:v>573526</c:v>
                </c:pt>
              </c:numCache>
            </c:numRef>
          </c:xVal>
          <c:yVal>
            <c:numRef>
              <c:f>SWP!$D$16:$D$55</c:f>
              <c:numCache>
                <c:formatCode>#,##0</c:formatCode>
                <c:ptCount val="40"/>
                <c:pt idx="0">
                  <c:v>638000</c:v>
                </c:pt>
                <c:pt idx="1">
                  <c:v>209000</c:v>
                </c:pt>
                <c:pt idx="2">
                  <c:v>576000</c:v>
                </c:pt>
                <c:pt idx="3">
                  <c:v>532000</c:v>
                </c:pt>
                <c:pt idx="4">
                  <c:v>560000</c:v>
                </c:pt>
                <c:pt idx="5">
                  <c:v>827000</c:v>
                </c:pt>
                <c:pt idx="6">
                  <c:v>737000</c:v>
                </c:pt>
                <c:pt idx="7">
                  <c:v>410000</c:v>
                </c:pt>
                <c:pt idx="8">
                  <c:v>498000</c:v>
                </c:pt>
                <c:pt idx="9">
                  <c:v>728000</c:v>
                </c:pt>
                <c:pt idx="10">
                  <c:v>756000</c:v>
                </c:pt>
                <c:pt idx="11">
                  <c:v>763000</c:v>
                </c:pt>
                <c:pt idx="12">
                  <c:v>957000</c:v>
                </c:pt>
                <c:pt idx="13">
                  <c:v>1215000</c:v>
                </c:pt>
                <c:pt idx="14">
                  <c:v>1458000</c:v>
                </c:pt>
                <c:pt idx="15">
                  <c:v>625000</c:v>
                </c:pt>
                <c:pt idx="16">
                  <c:v>744000</c:v>
                </c:pt>
                <c:pt idx="17">
                  <c:v>663000</c:v>
                </c:pt>
                <c:pt idx="18">
                  <c:v>845000</c:v>
                </c:pt>
                <c:pt idx="19">
                  <c:v>451000</c:v>
                </c:pt>
                <c:pt idx="20">
                  <c:v>663000</c:v>
                </c:pt>
                <c:pt idx="21">
                  <c:v>724000</c:v>
                </c:pt>
                <c:pt idx="22">
                  <c:v>521000</c:v>
                </c:pt>
                <c:pt idx="23">
                  <c:v>792000</c:v>
                </c:pt>
                <c:pt idx="24">
                  <c:v>1473000</c:v>
                </c:pt>
                <c:pt idx="25">
                  <c:v>1119000</c:v>
                </c:pt>
                <c:pt idx="26">
                  <c:v>1415000</c:v>
                </c:pt>
                <c:pt idx="27">
                  <c:v>1561000</c:v>
                </c:pt>
                <c:pt idx="28">
                  <c:v>1802000</c:v>
                </c:pt>
                <c:pt idx="29">
                  <c:v>1525000</c:v>
                </c:pt>
                <c:pt idx="30">
                  <c:v>1695000</c:v>
                </c:pt>
                <c:pt idx="31">
                  <c:v>1648000</c:v>
                </c:pt>
                <c:pt idx="32">
                  <c:v>1037000</c:v>
                </c:pt>
                <c:pt idx="33">
                  <c:v>908000</c:v>
                </c:pt>
                <c:pt idx="34">
                  <c:v>1129000</c:v>
                </c:pt>
                <c:pt idx="35">
                  <c:v>1379000</c:v>
                </c:pt>
                <c:pt idx="36">
                  <c:v>1252000</c:v>
                </c:pt>
                <c:pt idx="37">
                  <c:v>974000</c:v>
                </c:pt>
                <c:pt idx="38">
                  <c:v>607000</c:v>
                </c:pt>
                <c:pt idx="39">
                  <c:v>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1-45F3-BE52-907031F2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41855"/>
        <c:axId val="590542335"/>
      </c:scatterChart>
      <c:valAx>
        <c:axId val="5905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2335"/>
        <c:crosses val="autoZero"/>
        <c:crossBetween val="midCat"/>
      </c:valAx>
      <c:valAx>
        <c:axId val="5905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18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14287</xdr:rowOff>
    </xdr:from>
    <xdr:to>
      <xdr:col>20</xdr:col>
      <xdr:colOff>447674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36D1F-D9D6-4E73-2C50-8675088E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190499</xdr:rowOff>
    </xdr:from>
    <xdr:to>
      <xdr:col>16</xdr:col>
      <xdr:colOff>600075</xdr:colOff>
      <xdr:row>19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FE44A0-4C50-4D2A-AEDE-008EE6191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5</xdr:row>
      <xdr:rowOff>0</xdr:rowOff>
    </xdr:from>
    <xdr:to>
      <xdr:col>24</xdr:col>
      <xdr:colOff>609599</xdr:colOff>
      <xdr:row>20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D490E0-E28C-4AF9-918D-90C085D3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20</xdr:row>
      <xdr:rowOff>0</xdr:rowOff>
    </xdr:from>
    <xdr:to>
      <xdr:col>16</xdr:col>
      <xdr:colOff>600075</xdr:colOff>
      <xdr:row>34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C3983F-5609-4374-B968-75AC0C83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20</xdr:row>
      <xdr:rowOff>9525</xdr:rowOff>
    </xdr:from>
    <xdr:to>
      <xdr:col>24</xdr:col>
      <xdr:colOff>590550</xdr:colOff>
      <xdr:row>35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1416A8-1101-4F6D-8CD0-9966369EC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35</xdr:row>
      <xdr:rowOff>14286</xdr:rowOff>
    </xdr:from>
    <xdr:to>
      <xdr:col>16</xdr:col>
      <xdr:colOff>600075</xdr:colOff>
      <xdr:row>50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DF871D-1A55-AE9E-FC93-D3067C0D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</xdr:colOff>
      <xdr:row>34</xdr:row>
      <xdr:rowOff>180975</xdr:rowOff>
    </xdr:from>
    <xdr:to>
      <xdr:col>25</xdr:col>
      <xdr:colOff>0</xdr:colOff>
      <xdr:row>49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889D95-52DB-463B-B915-1D418C436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114299</xdr:colOff>
      <xdr:row>80</xdr:row>
      <xdr:rowOff>52386</xdr:rowOff>
    </xdr:from>
    <xdr:to>
      <xdr:col>20</xdr:col>
      <xdr:colOff>238124</xdr:colOff>
      <xdr:row>100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812BC-3A7E-BE7D-FEA6-1FE9B7A1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61632</xdr:colOff>
      <xdr:row>1</xdr:row>
      <xdr:rowOff>23533</xdr:rowOff>
    </xdr:from>
    <xdr:to>
      <xdr:col>16</xdr:col>
      <xdr:colOff>397809</xdr:colOff>
      <xdr:row>15</xdr:row>
      <xdr:rowOff>99733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29B77-B05A-9B15-345B-EEEAB0BA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78439</xdr:colOff>
      <xdr:row>15</xdr:row>
      <xdr:rowOff>158003</xdr:rowOff>
    </xdr:from>
    <xdr:to>
      <xdr:col>16</xdr:col>
      <xdr:colOff>414616</xdr:colOff>
      <xdr:row>30</xdr:row>
      <xdr:rowOff>43703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05BD0-D689-9723-74B3-EB67B25C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67233</xdr:colOff>
      <xdr:row>30</xdr:row>
      <xdr:rowOff>89647</xdr:rowOff>
    </xdr:from>
    <xdr:to>
      <xdr:col>16</xdr:col>
      <xdr:colOff>403410</xdr:colOff>
      <xdr:row>44</xdr:row>
      <xdr:rowOff>165847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39A87C-D197-495A-8F6A-6F4C02C5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34739</xdr:rowOff>
    </xdr:from>
    <xdr:to>
      <xdr:col>14</xdr:col>
      <xdr:colOff>392207</xdr:colOff>
      <xdr:row>87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A057D-8CA3-07AC-F04D-04CB6A07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207308</xdr:colOff>
      <xdr:row>59</xdr:row>
      <xdr:rowOff>188121</xdr:rowOff>
    </xdr:from>
    <xdr:to>
      <xdr:col>24</xdr:col>
      <xdr:colOff>330574</xdr:colOff>
      <xdr:row>81</xdr:row>
      <xdr:rowOff>142177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D3708-2668-3D6D-4222-18220A436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18909</xdr:colOff>
      <xdr:row>2</xdr:row>
      <xdr:rowOff>117381</xdr:rowOff>
    </xdr:from>
    <xdr:to>
      <xdr:col>24</xdr:col>
      <xdr:colOff>355086</xdr:colOff>
      <xdr:row>17</xdr:row>
      <xdr:rowOff>3081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01B9A7-CB01-E763-57F9-A1B6AC2A8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16807</xdr:colOff>
      <xdr:row>2</xdr:row>
      <xdr:rowOff>23531</xdr:rowOff>
    </xdr:from>
    <xdr:to>
      <xdr:col>40</xdr:col>
      <xdr:colOff>352984</xdr:colOff>
      <xdr:row>16</xdr:row>
      <xdr:rowOff>99731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5859A-C1C3-0B18-95DB-074489BE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22411</xdr:colOff>
      <xdr:row>18</xdr:row>
      <xdr:rowOff>44823</xdr:rowOff>
    </xdr:from>
    <xdr:to>
      <xdr:col>40</xdr:col>
      <xdr:colOff>358588</xdr:colOff>
      <xdr:row>32</xdr:row>
      <xdr:rowOff>121023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28AE97-A69D-4B26-B1F6-F7B1D4495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22412</xdr:colOff>
      <xdr:row>34</xdr:row>
      <xdr:rowOff>33617</xdr:rowOff>
    </xdr:from>
    <xdr:to>
      <xdr:col>40</xdr:col>
      <xdr:colOff>358589</xdr:colOff>
      <xdr:row>48</xdr:row>
      <xdr:rowOff>109817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D829B0-0BBD-4335-B215-23A34A59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23812</xdr:colOff>
      <xdr:row>50</xdr:row>
      <xdr:rowOff>56030</xdr:rowOff>
    </xdr:from>
    <xdr:to>
      <xdr:col>40</xdr:col>
      <xdr:colOff>359989</xdr:colOff>
      <xdr:row>64</xdr:row>
      <xdr:rowOff>132230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0A210A-D682-484D-AD50-E8DAA8E4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605516</xdr:colOff>
      <xdr:row>3</xdr:row>
      <xdr:rowOff>168559</xdr:rowOff>
    </xdr:from>
    <xdr:to>
      <xdr:col>8</xdr:col>
      <xdr:colOff>267039</xdr:colOff>
      <xdr:row>18</xdr:row>
      <xdr:rowOff>54259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C5FA4B-2EF4-B55A-E392-8CE7A15F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35719</xdr:colOff>
      <xdr:row>66</xdr:row>
      <xdr:rowOff>35720</xdr:rowOff>
    </xdr:from>
    <xdr:to>
      <xdr:col>40</xdr:col>
      <xdr:colOff>371896</xdr:colOff>
      <xdr:row>80</xdr:row>
      <xdr:rowOff>111920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F1F071-31B6-4296-BCD0-80F4C0514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11905</xdr:colOff>
      <xdr:row>82</xdr:row>
      <xdr:rowOff>83343</xdr:rowOff>
    </xdr:from>
    <xdr:to>
      <xdr:col>40</xdr:col>
      <xdr:colOff>348082</xdr:colOff>
      <xdr:row>96</xdr:row>
      <xdr:rowOff>147636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06B13B-F5F4-44DF-B55E-E347E83ED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4902</xdr:colOff>
      <xdr:row>2</xdr:row>
      <xdr:rowOff>13608</xdr:rowOff>
    </xdr:from>
    <xdr:to>
      <xdr:col>32</xdr:col>
      <xdr:colOff>341079</xdr:colOff>
      <xdr:row>16</xdr:row>
      <xdr:rowOff>89808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46F2CA6-593B-40B2-93B6-3F00CA62F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10506</xdr:colOff>
      <xdr:row>18</xdr:row>
      <xdr:rowOff>34900</xdr:rowOff>
    </xdr:from>
    <xdr:to>
      <xdr:col>32</xdr:col>
      <xdr:colOff>346683</xdr:colOff>
      <xdr:row>32</xdr:row>
      <xdr:rowOff>111100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5AB84B3-68A3-4D56-9560-DCDC3440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10507</xdr:colOff>
      <xdr:row>34</xdr:row>
      <xdr:rowOff>23694</xdr:rowOff>
    </xdr:from>
    <xdr:to>
      <xdr:col>32</xdr:col>
      <xdr:colOff>346684</xdr:colOff>
      <xdr:row>48</xdr:row>
      <xdr:rowOff>99894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9D01FD-73DE-4CAA-9C05-710979FC9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11907</xdr:colOff>
      <xdr:row>50</xdr:row>
      <xdr:rowOff>46107</xdr:rowOff>
    </xdr:from>
    <xdr:to>
      <xdr:col>32</xdr:col>
      <xdr:colOff>348084</xdr:colOff>
      <xdr:row>64</xdr:row>
      <xdr:rowOff>122307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BF2F016-D33E-4145-BBC4-03A82D73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23814</xdr:colOff>
      <xdr:row>66</xdr:row>
      <xdr:rowOff>25797</xdr:rowOff>
    </xdr:from>
    <xdr:to>
      <xdr:col>32</xdr:col>
      <xdr:colOff>359991</xdr:colOff>
      <xdr:row>80</xdr:row>
      <xdr:rowOff>101997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16338A-4296-4EC9-B64E-BB3C83976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82</xdr:row>
      <xdr:rowOff>73420</xdr:rowOff>
    </xdr:from>
    <xdr:to>
      <xdr:col>32</xdr:col>
      <xdr:colOff>336177</xdr:colOff>
      <xdr:row>96</xdr:row>
      <xdr:rowOff>137713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1890B8D-CD38-4417-9492-CCFAC37DE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10054</xdr:colOff>
      <xdr:row>11</xdr:row>
      <xdr:rowOff>16404</xdr:rowOff>
    </xdr:from>
    <xdr:to>
      <xdr:col>16</xdr:col>
      <xdr:colOff>314855</xdr:colOff>
      <xdr:row>26</xdr:row>
      <xdr:rowOff>44979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2B4CD-03BA-406A-B4FD-CDC8B7BA7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42</xdr:row>
      <xdr:rowOff>31750</xdr:rowOff>
    </xdr:from>
    <xdr:to>
      <xdr:col>15</xdr:col>
      <xdr:colOff>592667</xdr:colOff>
      <xdr:row>57</xdr:row>
      <xdr:rowOff>170392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59341-556A-4AC6-8FE4-98BD27205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10</xdr:row>
      <xdr:rowOff>66675</xdr:rowOff>
    </xdr:from>
    <xdr:to>
      <xdr:col>23</xdr:col>
      <xdr:colOff>276225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39EFF-FE8A-4CE5-9AA9-842F78B80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39687</xdr:colOff>
      <xdr:row>42</xdr:row>
      <xdr:rowOff>169862</xdr:rowOff>
    </xdr:from>
    <xdr:to>
      <xdr:col>23</xdr:col>
      <xdr:colOff>350837</xdr:colOff>
      <xdr:row>58</xdr:row>
      <xdr:rowOff>20637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83222-77CE-40B0-906A-A446AEBAD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285750</xdr:colOff>
      <xdr:row>26</xdr:row>
      <xdr:rowOff>84665</xdr:rowOff>
    </xdr:from>
    <xdr:to>
      <xdr:col>16</xdr:col>
      <xdr:colOff>10583</xdr:colOff>
      <xdr:row>42</xdr:row>
      <xdr:rowOff>21166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E054-EFB2-4A27-9399-D795B1CC2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598487</xdr:colOff>
      <xdr:row>45</xdr:row>
      <xdr:rowOff>189970</xdr:rowOff>
    </xdr:from>
    <xdr:to>
      <xdr:col>6</xdr:col>
      <xdr:colOff>284162</xdr:colOff>
      <xdr:row>61</xdr:row>
      <xdr:rowOff>28045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77BEBD-5950-43A2-8035-C7C495AD0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49212</xdr:colOff>
      <xdr:row>57</xdr:row>
      <xdr:rowOff>65087</xdr:rowOff>
    </xdr:from>
    <xdr:to>
      <xdr:col>23</xdr:col>
      <xdr:colOff>363537</xdr:colOff>
      <xdr:row>72</xdr:row>
      <xdr:rowOff>96837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B6873C-409B-4694-8399-57B26AEB5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56</xdr:row>
      <xdr:rowOff>131234</xdr:rowOff>
    </xdr:from>
    <xdr:to>
      <xdr:col>6</xdr:col>
      <xdr:colOff>560917</xdr:colOff>
      <xdr:row>71</xdr:row>
      <xdr:rowOff>16934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C5ECB2-33FF-4FDC-85B0-FCD49041D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201083</xdr:colOff>
      <xdr:row>71</xdr:row>
      <xdr:rowOff>10584</xdr:rowOff>
    </xdr:from>
    <xdr:to>
      <xdr:col>6</xdr:col>
      <xdr:colOff>571500</xdr:colOff>
      <xdr:row>85</xdr:row>
      <xdr:rowOff>86784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EA03E-327F-425C-BF69-639EF74E4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111125</xdr:colOff>
      <xdr:row>71</xdr:row>
      <xdr:rowOff>141816</xdr:rowOff>
    </xdr:from>
    <xdr:to>
      <xdr:col>19</xdr:col>
      <xdr:colOff>566208</xdr:colOff>
      <xdr:row>86</xdr:row>
      <xdr:rowOff>27516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63103B-1BD2-439C-9C1F-BECB8EC29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513291</xdr:colOff>
      <xdr:row>90</xdr:row>
      <xdr:rowOff>141817</xdr:rowOff>
    </xdr:from>
    <xdr:to>
      <xdr:col>19</xdr:col>
      <xdr:colOff>354541</xdr:colOff>
      <xdr:row>105</xdr:row>
      <xdr:rowOff>27517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B2F0F7-7F9D-4CDC-9166-061920BE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1</xdr:row>
      <xdr:rowOff>28575</xdr:rowOff>
    </xdr:from>
    <xdr:to>
      <xdr:col>16</xdr:col>
      <xdr:colOff>339725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C5A5D-F40A-4FDD-BFF4-E40D0BC3F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16</xdr:row>
      <xdr:rowOff>76200</xdr:rowOff>
    </xdr:from>
    <xdr:to>
      <xdr:col>16</xdr:col>
      <xdr:colOff>361950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A6DCB-61E1-43D5-9C76-5066E14A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31</xdr:row>
      <xdr:rowOff>123825</xdr:rowOff>
    </xdr:from>
    <xdr:to>
      <xdr:col>16</xdr:col>
      <xdr:colOff>415925</xdr:colOff>
      <xdr:row>46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E45445-5C48-477E-AA7D-C442190DE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0</xdr:row>
      <xdr:rowOff>341312</xdr:rowOff>
    </xdr:from>
    <xdr:to>
      <xdr:col>24</xdr:col>
      <xdr:colOff>19050</xdr:colOff>
      <xdr:row>16</xdr:row>
      <xdr:rowOff>7937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8F7D33-9DD3-40AB-9497-0762F82FD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457199</xdr:colOff>
      <xdr:row>14</xdr:row>
      <xdr:rowOff>90486</xdr:rowOff>
    </xdr:from>
    <xdr:to>
      <xdr:col>28</xdr:col>
      <xdr:colOff>314324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CFF80-0F36-F8D0-0ECD-EF9DA095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0</xdr:row>
      <xdr:rowOff>0</xdr:rowOff>
    </xdr:from>
    <xdr:to>
      <xdr:col>22</xdr:col>
      <xdr:colOff>142875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FF8ED-0542-5B3B-6451-71EE8B07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workbookViewId="0">
      <selection activeCell="D7" sqref="D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1962</v>
      </c>
      <c r="I2">
        <v>8906</v>
      </c>
      <c r="J2">
        <f>SUM(B2:I2)</f>
        <v>8906</v>
      </c>
    </row>
    <row r="3" spans="1:10" x14ac:dyDescent="0.25">
      <c r="A3">
        <v>1963</v>
      </c>
      <c r="I3">
        <v>12645</v>
      </c>
      <c r="J3">
        <f t="shared" ref="J3:J62" si="0">SUM(B3:I3)</f>
        <v>12645</v>
      </c>
    </row>
    <row r="4" spans="1:10" x14ac:dyDescent="0.25">
      <c r="A4">
        <v>1964</v>
      </c>
      <c r="I4">
        <v>20911</v>
      </c>
      <c r="J4">
        <f t="shared" si="0"/>
        <v>20911</v>
      </c>
    </row>
    <row r="5" spans="1:10" x14ac:dyDescent="0.25">
      <c r="A5">
        <v>1965</v>
      </c>
      <c r="I5">
        <v>34026</v>
      </c>
      <c r="J5">
        <f t="shared" si="0"/>
        <v>34026</v>
      </c>
    </row>
    <row r="6" spans="1:10" x14ac:dyDescent="0.25">
      <c r="A6">
        <v>1966</v>
      </c>
      <c r="I6">
        <v>54913</v>
      </c>
      <c r="J6">
        <f t="shared" si="0"/>
        <v>54913</v>
      </c>
    </row>
    <row r="7" spans="1:10" x14ac:dyDescent="0.25">
      <c r="A7">
        <v>1967</v>
      </c>
      <c r="I7">
        <v>56763</v>
      </c>
      <c r="J7">
        <f t="shared" si="0"/>
        <v>56763</v>
      </c>
    </row>
    <row r="8" spans="1:10" x14ac:dyDescent="0.25">
      <c r="A8">
        <v>1968</v>
      </c>
      <c r="E8">
        <v>181722</v>
      </c>
      <c r="G8">
        <v>3084</v>
      </c>
      <c r="I8">
        <v>102269</v>
      </c>
      <c r="J8">
        <f t="shared" si="0"/>
        <v>287075</v>
      </c>
    </row>
    <row r="9" spans="1:10" x14ac:dyDescent="0.25">
      <c r="A9">
        <v>1969</v>
      </c>
      <c r="E9">
        <v>182719</v>
      </c>
      <c r="G9">
        <v>3016</v>
      </c>
      <c r="I9">
        <v>72399</v>
      </c>
      <c r="J9">
        <f t="shared" si="0"/>
        <v>258134</v>
      </c>
    </row>
    <row r="10" spans="1:10" x14ac:dyDescent="0.25">
      <c r="A10">
        <v>1970</v>
      </c>
      <c r="E10">
        <v>258561</v>
      </c>
      <c r="G10">
        <v>5911</v>
      </c>
      <c r="H10">
        <v>70</v>
      </c>
      <c r="I10">
        <v>93178</v>
      </c>
      <c r="J10">
        <f t="shared" si="0"/>
        <v>357720</v>
      </c>
    </row>
    <row r="11" spans="1:10" x14ac:dyDescent="0.25">
      <c r="A11">
        <v>1971</v>
      </c>
      <c r="E11">
        <v>533379</v>
      </c>
      <c r="G11">
        <v>7212</v>
      </c>
      <c r="H11">
        <v>256</v>
      </c>
      <c r="I11">
        <v>101105</v>
      </c>
      <c r="J11">
        <f t="shared" si="0"/>
        <v>641952</v>
      </c>
    </row>
    <row r="12" spans="1:10" x14ac:dyDescent="0.25">
      <c r="A12">
        <v>1972</v>
      </c>
      <c r="B12">
        <v>73213</v>
      </c>
      <c r="D12">
        <v>910</v>
      </c>
      <c r="E12">
        <v>798812</v>
      </c>
      <c r="G12">
        <v>8166</v>
      </c>
      <c r="H12">
        <v>691</v>
      </c>
      <c r="I12">
        <v>142073</v>
      </c>
      <c r="J12">
        <f t="shared" si="0"/>
        <v>1023865</v>
      </c>
    </row>
    <row r="13" spans="1:10" x14ac:dyDescent="0.25">
      <c r="A13">
        <v>1973</v>
      </c>
      <c r="B13">
        <v>192309</v>
      </c>
      <c r="D13">
        <v>699</v>
      </c>
      <c r="E13">
        <v>418490</v>
      </c>
      <c r="G13">
        <v>3214</v>
      </c>
      <c r="H13">
        <v>732</v>
      </c>
      <c r="I13">
        <v>97870</v>
      </c>
      <c r="J13">
        <f t="shared" si="0"/>
        <v>713314</v>
      </c>
    </row>
    <row r="14" spans="1:10" x14ac:dyDescent="0.25">
      <c r="A14">
        <v>1974</v>
      </c>
      <c r="B14">
        <v>294934</v>
      </c>
      <c r="D14">
        <v>2300</v>
      </c>
      <c r="E14">
        <v>457179</v>
      </c>
      <c r="G14">
        <v>3471</v>
      </c>
      <c r="H14">
        <v>775</v>
      </c>
      <c r="I14">
        <v>94188</v>
      </c>
      <c r="J14">
        <f t="shared" si="0"/>
        <v>852847</v>
      </c>
    </row>
    <row r="15" spans="1:10" x14ac:dyDescent="0.25">
      <c r="A15">
        <v>1975</v>
      </c>
      <c r="B15">
        <v>545806</v>
      </c>
      <c r="D15">
        <v>9413</v>
      </c>
      <c r="E15">
        <v>542233</v>
      </c>
      <c r="G15">
        <v>3576</v>
      </c>
      <c r="H15">
        <v>658</v>
      </c>
      <c r="I15">
        <v>100444</v>
      </c>
      <c r="J15">
        <f t="shared" si="0"/>
        <v>1202130</v>
      </c>
    </row>
    <row r="16" spans="1:10" x14ac:dyDescent="0.25">
      <c r="A16">
        <v>1976</v>
      </c>
      <c r="B16">
        <v>636795</v>
      </c>
      <c r="D16">
        <v>29373</v>
      </c>
      <c r="E16">
        <v>544082</v>
      </c>
      <c r="G16">
        <v>4112</v>
      </c>
      <c r="H16">
        <v>909</v>
      </c>
      <c r="I16">
        <v>133553</v>
      </c>
      <c r="J16">
        <f t="shared" si="0"/>
        <v>1348824</v>
      </c>
    </row>
    <row r="17" spans="1:10" x14ac:dyDescent="0.25">
      <c r="A17">
        <v>1977</v>
      </c>
      <c r="B17">
        <v>223584</v>
      </c>
      <c r="D17">
        <v>12502</v>
      </c>
      <c r="E17">
        <v>222809</v>
      </c>
      <c r="G17">
        <v>1472</v>
      </c>
      <c r="H17">
        <v>1009</v>
      </c>
      <c r="I17">
        <v>115930</v>
      </c>
      <c r="J17">
        <f t="shared" si="0"/>
        <v>577306</v>
      </c>
    </row>
    <row r="18" spans="1:10" x14ac:dyDescent="0.25">
      <c r="A18">
        <v>1978</v>
      </c>
      <c r="B18">
        <v>519391</v>
      </c>
      <c r="D18">
        <v>45554</v>
      </c>
      <c r="E18">
        <v>733671</v>
      </c>
      <c r="G18">
        <v>3906</v>
      </c>
      <c r="H18">
        <v>857</v>
      </c>
      <c r="I18">
        <v>118608</v>
      </c>
      <c r="J18">
        <f t="shared" si="0"/>
        <v>1421987</v>
      </c>
    </row>
    <row r="19" spans="1:10" x14ac:dyDescent="0.25">
      <c r="A19">
        <v>1979</v>
      </c>
      <c r="B19">
        <v>477389</v>
      </c>
      <c r="D19">
        <v>65886</v>
      </c>
      <c r="E19">
        <v>943450</v>
      </c>
      <c r="G19">
        <v>6149</v>
      </c>
      <c r="H19">
        <v>631</v>
      </c>
      <c r="I19">
        <v>128751</v>
      </c>
      <c r="J19">
        <f t="shared" si="0"/>
        <v>1622256</v>
      </c>
    </row>
    <row r="20" spans="1:10" x14ac:dyDescent="0.25">
      <c r="A20">
        <v>1980</v>
      </c>
      <c r="B20">
        <v>534022</v>
      </c>
      <c r="D20">
        <v>77837</v>
      </c>
      <c r="E20">
        <v>754038</v>
      </c>
      <c r="G20">
        <v>5700</v>
      </c>
      <c r="H20">
        <v>562</v>
      </c>
      <c r="I20">
        <v>122531</v>
      </c>
      <c r="J20">
        <f t="shared" si="0"/>
        <v>1494690</v>
      </c>
    </row>
    <row r="21" spans="1:10" x14ac:dyDescent="0.25">
      <c r="A21">
        <v>1981</v>
      </c>
      <c r="B21">
        <v>821247</v>
      </c>
      <c r="D21">
        <v>86130</v>
      </c>
      <c r="E21">
        <v>823997</v>
      </c>
      <c r="G21">
        <v>4300</v>
      </c>
      <c r="H21">
        <v>576</v>
      </c>
      <c r="I21">
        <v>138508</v>
      </c>
      <c r="J21">
        <f t="shared" si="0"/>
        <v>1874758</v>
      </c>
    </row>
    <row r="22" spans="1:10" x14ac:dyDescent="0.25">
      <c r="A22">
        <v>1982</v>
      </c>
      <c r="B22">
        <v>721716</v>
      </c>
      <c r="D22">
        <v>62029</v>
      </c>
      <c r="E22">
        <v>806962</v>
      </c>
      <c r="G22">
        <v>3838</v>
      </c>
      <c r="H22">
        <v>639</v>
      </c>
      <c r="I22">
        <v>108652</v>
      </c>
      <c r="J22">
        <f t="shared" si="0"/>
        <v>1703836</v>
      </c>
    </row>
    <row r="23" spans="1:10" x14ac:dyDescent="0.25">
      <c r="A23">
        <v>1983</v>
      </c>
      <c r="B23">
        <v>359725</v>
      </c>
      <c r="D23">
        <v>33910</v>
      </c>
      <c r="E23">
        <v>641963</v>
      </c>
      <c r="G23">
        <v>3822</v>
      </c>
      <c r="H23">
        <v>587</v>
      </c>
      <c r="I23">
        <v>96943</v>
      </c>
      <c r="J23">
        <f t="shared" si="0"/>
        <v>1136950</v>
      </c>
    </row>
    <row r="24" spans="1:10" x14ac:dyDescent="0.25">
      <c r="A24">
        <v>1984</v>
      </c>
      <c r="B24">
        <v>482271</v>
      </c>
      <c r="D24">
        <v>33791</v>
      </c>
      <c r="E24">
        <v>914543</v>
      </c>
      <c r="G24">
        <v>5700</v>
      </c>
      <c r="H24">
        <v>557</v>
      </c>
      <c r="I24">
        <v>101045</v>
      </c>
      <c r="J24">
        <f t="shared" si="0"/>
        <v>1537907</v>
      </c>
    </row>
    <row r="25" spans="1:10" x14ac:dyDescent="0.25">
      <c r="A25">
        <v>1985</v>
      </c>
      <c r="B25">
        <v>708444</v>
      </c>
      <c r="D25">
        <v>40044</v>
      </c>
      <c r="E25">
        <v>1053535</v>
      </c>
      <c r="G25">
        <v>5433</v>
      </c>
      <c r="H25">
        <v>624</v>
      </c>
      <c r="I25">
        <v>126127</v>
      </c>
      <c r="J25">
        <f t="shared" si="0"/>
        <v>1934207</v>
      </c>
    </row>
    <row r="26" spans="1:10" x14ac:dyDescent="0.25">
      <c r="A26">
        <v>1986</v>
      </c>
      <c r="B26">
        <v>738643</v>
      </c>
      <c r="D26">
        <v>37214</v>
      </c>
      <c r="E26">
        <v>1040815</v>
      </c>
      <c r="G26">
        <v>5107</v>
      </c>
      <c r="H26">
        <v>958</v>
      </c>
      <c r="I26">
        <v>115907</v>
      </c>
      <c r="J26">
        <f t="shared" si="0"/>
        <v>1938644</v>
      </c>
    </row>
    <row r="27" spans="1:10" x14ac:dyDescent="0.25">
      <c r="A27">
        <v>1987</v>
      </c>
      <c r="B27">
        <v>757972</v>
      </c>
      <c r="D27">
        <v>42419</v>
      </c>
      <c r="E27">
        <v>1115802</v>
      </c>
      <c r="G27">
        <v>5625</v>
      </c>
      <c r="H27">
        <v>999</v>
      </c>
      <c r="I27">
        <v>146039</v>
      </c>
      <c r="J27">
        <f t="shared" si="0"/>
        <v>2068856</v>
      </c>
    </row>
    <row r="28" spans="1:10" x14ac:dyDescent="0.25">
      <c r="A28">
        <v>1988</v>
      </c>
      <c r="B28">
        <v>951802</v>
      </c>
      <c r="D28">
        <v>38283</v>
      </c>
      <c r="E28">
        <v>1159305</v>
      </c>
      <c r="G28">
        <v>4412</v>
      </c>
      <c r="H28">
        <v>1211</v>
      </c>
      <c r="I28">
        <v>162373</v>
      </c>
      <c r="J28">
        <f t="shared" si="0"/>
        <v>2317386</v>
      </c>
    </row>
    <row r="29" spans="1:10" x14ac:dyDescent="0.25">
      <c r="A29">
        <v>1989</v>
      </c>
      <c r="B29">
        <v>1212038</v>
      </c>
      <c r="D29">
        <v>57630</v>
      </c>
      <c r="E29">
        <v>1290261</v>
      </c>
      <c r="G29">
        <v>6091</v>
      </c>
      <c r="H29">
        <v>1189</v>
      </c>
      <c r="I29">
        <v>165720</v>
      </c>
      <c r="J29">
        <f t="shared" si="0"/>
        <v>2732929</v>
      </c>
    </row>
    <row r="30" spans="1:10" x14ac:dyDescent="0.25">
      <c r="A30">
        <v>1990</v>
      </c>
      <c r="B30">
        <v>1458878</v>
      </c>
      <c r="D30">
        <v>59388</v>
      </c>
      <c r="E30">
        <v>807593</v>
      </c>
      <c r="G30">
        <v>2922</v>
      </c>
      <c r="H30">
        <v>1422</v>
      </c>
      <c r="I30">
        <v>182808</v>
      </c>
      <c r="J30">
        <f t="shared" si="0"/>
        <v>2513011</v>
      </c>
    </row>
    <row r="31" spans="1:10" x14ac:dyDescent="0.25">
      <c r="A31">
        <v>1991</v>
      </c>
      <c r="B31">
        <v>405341</v>
      </c>
      <c r="D31">
        <v>16276</v>
      </c>
      <c r="E31">
        <v>45415</v>
      </c>
      <c r="G31">
        <v>141</v>
      </c>
      <c r="H31">
        <v>1013</v>
      </c>
      <c r="I31">
        <v>58611</v>
      </c>
      <c r="J31">
        <f t="shared" si="0"/>
        <v>526797</v>
      </c>
    </row>
    <row r="32" spans="1:10" x14ac:dyDescent="0.25">
      <c r="A32">
        <v>1992</v>
      </c>
      <c r="B32">
        <v>736391</v>
      </c>
      <c r="D32">
        <v>45756</v>
      </c>
      <c r="E32">
        <v>546055</v>
      </c>
      <c r="G32">
        <v>2239</v>
      </c>
      <c r="H32">
        <v>1244</v>
      </c>
      <c r="I32">
        <v>95435</v>
      </c>
      <c r="J32">
        <f t="shared" si="0"/>
        <v>1427120</v>
      </c>
    </row>
    <row r="33" spans="1:10" x14ac:dyDescent="0.25">
      <c r="A33">
        <v>1993</v>
      </c>
      <c r="B33">
        <v>634735</v>
      </c>
      <c r="C33">
        <v>61200</v>
      </c>
      <c r="D33">
        <v>63550</v>
      </c>
      <c r="E33">
        <v>1233333</v>
      </c>
      <c r="G33">
        <v>2858</v>
      </c>
      <c r="H33">
        <v>1446</v>
      </c>
      <c r="I33">
        <v>140437</v>
      </c>
      <c r="J33">
        <f t="shared" si="0"/>
        <v>2137559</v>
      </c>
    </row>
    <row r="34" spans="1:10" x14ac:dyDescent="0.25">
      <c r="A34">
        <v>1994</v>
      </c>
      <c r="B34">
        <v>847150</v>
      </c>
      <c r="C34">
        <v>37359</v>
      </c>
      <c r="D34">
        <v>76306</v>
      </c>
      <c r="E34">
        <v>752096</v>
      </c>
      <c r="G34">
        <v>3071</v>
      </c>
      <c r="H34">
        <v>1856</v>
      </c>
      <c r="I34">
        <v>132616</v>
      </c>
      <c r="J34">
        <f t="shared" si="0"/>
        <v>1850454</v>
      </c>
    </row>
    <row r="35" spans="1:10" x14ac:dyDescent="0.25">
      <c r="A35">
        <v>1995</v>
      </c>
      <c r="B35">
        <v>417407</v>
      </c>
      <c r="C35">
        <v>61200</v>
      </c>
      <c r="D35">
        <v>63858</v>
      </c>
      <c r="E35">
        <v>1244591</v>
      </c>
      <c r="G35">
        <v>5169</v>
      </c>
      <c r="H35">
        <v>1421</v>
      </c>
      <c r="I35">
        <v>103167</v>
      </c>
      <c r="J35">
        <f t="shared" si="0"/>
        <v>1896813</v>
      </c>
    </row>
    <row r="36" spans="1:10" x14ac:dyDescent="0.25">
      <c r="A36">
        <v>1996</v>
      </c>
      <c r="B36">
        <v>538881</v>
      </c>
      <c r="C36">
        <v>164841</v>
      </c>
      <c r="D36">
        <v>76196</v>
      </c>
      <c r="E36">
        <v>1319707</v>
      </c>
      <c r="G36">
        <v>4904</v>
      </c>
      <c r="H36">
        <v>1437</v>
      </c>
      <c r="I36">
        <v>112107</v>
      </c>
      <c r="J36">
        <f t="shared" si="0"/>
        <v>2218073</v>
      </c>
    </row>
    <row r="37" spans="1:10" x14ac:dyDescent="0.25">
      <c r="A37">
        <v>1997</v>
      </c>
      <c r="B37">
        <v>636745</v>
      </c>
      <c r="C37">
        <v>138330</v>
      </c>
      <c r="D37">
        <v>85723</v>
      </c>
      <c r="E37">
        <v>974774</v>
      </c>
      <c r="F37">
        <v>8538</v>
      </c>
      <c r="G37">
        <v>5238</v>
      </c>
      <c r="H37">
        <v>1421</v>
      </c>
      <c r="I37">
        <v>140057</v>
      </c>
      <c r="J37">
        <f t="shared" si="0"/>
        <v>1990826</v>
      </c>
    </row>
    <row r="38" spans="1:10" x14ac:dyDescent="0.25">
      <c r="A38">
        <v>1998</v>
      </c>
      <c r="B38">
        <v>384751</v>
      </c>
      <c r="C38">
        <v>156356</v>
      </c>
      <c r="D38">
        <v>66194</v>
      </c>
      <c r="E38">
        <v>812455</v>
      </c>
      <c r="F38">
        <v>22210</v>
      </c>
      <c r="G38">
        <v>4401</v>
      </c>
      <c r="H38">
        <v>1581</v>
      </c>
      <c r="I38">
        <v>106001</v>
      </c>
      <c r="J38">
        <f t="shared" si="0"/>
        <v>1553949</v>
      </c>
    </row>
    <row r="39" spans="1:10" x14ac:dyDescent="0.25">
      <c r="A39">
        <v>1999</v>
      </c>
      <c r="B39">
        <v>746871</v>
      </c>
      <c r="C39">
        <v>108580</v>
      </c>
      <c r="D39">
        <v>91969</v>
      </c>
      <c r="E39">
        <v>1436777</v>
      </c>
      <c r="F39">
        <v>23880</v>
      </c>
      <c r="G39">
        <v>4871</v>
      </c>
      <c r="H39">
        <v>1382</v>
      </c>
      <c r="I39">
        <v>142554</v>
      </c>
      <c r="J39">
        <f t="shared" si="0"/>
        <v>2556884</v>
      </c>
    </row>
    <row r="40" spans="1:10" x14ac:dyDescent="0.25">
      <c r="A40">
        <v>2000</v>
      </c>
      <c r="B40">
        <v>1421355</v>
      </c>
      <c r="C40">
        <v>100557</v>
      </c>
      <c r="D40">
        <v>105211</v>
      </c>
      <c r="E40">
        <v>1244976</v>
      </c>
      <c r="F40">
        <v>26703</v>
      </c>
      <c r="G40">
        <v>4508</v>
      </c>
      <c r="H40">
        <v>1487</v>
      </c>
      <c r="I40">
        <v>177506</v>
      </c>
      <c r="J40">
        <f t="shared" si="0"/>
        <v>3082303</v>
      </c>
    </row>
    <row r="41" spans="1:10" x14ac:dyDescent="0.25">
      <c r="A41">
        <v>2001</v>
      </c>
      <c r="B41">
        <v>1084568</v>
      </c>
      <c r="C41">
        <v>24110</v>
      </c>
      <c r="D41">
        <v>78774</v>
      </c>
      <c r="E41">
        <v>639902</v>
      </c>
      <c r="F41">
        <v>23229</v>
      </c>
      <c r="G41">
        <v>3592</v>
      </c>
      <c r="H41">
        <v>1578</v>
      </c>
      <c r="I41">
        <v>139266</v>
      </c>
      <c r="J41">
        <f t="shared" si="0"/>
        <v>1995019</v>
      </c>
    </row>
    <row r="42" spans="1:10" x14ac:dyDescent="0.25">
      <c r="A42">
        <v>2002</v>
      </c>
      <c r="B42">
        <v>1552917</v>
      </c>
      <c r="C42">
        <v>44395</v>
      </c>
      <c r="D42">
        <v>83202</v>
      </c>
      <c r="E42">
        <v>891271</v>
      </c>
      <c r="F42">
        <v>31991</v>
      </c>
      <c r="G42">
        <v>4885</v>
      </c>
      <c r="H42">
        <v>1600</v>
      </c>
      <c r="I42">
        <v>169012</v>
      </c>
      <c r="J42">
        <f t="shared" si="0"/>
        <v>2779273</v>
      </c>
    </row>
    <row r="43" spans="1:10" x14ac:dyDescent="0.25">
      <c r="A43">
        <v>2003</v>
      </c>
      <c r="B43">
        <v>1645096</v>
      </c>
      <c r="C43">
        <v>38378</v>
      </c>
      <c r="D43">
        <v>87574</v>
      </c>
      <c r="E43">
        <v>948966</v>
      </c>
      <c r="F43">
        <v>31421</v>
      </c>
      <c r="G43">
        <v>4266</v>
      </c>
      <c r="H43">
        <v>1875</v>
      </c>
      <c r="I43">
        <v>174318</v>
      </c>
      <c r="J43">
        <f t="shared" si="0"/>
        <v>2931894</v>
      </c>
    </row>
    <row r="44" spans="1:10" x14ac:dyDescent="0.25">
      <c r="A44">
        <v>2004</v>
      </c>
      <c r="B44">
        <v>1846664</v>
      </c>
      <c r="C44">
        <v>37496</v>
      </c>
      <c r="D44">
        <v>87075</v>
      </c>
      <c r="E44">
        <v>938079</v>
      </c>
      <c r="F44">
        <v>33870</v>
      </c>
      <c r="G44">
        <v>4629</v>
      </c>
      <c r="H44">
        <v>2874</v>
      </c>
      <c r="I44">
        <v>177102</v>
      </c>
      <c r="J44">
        <f t="shared" si="0"/>
        <v>3127789</v>
      </c>
    </row>
    <row r="45" spans="1:10" x14ac:dyDescent="0.25">
      <c r="A45">
        <v>2005</v>
      </c>
      <c r="B45">
        <v>1515148</v>
      </c>
      <c r="C45">
        <v>92357</v>
      </c>
      <c r="D45">
        <v>85911</v>
      </c>
      <c r="E45">
        <v>1504012</v>
      </c>
      <c r="F45">
        <v>27595</v>
      </c>
      <c r="G45">
        <v>4194</v>
      </c>
      <c r="H45">
        <v>2421</v>
      </c>
      <c r="I45">
        <v>153923</v>
      </c>
      <c r="J45">
        <f t="shared" si="0"/>
        <v>3385561</v>
      </c>
    </row>
    <row r="46" spans="1:10" x14ac:dyDescent="0.25">
      <c r="A46">
        <v>2006</v>
      </c>
      <c r="B46">
        <v>1595004</v>
      </c>
      <c r="C46">
        <v>175537</v>
      </c>
      <c r="D46">
        <v>127531</v>
      </c>
      <c r="E46">
        <v>1421132</v>
      </c>
      <c r="F46">
        <v>27484</v>
      </c>
      <c r="G46">
        <v>4242</v>
      </c>
      <c r="H46">
        <v>5810</v>
      </c>
      <c r="I46">
        <v>161898</v>
      </c>
      <c r="J46">
        <f t="shared" si="0"/>
        <v>3518638</v>
      </c>
    </row>
    <row r="47" spans="1:10" x14ac:dyDescent="0.25">
      <c r="A47">
        <v>2007</v>
      </c>
      <c r="B47">
        <v>1607747</v>
      </c>
      <c r="C47">
        <v>107516</v>
      </c>
      <c r="D47">
        <v>147714</v>
      </c>
      <c r="E47">
        <v>954445</v>
      </c>
      <c r="F47">
        <v>31516</v>
      </c>
      <c r="G47">
        <v>3567</v>
      </c>
      <c r="H47">
        <v>3283</v>
      </c>
      <c r="I47">
        <v>192749</v>
      </c>
      <c r="J47">
        <f t="shared" si="0"/>
        <v>3048537</v>
      </c>
    </row>
    <row r="48" spans="1:10" x14ac:dyDescent="0.25">
      <c r="A48">
        <v>2008</v>
      </c>
      <c r="B48">
        <v>987059</v>
      </c>
      <c r="C48">
        <v>78411</v>
      </c>
      <c r="D48">
        <v>89087</v>
      </c>
      <c r="E48">
        <v>662878</v>
      </c>
      <c r="F48">
        <v>21795</v>
      </c>
      <c r="G48">
        <v>1985</v>
      </c>
      <c r="H48">
        <v>2617</v>
      </c>
      <c r="I48">
        <v>171230</v>
      </c>
      <c r="J48">
        <f t="shared" si="0"/>
        <v>2015062</v>
      </c>
    </row>
    <row r="49" spans="1:10" x14ac:dyDescent="0.25">
      <c r="A49">
        <v>2009</v>
      </c>
      <c r="B49">
        <v>971205</v>
      </c>
      <c r="C49">
        <v>70956</v>
      </c>
      <c r="D49">
        <v>90992</v>
      </c>
      <c r="E49">
        <v>671175</v>
      </c>
      <c r="F49">
        <v>19253</v>
      </c>
      <c r="G49">
        <v>1993</v>
      </c>
      <c r="H49">
        <v>2895</v>
      </c>
      <c r="I49">
        <v>158801</v>
      </c>
      <c r="J49">
        <f t="shared" si="0"/>
        <v>1987270</v>
      </c>
    </row>
    <row r="50" spans="1:10" x14ac:dyDescent="0.25">
      <c r="A50">
        <v>2010</v>
      </c>
      <c r="B50">
        <v>1138914</v>
      </c>
      <c r="C50">
        <v>125138</v>
      </c>
      <c r="D50">
        <v>107967</v>
      </c>
      <c r="E50">
        <v>760465</v>
      </c>
      <c r="F50">
        <v>21532</v>
      </c>
      <c r="G50">
        <v>2906</v>
      </c>
      <c r="H50">
        <v>3381</v>
      </c>
      <c r="I50">
        <v>139035</v>
      </c>
      <c r="J50">
        <f t="shared" si="0"/>
        <v>2299338</v>
      </c>
    </row>
    <row r="51" spans="1:10" x14ac:dyDescent="0.25">
      <c r="A51">
        <v>2011</v>
      </c>
      <c r="B51">
        <v>1385263</v>
      </c>
      <c r="C51">
        <v>137270</v>
      </c>
      <c r="D51">
        <v>109500</v>
      </c>
      <c r="E51">
        <v>1319644</v>
      </c>
      <c r="F51">
        <v>24869</v>
      </c>
      <c r="G51">
        <v>2715</v>
      </c>
      <c r="H51">
        <v>3487</v>
      </c>
      <c r="I51">
        <v>152261</v>
      </c>
      <c r="J51">
        <f t="shared" si="0"/>
        <v>3135009</v>
      </c>
    </row>
    <row r="52" spans="1:10" x14ac:dyDescent="0.25">
      <c r="A52">
        <v>2012</v>
      </c>
      <c r="B52">
        <v>1206889</v>
      </c>
      <c r="C52">
        <v>173862</v>
      </c>
      <c r="D52">
        <v>105961</v>
      </c>
      <c r="E52">
        <v>903190</v>
      </c>
      <c r="F52">
        <v>23418</v>
      </c>
      <c r="G52">
        <v>3208</v>
      </c>
      <c r="H52">
        <v>4148</v>
      </c>
      <c r="I52">
        <v>151310</v>
      </c>
      <c r="J52">
        <f t="shared" si="0"/>
        <v>2571986</v>
      </c>
    </row>
    <row r="53" spans="1:10" x14ac:dyDescent="0.25">
      <c r="A53">
        <v>2013</v>
      </c>
      <c r="B53">
        <v>974131</v>
      </c>
      <c r="C53">
        <v>96955</v>
      </c>
      <c r="D53">
        <v>70440</v>
      </c>
      <c r="E53">
        <v>741119</v>
      </c>
      <c r="F53">
        <v>21699</v>
      </c>
      <c r="G53">
        <v>2820</v>
      </c>
      <c r="H53">
        <v>6124</v>
      </c>
      <c r="I53">
        <v>195526</v>
      </c>
      <c r="J53">
        <f t="shared" si="0"/>
        <v>2108814</v>
      </c>
    </row>
    <row r="54" spans="1:10" x14ac:dyDescent="0.25">
      <c r="A54">
        <v>2014</v>
      </c>
      <c r="B54">
        <v>413987</v>
      </c>
      <c r="C54">
        <v>21065</v>
      </c>
      <c r="D54">
        <v>31752</v>
      </c>
      <c r="E54">
        <v>442770</v>
      </c>
      <c r="F54">
        <v>19963</v>
      </c>
      <c r="G54">
        <v>1520</v>
      </c>
      <c r="H54">
        <v>6105</v>
      </c>
      <c r="I54">
        <v>124959</v>
      </c>
      <c r="J54">
        <f t="shared" si="0"/>
        <v>1062121</v>
      </c>
    </row>
    <row r="55" spans="1:10" x14ac:dyDescent="0.25">
      <c r="A55">
        <v>2015</v>
      </c>
      <c r="B55">
        <v>633401</v>
      </c>
      <c r="C55">
        <v>52748</v>
      </c>
      <c r="D55">
        <v>30227</v>
      </c>
      <c r="E55">
        <v>439141</v>
      </c>
      <c r="F55">
        <v>15111</v>
      </c>
      <c r="G55">
        <v>1077</v>
      </c>
      <c r="H55">
        <v>6052</v>
      </c>
      <c r="I55">
        <v>152107</v>
      </c>
      <c r="J55">
        <f t="shared" si="0"/>
        <v>1329864</v>
      </c>
    </row>
    <row r="56" spans="1:10" x14ac:dyDescent="0.25">
      <c r="A56">
        <v>2016</v>
      </c>
      <c r="B56">
        <v>1153481</v>
      </c>
      <c r="C56">
        <v>102778</v>
      </c>
      <c r="D56">
        <v>73750</v>
      </c>
      <c r="E56">
        <v>608249</v>
      </c>
      <c r="F56">
        <v>31381</v>
      </c>
      <c r="G56">
        <v>1855</v>
      </c>
      <c r="H56">
        <v>4134</v>
      </c>
      <c r="I56">
        <v>151819</v>
      </c>
      <c r="J56">
        <f t="shared" si="0"/>
        <v>2127447</v>
      </c>
    </row>
    <row r="57" spans="1:10" x14ac:dyDescent="0.25">
      <c r="A57">
        <v>2017</v>
      </c>
      <c r="B57">
        <v>1592573</v>
      </c>
      <c r="C57">
        <v>131388</v>
      </c>
      <c r="D57">
        <v>139211</v>
      </c>
      <c r="E57">
        <v>1324655</v>
      </c>
      <c r="F57">
        <v>32585</v>
      </c>
      <c r="G57">
        <v>2893</v>
      </c>
      <c r="H57">
        <v>4429</v>
      </c>
      <c r="I57">
        <v>117677</v>
      </c>
      <c r="J57">
        <f t="shared" si="0"/>
        <v>3345411</v>
      </c>
    </row>
    <row r="58" spans="1:10" x14ac:dyDescent="0.25">
      <c r="A58">
        <v>2018</v>
      </c>
      <c r="B58">
        <v>762420</v>
      </c>
      <c r="C58">
        <v>200009</v>
      </c>
      <c r="D58">
        <v>68326</v>
      </c>
      <c r="E58">
        <v>672931</v>
      </c>
      <c r="F58">
        <v>29875</v>
      </c>
      <c r="G58">
        <v>2289</v>
      </c>
      <c r="H58">
        <v>5252</v>
      </c>
      <c r="I58">
        <v>181574</v>
      </c>
      <c r="J58">
        <f t="shared" si="0"/>
        <v>1922676</v>
      </c>
    </row>
    <row r="59" spans="1:10" x14ac:dyDescent="0.25">
      <c r="A59">
        <v>2019</v>
      </c>
      <c r="B59">
        <v>1365869</v>
      </c>
      <c r="C59">
        <v>62855</v>
      </c>
      <c r="D59">
        <v>95394</v>
      </c>
      <c r="E59">
        <v>1082177</v>
      </c>
      <c r="F59">
        <v>20780</v>
      </c>
      <c r="G59">
        <v>2184</v>
      </c>
      <c r="H59">
        <v>5046</v>
      </c>
      <c r="I59">
        <v>125156</v>
      </c>
      <c r="J59">
        <f t="shared" si="0"/>
        <v>2759461</v>
      </c>
    </row>
    <row r="60" spans="1:10" x14ac:dyDescent="0.25">
      <c r="A60">
        <v>2020</v>
      </c>
      <c r="B60">
        <v>518629</v>
      </c>
      <c r="C60">
        <v>167469</v>
      </c>
      <c r="D60">
        <v>49328</v>
      </c>
      <c r="E60">
        <v>578449</v>
      </c>
      <c r="F60">
        <v>14859</v>
      </c>
      <c r="G60">
        <v>2140</v>
      </c>
      <c r="H60">
        <v>5404</v>
      </c>
      <c r="I60">
        <v>151892</v>
      </c>
      <c r="J60">
        <f t="shared" si="0"/>
        <v>1488170</v>
      </c>
    </row>
    <row r="61" spans="1:10" x14ac:dyDescent="0.25">
      <c r="A61">
        <v>2021</v>
      </c>
      <c r="B61">
        <v>435593</v>
      </c>
      <c r="C61">
        <v>23333</v>
      </c>
      <c r="D61">
        <v>33207</v>
      </c>
      <c r="E61">
        <v>459132</v>
      </c>
      <c r="F61">
        <v>14272</v>
      </c>
      <c r="G61">
        <v>1600</v>
      </c>
      <c r="H61">
        <v>4835</v>
      </c>
      <c r="I61">
        <v>136853</v>
      </c>
      <c r="J61">
        <f t="shared" si="0"/>
        <v>1108825</v>
      </c>
    </row>
    <row r="62" spans="1:10" x14ac:dyDescent="0.25">
      <c r="A62">
        <v>2022</v>
      </c>
      <c r="B62">
        <v>414891</v>
      </c>
      <c r="C62">
        <v>13261</v>
      </c>
      <c r="D62">
        <v>23754</v>
      </c>
      <c r="E62">
        <v>392309</v>
      </c>
      <c r="F62">
        <v>11518</v>
      </c>
      <c r="G62">
        <v>482</v>
      </c>
      <c r="H62">
        <v>4409</v>
      </c>
      <c r="I62">
        <v>137790</v>
      </c>
      <c r="J62">
        <f t="shared" si="0"/>
        <v>998414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8138-10A5-41D0-9624-9A55A8222A57}">
  <dimension ref="B1:H50"/>
  <sheetViews>
    <sheetView workbookViewId="0">
      <selection activeCell="D1" sqref="D1"/>
    </sheetView>
  </sheetViews>
  <sheetFormatPr defaultRowHeight="15" x14ac:dyDescent="0.25"/>
  <cols>
    <col min="3" max="3" width="12" customWidth="1"/>
    <col min="5" max="5" width="9.85546875" bestFit="1" customWidth="1"/>
  </cols>
  <sheetData>
    <row r="1" spans="2:7" ht="28.5" customHeight="1" x14ac:dyDescent="0.25">
      <c r="B1" s="6" t="s">
        <v>9</v>
      </c>
      <c r="C1" s="6" t="s">
        <v>18</v>
      </c>
      <c r="D1" t="s">
        <v>50</v>
      </c>
      <c r="F1" t="s">
        <v>49</v>
      </c>
      <c r="G1" t="s">
        <v>48</v>
      </c>
    </row>
    <row r="2" spans="2:7" x14ac:dyDescent="0.25">
      <c r="B2">
        <v>1976</v>
      </c>
      <c r="C2" s="1">
        <v>430000</v>
      </c>
    </row>
    <row r="3" spans="2:7" x14ac:dyDescent="0.25">
      <c r="B3">
        <v>1977</v>
      </c>
      <c r="C3" s="1">
        <v>275000</v>
      </c>
    </row>
    <row r="4" spans="2:7" x14ac:dyDescent="0.25">
      <c r="B4">
        <v>1978</v>
      </c>
      <c r="C4" s="1">
        <v>472000</v>
      </c>
    </row>
    <row r="5" spans="2:7" x14ac:dyDescent="0.25">
      <c r="B5">
        <v>1979</v>
      </c>
      <c r="C5" s="1">
        <v>493000</v>
      </c>
    </row>
    <row r="6" spans="2:7" x14ac:dyDescent="0.25">
      <c r="B6">
        <v>1980</v>
      </c>
      <c r="C6" s="1">
        <v>515000</v>
      </c>
    </row>
    <row r="7" spans="2:7" x14ac:dyDescent="0.25">
      <c r="B7">
        <v>1981</v>
      </c>
      <c r="C7" s="1">
        <v>465000</v>
      </c>
    </row>
    <row r="8" spans="2:7" x14ac:dyDescent="0.25">
      <c r="B8">
        <v>1982</v>
      </c>
      <c r="C8" s="1">
        <v>483000</v>
      </c>
    </row>
    <row r="9" spans="2:7" x14ac:dyDescent="0.25">
      <c r="B9">
        <v>1983</v>
      </c>
      <c r="C9" s="1">
        <v>519000</v>
      </c>
    </row>
    <row r="10" spans="2:7" x14ac:dyDescent="0.25">
      <c r="B10">
        <v>1984</v>
      </c>
      <c r="C10" s="1">
        <v>516000</v>
      </c>
    </row>
    <row r="11" spans="2:7" x14ac:dyDescent="0.25">
      <c r="B11">
        <v>1985</v>
      </c>
      <c r="C11" s="1">
        <v>496000</v>
      </c>
    </row>
    <row r="12" spans="2:7" x14ac:dyDescent="0.25">
      <c r="B12">
        <v>1986</v>
      </c>
      <c r="C12" s="1">
        <v>521000</v>
      </c>
    </row>
    <row r="13" spans="2:7" x14ac:dyDescent="0.25">
      <c r="B13">
        <v>1987</v>
      </c>
      <c r="C13" s="1">
        <v>428000</v>
      </c>
    </row>
    <row r="14" spans="2:7" x14ac:dyDescent="0.25">
      <c r="B14">
        <v>1988</v>
      </c>
      <c r="C14" s="1">
        <v>369000</v>
      </c>
    </row>
    <row r="15" spans="2:7" x14ac:dyDescent="0.25">
      <c r="B15">
        <v>1989</v>
      </c>
      <c r="C15" s="1">
        <v>288000</v>
      </c>
    </row>
    <row r="16" spans="2:7" x14ac:dyDescent="0.25">
      <c r="B16">
        <v>1990</v>
      </c>
      <c r="C16" s="1">
        <v>106000</v>
      </c>
    </row>
    <row r="17" spans="2:8" x14ac:dyDescent="0.25">
      <c r="B17">
        <v>1991</v>
      </c>
      <c r="C17" s="1">
        <v>186000</v>
      </c>
      <c r="F17">
        <v>0.25277777777777699</v>
      </c>
      <c r="G17">
        <v>0.23703703703703699</v>
      </c>
    </row>
    <row r="18" spans="2:8" x14ac:dyDescent="0.25">
      <c r="B18">
        <v>1992</v>
      </c>
      <c r="C18" s="1">
        <v>177000</v>
      </c>
      <c r="F18">
        <v>0.227777777777777</v>
      </c>
      <c r="G18">
        <v>0.194444444444444</v>
      </c>
    </row>
    <row r="19" spans="2:8" x14ac:dyDescent="0.25">
      <c r="B19">
        <v>1993</v>
      </c>
      <c r="C19" s="1">
        <v>289000</v>
      </c>
      <c r="F19">
        <v>0.58055555555555505</v>
      </c>
      <c r="G19">
        <v>0.61388888888888804</v>
      </c>
    </row>
    <row r="20" spans="2:8" x14ac:dyDescent="0.25">
      <c r="B20">
        <v>1994</v>
      </c>
      <c r="C20" s="1">
        <v>133000</v>
      </c>
      <c r="F20">
        <v>0.31944444444444398</v>
      </c>
      <c r="G20">
        <v>0.219444444444444</v>
      </c>
    </row>
    <row r="21" spans="2:8" x14ac:dyDescent="0.25">
      <c r="B21">
        <v>1995</v>
      </c>
      <c r="C21" s="1">
        <v>464000</v>
      </c>
      <c r="F21">
        <v>0.84722222222222199</v>
      </c>
      <c r="G21">
        <v>0.87222222222222201</v>
      </c>
    </row>
    <row r="22" spans="2:8" x14ac:dyDescent="0.25">
      <c r="B22">
        <v>1996</v>
      </c>
      <c r="C22" s="1">
        <v>425000</v>
      </c>
      <c r="F22">
        <v>0.655555555555555</v>
      </c>
      <c r="G22">
        <v>0.6</v>
      </c>
    </row>
    <row r="23" spans="2:8" x14ac:dyDescent="0.25">
      <c r="B23">
        <v>1997</v>
      </c>
      <c r="C23" s="1">
        <v>436000</v>
      </c>
      <c r="F23">
        <v>0.68333333333333302</v>
      </c>
      <c r="G23">
        <v>0.73611111111111105</v>
      </c>
    </row>
    <row r="24" spans="2:8" x14ac:dyDescent="0.25">
      <c r="B24">
        <v>1998</v>
      </c>
      <c r="C24" s="1">
        <v>467000</v>
      </c>
      <c r="F24">
        <v>0.83055555555555505</v>
      </c>
      <c r="G24">
        <v>0.77500000000000002</v>
      </c>
    </row>
    <row r="25" spans="2:8" x14ac:dyDescent="0.25">
      <c r="B25">
        <v>1999</v>
      </c>
      <c r="C25" s="1">
        <v>309000</v>
      </c>
      <c r="F25">
        <v>0.51666666666666605</v>
      </c>
      <c r="G25">
        <v>0.655555555555555</v>
      </c>
    </row>
    <row r="26" spans="2:8" x14ac:dyDescent="0.25">
      <c r="B26">
        <v>2000</v>
      </c>
      <c r="C26" s="1">
        <v>255000</v>
      </c>
      <c r="F26">
        <v>0.49444444444444402</v>
      </c>
      <c r="G26">
        <v>0.43055555555555503</v>
      </c>
    </row>
    <row r="27" spans="2:8" x14ac:dyDescent="0.25">
      <c r="B27">
        <v>2001</v>
      </c>
      <c r="C27" s="1">
        <v>267000</v>
      </c>
      <c r="F27">
        <v>0.55555555555555503</v>
      </c>
      <c r="G27">
        <v>0.52500000000000002</v>
      </c>
    </row>
    <row r="28" spans="2:8" x14ac:dyDescent="0.25">
      <c r="B28">
        <v>2002</v>
      </c>
      <c r="C28" s="1">
        <v>179000</v>
      </c>
      <c r="D28">
        <v>218.4</v>
      </c>
      <c r="E28">
        <f t="shared" ref="E28:E45" si="0">D28*10^3</f>
        <v>218400</v>
      </c>
      <c r="F28">
        <v>0.48611111111111099</v>
      </c>
      <c r="G28">
        <v>0.47222222222222199</v>
      </c>
      <c r="H28" s="1">
        <f t="shared" ref="H28:H41" si="1">C28-E28</f>
        <v>-39400</v>
      </c>
    </row>
    <row r="29" spans="2:8" x14ac:dyDescent="0.25">
      <c r="B29">
        <v>2003</v>
      </c>
      <c r="C29" s="1">
        <v>252000</v>
      </c>
      <c r="D29">
        <v>207.3</v>
      </c>
      <c r="E29">
        <f t="shared" si="0"/>
        <v>207300</v>
      </c>
      <c r="F29">
        <v>0.57222222222222197</v>
      </c>
      <c r="G29">
        <v>0.61388888888888804</v>
      </c>
      <c r="H29" s="1">
        <f t="shared" si="1"/>
        <v>44700</v>
      </c>
    </row>
    <row r="30" spans="2:8" x14ac:dyDescent="0.25">
      <c r="B30">
        <v>2004</v>
      </c>
      <c r="C30" s="1">
        <v>203000</v>
      </c>
      <c r="D30">
        <v>202.6</v>
      </c>
      <c r="E30">
        <f t="shared" si="0"/>
        <v>202600</v>
      </c>
      <c r="F30">
        <v>0.54722222222222205</v>
      </c>
      <c r="G30">
        <v>0.452777777777777</v>
      </c>
      <c r="H30" s="1">
        <f t="shared" si="1"/>
        <v>400</v>
      </c>
    </row>
    <row r="31" spans="2:8" x14ac:dyDescent="0.25">
      <c r="B31">
        <v>2005</v>
      </c>
      <c r="C31" s="1">
        <v>369000</v>
      </c>
      <c r="D31">
        <v>339.79999999999899</v>
      </c>
      <c r="E31">
        <f t="shared" si="0"/>
        <v>339799.99999999901</v>
      </c>
      <c r="F31">
        <v>0.83333333333333304</v>
      </c>
      <c r="G31">
        <v>0.87777777777777699</v>
      </c>
      <c r="H31" s="1">
        <f t="shared" si="1"/>
        <v>29200.00000000099</v>
      </c>
    </row>
    <row r="32" spans="2:8" x14ac:dyDescent="0.25">
      <c r="B32">
        <v>2006</v>
      </c>
      <c r="C32" s="1">
        <v>379000</v>
      </c>
      <c r="D32">
        <v>365.8</v>
      </c>
      <c r="E32">
        <f t="shared" si="0"/>
        <v>365800</v>
      </c>
      <c r="F32">
        <v>0.82222222222222197</v>
      </c>
      <c r="G32">
        <v>0.85277777777777697</v>
      </c>
      <c r="H32" s="1">
        <f t="shared" si="1"/>
        <v>13200</v>
      </c>
    </row>
    <row r="33" spans="2:8" x14ac:dyDescent="0.25">
      <c r="B33">
        <v>2007</v>
      </c>
      <c r="C33" s="1">
        <v>129000</v>
      </c>
      <c r="D33">
        <v>185.79999999999899</v>
      </c>
      <c r="E33">
        <f t="shared" si="0"/>
        <v>185799.99999999898</v>
      </c>
      <c r="F33">
        <v>0.241666666666666</v>
      </c>
      <c r="G33">
        <v>0.358333333333333</v>
      </c>
      <c r="H33" s="1">
        <f t="shared" si="1"/>
        <v>-56799.999999998981</v>
      </c>
    </row>
    <row r="34" spans="2:8" x14ac:dyDescent="0.25">
      <c r="B34">
        <v>2008</v>
      </c>
      <c r="C34" s="1">
        <v>147000</v>
      </c>
      <c r="D34">
        <v>138.19999999999999</v>
      </c>
      <c r="E34">
        <f t="shared" si="0"/>
        <v>138200</v>
      </c>
      <c r="F34">
        <v>0.38333333333333303</v>
      </c>
      <c r="G34">
        <v>0.35277777777777702</v>
      </c>
      <c r="H34" s="1">
        <f t="shared" si="1"/>
        <v>8800</v>
      </c>
    </row>
    <row r="35" spans="2:8" x14ac:dyDescent="0.25">
      <c r="B35">
        <v>2009</v>
      </c>
      <c r="C35" s="1">
        <v>137000</v>
      </c>
      <c r="D35">
        <v>98.8</v>
      </c>
      <c r="E35">
        <f t="shared" si="0"/>
        <v>98800</v>
      </c>
      <c r="F35">
        <v>0.563888888888888</v>
      </c>
      <c r="G35">
        <v>0.46111111111111103</v>
      </c>
      <c r="H35" s="1">
        <f t="shared" si="1"/>
        <v>38200</v>
      </c>
    </row>
    <row r="36" spans="2:8" x14ac:dyDescent="0.25">
      <c r="B36">
        <v>2010</v>
      </c>
      <c r="C36" s="1">
        <v>251000</v>
      </c>
      <c r="D36">
        <v>241.6</v>
      </c>
      <c r="E36">
        <f t="shared" si="0"/>
        <v>241600</v>
      </c>
      <c r="F36">
        <v>0.67500000000000004</v>
      </c>
      <c r="G36">
        <v>0.66111111111111098</v>
      </c>
      <c r="H36" s="1">
        <f t="shared" si="1"/>
        <v>9400</v>
      </c>
    </row>
    <row r="37" spans="2:8" x14ac:dyDescent="0.25">
      <c r="B37">
        <v>2011</v>
      </c>
      <c r="C37" s="1">
        <v>370000</v>
      </c>
      <c r="D37">
        <v>324.89999999999998</v>
      </c>
      <c r="E37">
        <f t="shared" si="0"/>
        <v>324900</v>
      </c>
      <c r="F37">
        <v>0.83888888888888802</v>
      </c>
      <c r="G37">
        <v>0.83333333333333304</v>
      </c>
      <c r="H37" s="1">
        <f t="shared" si="1"/>
        <v>45100</v>
      </c>
    </row>
    <row r="38" spans="2:8" x14ac:dyDescent="0.25">
      <c r="B38">
        <v>2012</v>
      </c>
      <c r="C38" s="1">
        <v>167000</v>
      </c>
      <c r="D38">
        <v>200.1</v>
      </c>
      <c r="E38">
        <f t="shared" si="0"/>
        <v>200100</v>
      </c>
      <c r="F38">
        <v>0.344444444444444</v>
      </c>
      <c r="G38">
        <v>0.42777777777777698</v>
      </c>
      <c r="H38" s="1">
        <f t="shared" si="1"/>
        <v>-33100</v>
      </c>
    </row>
    <row r="39" spans="2:8" x14ac:dyDescent="0.25">
      <c r="B39">
        <v>2013</v>
      </c>
      <c r="C39" s="1">
        <v>65000</v>
      </c>
      <c r="D39">
        <v>74.5</v>
      </c>
      <c r="E39">
        <f t="shared" si="0"/>
        <v>74500</v>
      </c>
      <c r="F39">
        <v>0.22222222222222199</v>
      </c>
      <c r="G39">
        <v>0.28333333333333299</v>
      </c>
      <c r="H39" s="1">
        <f t="shared" si="1"/>
        <v>-9500</v>
      </c>
    </row>
    <row r="40" spans="2:8" x14ac:dyDescent="0.25">
      <c r="B40">
        <v>2014</v>
      </c>
      <c r="C40" s="1">
        <v>62000</v>
      </c>
      <c r="D40">
        <v>51.5</v>
      </c>
      <c r="E40">
        <f t="shared" si="0"/>
        <v>51500</v>
      </c>
      <c r="F40">
        <v>8.6111111111110999E-2</v>
      </c>
      <c r="G40">
        <v>0.11944444444444401</v>
      </c>
      <c r="H40" s="1">
        <f t="shared" si="1"/>
        <v>10500</v>
      </c>
    </row>
    <row r="41" spans="2:8" x14ac:dyDescent="0.25">
      <c r="B41">
        <v>2015</v>
      </c>
      <c r="C41" s="1">
        <v>27000</v>
      </c>
      <c r="D41">
        <v>35.200000000000003</v>
      </c>
      <c r="E41">
        <f t="shared" si="0"/>
        <v>35200</v>
      </c>
      <c r="F41">
        <v>0.105555555555555</v>
      </c>
      <c r="G41">
        <v>6.1111111111110998E-2</v>
      </c>
      <c r="H41" s="1">
        <f t="shared" si="1"/>
        <v>-8200</v>
      </c>
    </row>
    <row r="42" spans="2:8" x14ac:dyDescent="0.25">
      <c r="D42">
        <v>96.1</v>
      </c>
      <c r="E42">
        <f t="shared" si="0"/>
        <v>96100</v>
      </c>
      <c r="F42">
        <v>0.297222222222222</v>
      </c>
      <c r="G42">
        <v>0.297222222222222</v>
      </c>
      <c r="H42" s="1"/>
    </row>
    <row r="43" spans="2:8" x14ac:dyDescent="0.25">
      <c r="D43">
        <v>284.2</v>
      </c>
      <c r="E43">
        <f t="shared" si="0"/>
        <v>284200</v>
      </c>
      <c r="F43">
        <v>0.85555555555555496</v>
      </c>
      <c r="G43">
        <v>0.74166666666666603</v>
      </c>
      <c r="H43" s="1"/>
    </row>
    <row r="44" spans="2:8" x14ac:dyDescent="0.25">
      <c r="D44">
        <v>309.3</v>
      </c>
      <c r="E44">
        <f t="shared" si="0"/>
        <v>309300</v>
      </c>
      <c r="F44">
        <v>0.46388888888888802</v>
      </c>
      <c r="G44">
        <v>0.50277777777777699</v>
      </c>
      <c r="H44" s="1"/>
    </row>
    <row r="45" spans="2:8" x14ac:dyDescent="0.25">
      <c r="D45">
        <v>245</v>
      </c>
      <c r="E45">
        <f t="shared" si="0"/>
        <v>245000</v>
      </c>
      <c r="F45">
        <v>0.79722222222222205</v>
      </c>
      <c r="G45">
        <v>0.75555555555555498</v>
      </c>
      <c r="H45" s="1"/>
    </row>
    <row r="46" spans="2:8" x14ac:dyDescent="0.25">
      <c r="F46">
        <v>0.39999999999999902</v>
      </c>
      <c r="G46">
        <v>0.52777777777777701</v>
      </c>
      <c r="H46" s="1"/>
    </row>
    <row r="47" spans="2:8" x14ac:dyDescent="0.25">
      <c r="F47">
        <v>0.202777777777777</v>
      </c>
      <c r="G47">
        <v>0.16111111111111101</v>
      </c>
      <c r="H47" s="1"/>
    </row>
    <row r="48" spans="2:8" x14ac:dyDescent="0.25">
      <c r="F48">
        <v>0.37222222222222201</v>
      </c>
      <c r="G48">
        <v>0.30277777777777698</v>
      </c>
      <c r="H48" s="1"/>
    </row>
    <row r="49" spans="6:8" x14ac:dyDescent="0.25">
      <c r="F49">
        <v>0.86944444444444402</v>
      </c>
      <c r="G49">
        <v>0.84722222222222199</v>
      </c>
      <c r="H49" s="1"/>
    </row>
    <row r="50" spans="6:8" x14ac:dyDescent="0.25">
      <c r="F50">
        <v>0.422222222222222</v>
      </c>
      <c r="G50">
        <v>0.57222222222222197</v>
      </c>
      <c r="H50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CD8C-7DD6-4F43-89B3-38AC64BBF4E7}">
  <dimension ref="A1:H62"/>
  <sheetViews>
    <sheetView workbookViewId="0">
      <selection activeCell="J13" sqref="J13"/>
    </sheetView>
  </sheetViews>
  <sheetFormatPr defaultRowHeight="15" x14ac:dyDescent="0.25"/>
  <sheetData>
    <row r="1" spans="1:8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20</v>
      </c>
      <c r="H1" t="s">
        <v>18</v>
      </c>
    </row>
    <row r="2" spans="1:8" x14ac:dyDescent="0.25">
      <c r="A2">
        <v>1962</v>
      </c>
      <c r="B2">
        <v>0</v>
      </c>
      <c r="C2">
        <v>0</v>
      </c>
      <c r="D2">
        <v>0</v>
      </c>
      <c r="E2">
        <v>0</v>
      </c>
      <c r="F2">
        <v>0</v>
      </c>
      <c r="G2">
        <f>SUM(B2:F2)</f>
        <v>0</v>
      </c>
    </row>
    <row r="3" spans="1:8" x14ac:dyDescent="0.25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2" si="0">SUM(B3:F3)</f>
        <v>0</v>
      </c>
    </row>
    <row r="4" spans="1:8" x14ac:dyDescent="0.25">
      <c r="A4">
        <v>1964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8" x14ac:dyDescent="0.25">
      <c r="A5">
        <v>1965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8" x14ac:dyDescent="0.25">
      <c r="A6">
        <v>1966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8" x14ac:dyDescent="0.25">
      <c r="A7">
        <v>1967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8" x14ac:dyDescent="0.25">
      <c r="A8">
        <v>1968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8" x14ac:dyDescent="0.25">
      <c r="A9">
        <v>1969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8" x14ac:dyDescent="0.25">
      <c r="A10">
        <v>1970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8" x14ac:dyDescent="0.25">
      <c r="A11">
        <v>1971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</row>
    <row r="12" spans="1:8" x14ac:dyDescent="0.25">
      <c r="A12">
        <v>1972</v>
      </c>
      <c r="B12">
        <v>0</v>
      </c>
      <c r="C12">
        <v>0</v>
      </c>
      <c r="D12">
        <v>0</v>
      </c>
      <c r="E12">
        <v>0</v>
      </c>
      <c r="F12">
        <v>71938</v>
      </c>
      <c r="G12">
        <f t="shared" si="0"/>
        <v>71938</v>
      </c>
    </row>
    <row r="13" spans="1:8" x14ac:dyDescent="0.25">
      <c r="A13">
        <v>1973</v>
      </c>
      <c r="B13">
        <v>-14800</v>
      </c>
      <c r="C13">
        <v>0</v>
      </c>
      <c r="D13">
        <v>19386</v>
      </c>
      <c r="E13">
        <v>0</v>
      </c>
      <c r="F13">
        <v>155297</v>
      </c>
      <c r="G13">
        <f t="shared" si="0"/>
        <v>159883</v>
      </c>
    </row>
    <row r="14" spans="1:8" x14ac:dyDescent="0.25">
      <c r="A14">
        <v>1974</v>
      </c>
      <c r="B14">
        <v>-16400</v>
      </c>
      <c r="C14">
        <v>0</v>
      </c>
      <c r="D14">
        <v>84981</v>
      </c>
      <c r="E14">
        <v>0</v>
      </c>
      <c r="F14">
        <v>209136</v>
      </c>
      <c r="G14">
        <f t="shared" si="0"/>
        <v>277717</v>
      </c>
    </row>
    <row r="15" spans="1:8" x14ac:dyDescent="0.25">
      <c r="A15">
        <v>1975</v>
      </c>
      <c r="B15">
        <v>-18000</v>
      </c>
      <c r="C15">
        <v>0</v>
      </c>
      <c r="D15">
        <v>170211</v>
      </c>
      <c r="E15">
        <v>0</v>
      </c>
      <c r="F15">
        <v>374280</v>
      </c>
      <c r="G15">
        <f t="shared" si="0"/>
        <v>526491</v>
      </c>
    </row>
    <row r="16" spans="1:8" x14ac:dyDescent="0.25">
      <c r="A16">
        <v>1976</v>
      </c>
      <c r="B16">
        <v>-19600</v>
      </c>
      <c r="C16">
        <v>0</v>
      </c>
      <c r="D16">
        <v>217367</v>
      </c>
      <c r="E16">
        <v>0</v>
      </c>
      <c r="F16">
        <v>420684</v>
      </c>
      <c r="G16">
        <f t="shared" si="0"/>
        <v>618451</v>
      </c>
      <c r="H16" s="1">
        <v>638000</v>
      </c>
    </row>
    <row r="17" spans="1:8" x14ac:dyDescent="0.25">
      <c r="A17">
        <v>1977</v>
      </c>
      <c r="B17">
        <v>0</v>
      </c>
      <c r="C17">
        <v>0</v>
      </c>
      <c r="D17">
        <v>67308</v>
      </c>
      <c r="E17">
        <v>0</v>
      </c>
      <c r="F17">
        <v>122447</v>
      </c>
      <c r="G17">
        <f t="shared" si="0"/>
        <v>189755</v>
      </c>
      <c r="H17" s="1">
        <v>209000</v>
      </c>
    </row>
    <row r="18" spans="1:8" x14ac:dyDescent="0.25">
      <c r="A18">
        <v>1978</v>
      </c>
      <c r="B18">
        <v>-25384</v>
      </c>
      <c r="C18">
        <v>0</v>
      </c>
      <c r="D18">
        <v>361810</v>
      </c>
      <c r="E18">
        <v>0</v>
      </c>
      <c r="F18">
        <v>171139</v>
      </c>
      <c r="G18">
        <f t="shared" si="0"/>
        <v>507565</v>
      </c>
      <c r="H18" s="1">
        <v>576000</v>
      </c>
    </row>
    <row r="19" spans="1:8" x14ac:dyDescent="0.25">
      <c r="A19">
        <v>1979</v>
      </c>
      <c r="B19">
        <v>-25063</v>
      </c>
      <c r="C19">
        <v>0</v>
      </c>
      <c r="D19">
        <v>356546</v>
      </c>
      <c r="E19">
        <v>0</v>
      </c>
      <c r="F19">
        <v>145591</v>
      </c>
      <c r="G19">
        <f t="shared" si="0"/>
        <v>477074</v>
      </c>
      <c r="H19" s="1">
        <v>532000</v>
      </c>
    </row>
    <row r="20" spans="1:8" x14ac:dyDescent="0.25">
      <c r="A20">
        <v>1980</v>
      </c>
      <c r="B20">
        <v>-27884</v>
      </c>
      <c r="C20">
        <v>0</v>
      </c>
      <c r="D20">
        <v>394890</v>
      </c>
      <c r="E20">
        <v>0</v>
      </c>
      <c r="F20">
        <v>164721</v>
      </c>
      <c r="G20">
        <f t="shared" si="0"/>
        <v>531727</v>
      </c>
      <c r="H20" s="1">
        <v>560000</v>
      </c>
    </row>
    <row r="21" spans="1:8" x14ac:dyDescent="0.25">
      <c r="A21">
        <v>1981</v>
      </c>
      <c r="B21">
        <v>-31105</v>
      </c>
      <c r="C21">
        <v>0</v>
      </c>
      <c r="D21">
        <v>549448</v>
      </c>
      <c r="E21">
        <v>0</v>
      </c>
      <c r="F21">
        <v>277503</v>
      </c>
      <c r="G21">
        <f t="shared" si="0"/>
        <v>795846</v>
      </c>
      <c r="H21" s="1">
        <v>827000</v>
      </c>
    </row>
    <row r="22" spans="1:8" x14ac:dyDescent="0.25">
      <c r="A22">
        <v>1982</v>
      </c>
      <c r="B22">
        <v>-34326</v>
      </c>
      <c r="C22">
        <v>0</v>
      </c>
      <c r="D22">
        <v>374156</v>
      </c>
      <c r="E22">
        <v>0</v>
      </c>
      <c r="F22">
        <v>351362</v>
      </c>
      <c r="G22">
        <f t="shared" si="0"/>
        <v>691192</v>
      </c>
      <c r="H22" s="1">
        <v>737000</v>
      </c>
    </row>
    <row r="23" spans="1:8" x14ac:dyDescent="0.25">
      <c r="A23">
        <v>1983</v>
      </c>
      <c r="B23">
        <v>-37547</v>
      </c>
      <c r="C23">
        <v>0</v>
      </c>
      <c r="D23">
        <v>223549</v>
      </c>
      <c r="E23">
        <v>0</v>
      </c>
      <c r="F23">
        <v>157519</v>
      </c>
      <c r="G23">
        <f t="shared" si="0"/>
        <v>343521</v>
      </c>
      <c r="H23" s="1">
        <v>410000</v>
      </c>
    </row>
    <row r="24" spans="1:8" x14ac:dyDescent="0.25">
      <c r="A24">
        <v>1984</v>
      </c>
      <c r="B24">
        <v>-40768</v>
      </c>
      <c r="C24">
        <v>0</v>
      </c>
      <c r="D24">
        <v>237726</v>
      </c>
      <c r="E24">
        <v>0</v>
      </c>
      <c r="F24">
        <v>260624</v>
      </c>
      <c r="G24">
        <f t="shared" si="0"/>
        <v>457582</v>
      </c>
      <c r="H24" s="1">
        <v>498000</v>
      </c>
    </row>
    <row r="25" spans="1:8" x14ac:dyDescent="0.25">
      <c r="A25">
        <v>1985</v>
      </c>
      <c r="B25">
        <v>-43989</v>
      </c>
      <c r="C25">
        <v>0</v>
      </c>
      <c r="D25">
        <v>336918</v>
      </c>
      <c r="E25">
        <v>0</v>
      </c>
      <c r="F25">
        <v>390696</v>
      </c>
      <c r="G25">
        <f t="shared" si="0"/>
        <v>683625</v>
      </c>
      <c r="H25" s="1">
        <v>728000</v>
      </c>
    </row>
    <row r="26" spans="1:8" x14ac:dyDescent="0.25">
      <c r="A26">
        <v>1986</v>
      </c>
      <c r="B26">
        <v>-47210</v>
      </c>
      <c r="C26">
        <v>0</v>
      </c>
      <c r="D26">
        <v>376775</v>
      </c>
      <c r="E26">
        <v>0</v>
      </c>
      <c r="F26">
        <v>379275</v>
      </c>
      <c r="G26">
        <f t="shared" si="0"/>
        <v>708840</v>
      </c>
      <c r="H26" s="1">
        <v>756000</v>
      </c>
    </row>
    <row r="27" spans="1:8" x14ac:dyDescent="0.25">
      <c r="A27">
        <v>1987</v>
      </c>
      <c r="B27">
        <v>-50931</v>
      </c>
      <c r="C27">
        <v>0</v>
      </c>
      <c r="D27">
        <v>346070</v>
      </c>
      <c r="E27">
        <v>0</v>
      </c>
      <c r="F27">
        <v>417285</v>
      </c>
      <c r="G27">
        <f t="shared" si="0"/>
        <v>712424</v>
      </c>
      <c r="H27" s="1">
        <v>763000</v>
      </c>
    </row>
    <row r="28" spans="1:8" x14ac:dyDescent="0.25">
      <c r="A28">
        <v>1988</v>
      </c>
      <c r="B28">
        <v>-54652</v>
      </c>
      <c r="C28">
        <v>0</v>
      </c>
      <c r="D28">
        <v>468951</v>
      </c>
      <c r="E28">
        <v>0</v>
      </c>
      <c r="F28">
        <v>488265</v>
      </c>
      <c r="G28">
        <f t="shared" si="0"/>
        <v>902564</v>
      </c>
      <c r="H28" s="1">
        <v>957000</v>
      </c>
    </row>
    <row r="29" spans="1:8" x14ac:dyDescent="0.25">
      <c r="A29">
        <v>1989</v>
      </c>
      <c r="B29">
        <v>-58373</v>
      </c>
      <c r="C29">
        <v>0</v>
      </c>
      <c r="D29">
        <v>625109</v>
      </c>
      <c r="E29">
        <v>0</v>
      </c>
      <c r="F29">
        <v>589962</v>
      </c>
      <c r="G29">
        <f t="shared" si="0"/>
        <v>1156698</v>
      </c>
      <c r="H29" s="1">
        <v>1215000</v>
      </c>
    </row>
    <row r="30" spans="1:8" x14ac:dyDescent="0.25">
      <c r="A30">
        <v>1990</v>
      </c>
      <c r="B30">
        <v>-61200</v>
      </c>
      <c r="C30">
        <v>0</v>
      </c>
      <c r="D30">
        <v>693243</v>
      </c>
      <c r="E30">
        <v>0</v>
      </c>
      <c r="F30">
        <v>764380</v>
      </c>
      <c r="G30">
        <f t="shared" si="0"/>
        <v>1396423</v>
      </c>
      <c r="H30" s="1">
        <v>1458000</v>
      </c>
    </row>
    <row r="31" spans="1:8" x14ac:dyDescent="0.25">
      <c r="A31">
        <v>1991</v>
      </c>
      <c r="B31">
        <v>-18360</v>
      </c>
      <c r="C31">
        <v>0</v>
      </c>
      <c r="D31">
        <v>151972</v>
      </c>
      <c r="E31">
        <v>0</v>
      </c>
      <c r="F31">
        <v>257835</v>
      </c>
      <c r="G31">
        <f t="shared" si="0"/>
        <v>391447</v>
      </c>
      <c r="H31" s="1">
        <v>625000</v>
      </c>
    </row>
    <row r="32" spans="1:8" x14ac:dyDescent="0.25">
      <c r="A32">
        <v>1992</v>
      </c>
      <c r="B32">
        <v>-27624</v>
      </c>
      <c r="C32">
        <v>0</v>
      </c>
      <c r="D32">
        <v>317088</v>
      </c>
      <c r="E32">
        <v>0</v>
      </c>
      <c r="F32">
        <v>420849</v>
      </c>
      <c r="G32">
        <f t="shared" si="0"/>
        <v>710313</v>
      </c>
      <c r="H32" s="1">
        <v>744000</v>
      </c>
    </row>
    <row r="33" spans="1:8" x14ac:dyDescent="0.25">
      <c r="A33">
        <v>1993</v>
      </c>
      <c r="B33">
        <v>0</v>
      </c>
      <c r="C33">
        <v>0</v>
      </c>
      <c r="D33">
        <v>164720</v>
      </c>
      <c r="E33">
        <v>50000</v>
      </c>
      <c r="F33">
        <v>437470</v>
      </c>
      <c r="G33">
        <f t="shared" si="0"/>
        <v>652190</v>
      </c>
      <c r="H33" s="1">
        <v>663000</v>
      </c>
    </row>
    <row r="34" spans="1:8" x14ac:dyDescent="0.25">
      <c r="A34">
        <v>1994</v>
      </c>
      <c r="B34">
        <v>0</v>
      </c>
      <c r="C34">
        <v>0</v>
      </c>
      <c r="D34">
        <v>331966</v>
      </c>
      <c r="E34">
        <v>0</v>
      </c>
      <c r="F34">
        <v>475900</v>
      </c>
      <c r="G34">
        <f t="shared" si="0"/>
        <v>807866</v>
      </c>
      <c r="H34" s="1">
        <v>845000</v>
      </c>
    </row>
    <row r="35" spans="1:8" x14ac:dyDescent="0.25">
      <c r="A35">
        <v>1995</v>
      </c>
      <c r="B35">
        <v>0</v>
      </c>
      <c r="C35">
        <v>0</v>
      </c>
      <c r="D35">
        <v>246160</v>
      </c>
      <c r="E35">
        <v>50000</v>
      </c>
      <c r="F35">
        <v>139882</v>
      </c>
      <c r="G35">
        <f t="shared" si="0"/>
        <v>436042</v>
      </c>
      <c r="H35" s="1">
        <v>451000</v>
      </c>
    </row>
    <row r="36" spans="1:8" x14ac:dyDescent="0.25">
      <c r="A36">
        <v>1996</v>
      </c>
      <c r="B36">
        <v>0</v>
      </c>
      <c r="C36">
        <v>0</v>
      </c>
      <c r="D36">
        <v>230762</v>
      </c>
      <c r="E36">
        <v>95000</v>
      </c>
      <c r="F36">
        <v>267618</v>
      </c>
      <c r="G36">
        <f t="shared" si="0"/>
        <v>593380</v>
      </c>
      <c r="H36" s="1">
        <v>663000</v>
      </c>
    </row>
    <row r="37" spans="1:8" x14ac:dyDescent="0.25">
      <c r="A37">
        <v>1997</v>
      </c>
      <c r="B37">
        <v>0</v>
      </c>
      <c r="C37">
        <v>11100</v>
      </c>
      <c r="D37">
        <v>312845</v>
      </c>
      <c r="E37">
        <v>126486</v>
      </c>
      <c r="F37">
        <v>271379</v>
      </c>
      <c r="G37">
        <f t="shared" si="0"/>
        <v>721810</v>
      </c>
      <c r="H37" s="1">
        <v>724000</v>
      </c>
    </row>
    <row r="38" spans="1:8" x14ac:dyDescent="0.25">
      <c r="A38">
        <v>1998</v>
      </c>
      <c r="B38">
        <v>0</v>
      </c>
      <c r="C38">
        <v>-11100</v>
      </c>
      <c r="D38">
        <v>164654</v>
      </c>
      <c r="E38">
        <v>69234</v>
      </c>
      <c r="F38">
        <v>187277</v>
      </c>
      <c r="G38">
        <f t="shared" si="0"/>
        <v>410065</v>
      </c>
      <c r="H38" s="1">
        <v>521000</v>
      </c>
    </row>
    <row r="39" spans="1:8" x14ac:dyDescent="0.25">
      <c r="A39">
        <v>1999</v>
      </c>
      <c r="B39">
        <v>0</v>
      </c>
      <c r="C39">
        <v>33000</v>
      </c>
      <c r="D39">
        <v>354604</v>
      </c>
      <c r="E39">
        <v>138012</v>
      </c>
      <c r="F39">
        <v>327001</v>
      </c>
      <c r="G39">
        <f t="shared" si="0"/>
        <v>852617</v>
      </c>
      <c r="H39" s="1">
        <v>792000</v>
      </c>
    </row>
    <row r="40" spans="1:8" x14ac:dyDescent="0.25">
      <c r="A40">
        <v>2000</v>
      </c>
      <c r="B40">
        <v>0</v>
      </c>
      <c r="C40">
        <v>20000</v>
      </c>
      <c r="D40">
        <v>719690</v>
      </c>
      <c r="E40">
        <v>149731</v>
      </c>
      <c r="F40">
        <v>632991</v>
      </c>
      <c r="G40">
        <f t="shared" si="0"/>
        <v>1522412</v>
      </c>
      <c r="H40" s="1">
        <v>1473000</v>
      </c>
    </row>
    <row r="41" spans="1:8" x14ac:dyDescent="0.25">
      <c r="A41">
        <v>2001</v>
      </c>
      <c r="B41">
        <v>0</v>
      </c>
      <c r="C41">
        <v>0</v>
      </c>
      <c r="D41">
        <v>578405</v>
      </c>
      <c r="E41">
        <v>0</v>
      </c>
      <c r="F41">
        <v>444764</v>
      </c>
      <c r="G41">
        <f t="shared" si="0"/>
        <v>1023169</v>
      </c>
      <c r="H41" s="1">
        <v>1119000</v>
      </c>
    </row>
    <row r="42" spans="1:8" x14ac:dyDescent="0.25">
      <c r="A42">
        <v>2002</v>
      </c>
      <c r="B42">
        <v>0</v>
      </c>
      <c r="C42">
        <v>0</v>
      </c>
      <c r="D42">
        <v>685314</v>
      </c>
      <c r="E42">
        <v>0</v>
      </c>
      <c r="F42">
        <v>723605</v>
      </c>
      <c r="G42">
        <f t="shared" si="0"/>
        <v>1408919</v>
      </c>
      <c r="H42" s="1">
        <v>1415000</v>
      </c>
    </row>
    <row r="43" spans="1:8" x14ac:dyDescent="0.25">
      <c r="A43">
        <v>2003</v>
      </c>
      <c r="B43">
        <v>24874</v>
      </c>
      <c r="C43">
        <v>29596</v>
      </c>
      <c r="D43">
        <v>836476</v>
      </c>
      <c r="E43">
        <v>131705</v>
      </c>
      <c r="F43">
        <v>678964</v>
      </c>
      <c r="G43">
        <f t="shared" si="0"/>
        <v>1701615</v>
      </c>
      <c r="H43" s="1">
        <v>1561000</v>
      </c>
    </row>
    <row r="44" spans="1:8" x14ac:dyDescent="0.25">
      <c r="A44">
        <v>2004</v>
      </c>
      <c r="B44">
        <v>0</v>
      </c>
      <c r="C44">
        <v>0</v>
      </c>
      <c r="D44">
        <v>927086</v>
      </c>
      <c r="E44">
        <v>0</v>
      </c>
      <c r="F44">
        <v>797294</v>
      </c>
      <c r="G44">
        <f t="shared" si="0"/>
        <v>1724380</v>
      </c>
      <c r="H44" s="1">
        <v>1802000</v>
      </c>
    </row>
    <row r="45" spans="1:8" x14ac:dyDescent="0.25">
      <c r="A45">
        <v>2005</v>
      </c>
      <c r="B45">
        <v>20000</v>
      </c>
      <c r="C45">
        <v>50000</v>
      </c>
      <c r="D45">
        <v>872420</v>
      </c>
      <c r="E45">
        <v>46786</v>
      </c>
      <c r="F45">
        <v>538839</v>
      </c>
      <c r="G45">
        <f t="shared" si="0"/>
        <v>1528045</v>
      </c>
      <c r="H45" s="1">
        <v>1525000</v>
      </c>
    </row>
    <row r="46" spans="1:8" x14ac:dyDescent="0.25">
      <c r="A46">
        <v>2006</v>
      </c>
      <c r="B46">
        <v>0</v>
      </c>
      <c r="C46">
        <v>0</v>
      </c>
      <c r="D46">
        <v>927002</v>
      </c>
      <c r="E46">
        <v>10505</v>
      </c>
      <c r="F46">
        <v>574679</v>
      </c>
      <c r="G46">
        <f t="shared" si="0"/>
        <v>1512186</v>
      </c>
      <c r="H46" s="1">
        <v>1695000</v>
      </c>
    </row>
    <row r="47" spans="1:8" x14ac:dyDescent="0.25">
      <c r="A47">
        <v>2007</v>
      </c>
      <c r="B47">
        <v>0</v>
      </c>
      <c r="C47">
        <v>0</v>
      </c>
      <c r="D47">
        <v>785976</v>
      </c>
      <c r="E47">
        <v>1881</v>
      </c>
      <c r="F47">
        <v>711831</v>
      </c>
      <c r="G47">
        <f t="shared" si="0"/>
        <v>1499688</v>
      </c>
      <c r="H47" s="1">
        <v>1648000</v>
      </c>
    </row>
    <row r="48" spans="1:8" x14ac:dyDescent="0.25">
      <c r="A48">
        <v>2008</v>
      </c>
      <c r="B48">
        <v>0</v>
      </c>
      <c r="C48">
        <v>0</v>
      </c>
      <c r="D48">
        <v>413157</v>
      </c>
      <c r="E48">
        <v>0</v>
      </c>
      <c r="F48">
        <v>485156</v>
      </c>
      <c r="G48">
        <f t="shared" si="0"/>
        <v>898313</v>
      </c>
      <c r="H48" s="1">
        <v>1037000</v>
      </c>
    </row>
    <row r="49" spans="1:8" x14ac:dyDescent="0.25">
      <c r="A49">
        <v>2009</v>
      </c>
      <c r="B49">
        <v>0</v>
      </c>
      <c r="C49">
        <v>52933</v>
      </c>
      <c r="D49">
        <v>288644</v>
      </c>
      <c r="E49">
        <v>0</v>
      </c>
      <c r="F49">
        <v>589294</v>
      </c>
      <c r="G49">
        <f t="shared" si="0"/>
        <v>930871</v>
      </c>
      <c r="H49" s="1">
        <v>908000</v>
      </c>
    </row>
    <row r="50" spans="1:8" x14ac:dyDescent="0.25">
      <c r="A50">
        <v>2010</v>
      </c>
      <c r="B50">
        <v>0</v>
      </c>
      <c r="C50">
        <v>124543</v>
      </c>
      <c r="D50">
        <v>658238</v>
      </c>
      <c r="E50">
        <v>260673</v>
      </c>
      <c r="F50">
        <v>376877</v>
      </c>
      <c r="G50">
        <f t="shared" si="0"/>
        <v>1420331</v>
      </c>
      <c r="H50" s="1">
        <v>1129000</v>
      </c>
    </row>
    <row r="51" spans="1:8" x14ac:dyDescent="0.25">
      <c r="A51">
        <v>2011</v>
      </c>
      <c r="B51">
        <v>45048</v>
      </c>
      <c r="C51">
        <v>78324</v>
      </c>
      <c r="D51">
        <v>875307</v>
      </c>
      <c r="E51">
        <v>311970</v>
      </c>
      <c r="F51">
        <v>375921</v>
      </c>
      <c r="G51">
        <f t="shared" si="0"/>
        <v>1686570</v>
      </c>
      <c r="H51" s="1">
        <v>1379000</v>
      </c>
    </row>
    <row r="52" spans="1:8" x14ac:dyDescent="0.25">
      <c r="A52">
        <v>2012</v>
      </c>
      <c r="B52">
        <v>15019</v>
      </c>
      <c r="C52">
        <v>0</v>
      </c>
      <c r="D52">
        <v>485188</v>
      </c>
      <c r="E52">
        <v>171456</v>
      </c>
      <c r="F52">
        <v>553244</v>
      </c>
      <c r="G52">
        <f t="shared" si="0"/>
        <v>1224907</v>
      </c>
      <c r="H52" s="1">
        <v>1252000</v>
      </c>
    </row>
    <row r="53" spans="1:8" x14ac:dyDescent="0.25">
      <c r="A53">
        <v>2013</v>
      </c>
      <c r="B53">
        <v>0</v>
      </c>
      <c r="C53">
        <v>0</v>
      </c>
      <c r="D53">
        <v>320109</v>
      </c>
      <c r="E53">
        <v>6592</v>
      </c>
      <c r="F53">
        <v>565849</v>
      </c>
      <c r="G53">
        <f t="shared" si="0"/>
        <v>892550</v>
      </c>
      <c r="H53" s="1">
        <v>974000</v>
      </c>
    </row>
    <row r="54" spans="1:8" x14ac:dyDescent="0.25">
      <c r="A54">
        <v>2014</v>
      </c>
      <c r="B54">
        <v>0</v>
      </c>
      <c r="C54">
        <v>15000</v>
      </c>
      <c r="D54">
        <v>96400</v>
      </c>
      <c r="E54">
        <v>0</v>
      </c>
      <c r="F54">
        <v>275992</v>
      </c>
      <c r="G54">
        <f t="shared" si="0"/>
        <v>387392</v>
      </c>
      <c r="H54" s="1">
        <v>607000</v>
      </c>
    </row>
    <row r="55" spans="1:8" x14ac:dyDescent="0.25">
      <c r="A55">
        <v>2015</v>
      </c>
      <c r="B55">
        <v>0</v>
      </c>
      <c r="C55">
        <v>0</v>
      </c>
      <c r="D55">
        <v>137634</v>
      </c>
      <c r="E55">
        <v>0</v>
      </c>
      <c r="F55">
        <v>435892</v>
      </c>
      <c r="G55">
        <f t="shared" si="0"/>
        <v>573526</v>
      </c>
      <c r="H55" s="1">
        <v>550000</v>
      </c>
    </row>
    <row r="56" spans="1:8" x14ac:dyDescent="0.25">
      <c r="A56">
        <v>2016</v>
      </c>
      <c r="B56">
        <v>14</v>
      </c>
      <c r="C56">
        <v>37283</v>
      </c>
      <c r="D56">
        <v>531259</v>
      </c>
      <c r="E56">
        <v>5761</v>
      </c>
      <c r="F56">
        <v>509583</v>
      </c>
      <c r="G56">
        <f t="shared" si="0"/>
        <v>1083900</v>
      </c>
    </row>
    <row r="57" spans="1:8" x14ac:dyDescent="0.25">
      <c r="A57">
        <v>2017</v>
      </c>
      <c r="B57">
        <v>10026</v>
      </c>
      <c r="C57">
        <v>15946</v>
      </c>
      <c r="D57">
        <v>1066329</v>
      </c>
      <c r="E57">
        <v>179655</v>
      </c>
      <c r="F57">
        <v>354401</v>
      </c>
      <c r="G57">
        <f t="shared" si="0"/>
        <v>1626357</v>
      </c>
    </row>
    <row r="58" spans="1:8" x14ac:dyDescent="0.25">
      <c r="A58">
        <v>2018</v>
      </c>
      <c r="B58">
        <v>5460</v>
      </c>
      <c r="C58">
        <v>0</v>
      </c>
      <c r="D58">
        <v>325414</v>
      </c>
      <c r="E58">
        <v>22263</v>
      </c>
      <c r="F58">
        <v>326408</v>
      </c>
      <c r="G58">
        <f t="shared" si="0"/>
        <v>679545</v>
      </c>
    </row>
    <row r="59" spans="1:8" x14ac:dyDescent="0.25">
      <c r="A59">
        <v>2019</v>
      </c>
      <c r="B59">
        <v>20001</v>
      </c>
      <c r="C59">
        <v>0</v>
      </c>
      <c r="D59">
        <v>899799</v>
      </c>
      <c r="E59">
        <v>145475</v>
      </c>
      <c r="F59">
        <v>281887</v>
      </c>
      <c r="G59">
        <f t="shared" si="0"/>
        <v>1347162</v>
      </c>
    </row>
    <row r="60" spans="1:8" x14ac:dyDescent="0.25">
      <c r="A60">
        <v>2020</v>
      </c>
      <c r="B60">
        <v>9</v>
      </c>
      <c r="C60">
        <v>0</v>
      </c>
      <c r="D60">
        <v>83591</v>
      </c>
      <c r="E60">
        <v>350</v>
      </c>
      <c r="F60">
        <v>347809</v>
      </c>
      <c r="G60">
        <f t="shared" si="0"/>
        <v>431759</v>
      </c>
    </row>
    <row r="61" spans="1:8" x14ac:dyDescent="0.25">
      <c r="A61">
        <v>2021</v>
      </c>
      <c r="B61">
        <v>0</v>
      </c>
      <c r="C61">
        <v>38168</v>
      </c>
      <c r="D61">
        <v>109557</v>
      </c>
      <c r="E61">
        <v>0</v>
      </c>
      <c r="F61">
        <v>261925</v>
      </c>
      <c r="G61">
        <f t="shared" si="0"/>
        <v>409650</v>
      </c>
    </row>
    <row r="62" spans="1:8" x14ac:dyDescent="0.25">
      <c r="A62">
        <v>2022</v>
      </c>
      <c r="B62">
        <v>3</v>
      </c>
      <c r="C62">
        <v>62233</v>
      </c>
      <c r="D62">
        <v>80090</v>
      </c>
      <c r="E62">
        <v>0</v>
      </c>
      <c r="F62">
        <v>282376</v>
      </c>
      <c r="G62">
        <f t="shared" si="0"/>
        <v>424702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F513-95A8-492D-AA8A-5F01F7875BF7}">
  <dimension ref="A1:J62"/>
  <sheetViews>
    <sheetView workbookViewId="0">
      <selection activeCell="D1" sqref="D1:D2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1962</v>
      </c>
    </row>
    <row r="3" spans="1:10" x14ac:dyDescent="0.25">
      <c r="A3">
        <v>1963</v>
      </c>
      <c r="B3">
        <f>('B132'!B3*9+'B132'!B2*3)/12</f>
        <v>0</v>
      </c>
      <c r="C3">
        <f>('B132'!C3*9+'B132'!C2*3)/12</f>
        <v>0</v>
      </c>
      <c r="D3">
        <f>('B132'!D3*9+'B132'!D2*3)/12</f>
        <v>0</v>
      </c>
      <c r="E3">
        <f>('B132'!E3*9+'B132'!E2*3)/12</f>
        <v>0</v>
      </c>
      <c r="F3">
        <f>('B132'!F3*9+'B132'!F2*3)/12</f>
        <v>0</v>
      </c>
      <c r="G3">
        <f>('B132'!G3*9+'B132'!G2*3)/12</f>
        <v>0</v>
      </c>
      <c r="H3">
        <f>('B132'!H3*9+'B132'!H2*3)/12</f>
        <v>0</v>
      </c>
      <c r="I3">
        <f>('B132'!I3*9+'B132'!I2*3)/12</f>
        <v>11710.25</v>
      </c>
      <c r="J3">
        <f>('B132'!J3*9+'B132'!J2*3)/12</f>
        <v>11710.25</v>
      </c>
    </row>
    <row r="4" spans="1:10" x14ac:dyDescent="0.25">
      <c r="A4">
        <v>1964</v>
      </c>
      <c r="B4">
        <f>('B132'!B4*9+'B132'!B3*3)/12</f>
        <v>0</v>
      </c>
      <c r="C4">
        <f>('B132'!C4*9+'B132'!C3*3)/12</f>
        <v>0</v>
      </c>
      <c r="D4">
        <f>('B132'!D4*9+'B132'!D3*3)/12</f>
        <v>0</v>
      </c>
      <c r="E4">
        <f>('B132'!E4*9+'B132'!E3*3)/12</f>
        <v>0</v>
      </c>
      <c r="F4">
        <f>('B132'!F4*9+'B132'!F3*3)/12</f>
        <v>0</v>
      </c>
      <c r="G4">
        <f>('B132'!G4*9+'B132'!G3*3)/12</f>
        <v>0</v>
      </c>
      <c r="H4">
        <f>('B132'!H4*9+'B132'!H3*3)/12</f>
        <v>0</v>
      </c>
      <c r="I4">
        <f>('B132'!I4*9+'B132'!I3*3)/12</f>
        <v>18844.5</v>
      </c>
      <c r="J4">
        <f>('B132'!J4*9+'B132'!J3*3)/12</f>
        <v>18844.5</v>
      </c>
    </row>
    <row r="5" spans="1:10" x14ac:dyDescent="0.25">
      <c r="A5">
        <v>1965</v>
      </c>
      <c r="B5">
        <f>('B132'!B5*9+'B132'!B4*3)/12</f>
        <v>0</v>
      </c>
      <c r="C5">
        <f>('B132'!C5*9+'B132'!C4*3)/12</f>
        <v>0</v>
      </c>
      <c r="D5">
        <f>('B132'!D5*9+'B132'!D4*3)/12</f>
        <v>0</v>
      </c>
      <c r="E5">
        <f>('B132'!E5*9+'B132'!E4*3)/12</f>
        <v>0</v>
      </c>
      <c r="F5">
        <f>('B132'!F5*9+'B132'!F4*3)/12</f>
        <v>0</v>
      </c>
      <c r="G5">
        <f>('B132'!G5*9+'B132'!G4*3)/12</f>
        <v>0</v>
      </c>
      <c r="H5">
        <f>('B132'!H5*9+'B132'!H4*3)/12</f>
        <v>0</v>
      </c>
      <c r="I5">
        <f>('B132'!I5*9+'B132'!I4*3)/12</f>
        <v>30747.25</v>
      </c>
      <c r="J5">
        <f>('B132'!J5*9+'B132'!J4*3)/12</f>
        <v>30747.25</v>
      </c>
    </row>
    <row r="6" spans="1:10" x14ac:dyDescent="0.25">
      <c r="A6">
        <v>1966</v>
      </c>
      <c r="B6">
        <f>('B132'!B6*9+'B132'!B5*3)/12</f>
        <v>0</v>
      </c>
      <c r="C6">
        <f>('B132'!C6*9+'B132'!C5*3)/12</f>
        <v>0</v>
      </c>
      <c r="D6">
        <f>('B132'!D6*9+'B132'!D5*3)/12</f>
        <v>0</v>
      </c>
      <c r="E6">
        <f>('B132'!E6*9+'B132'!E5*3)/12</f>
        <v>0</v>
      </c>
      <c r="F6">
        <f>('B132'!F6*9+'B132'!F5*3)/12</f>
        <v>0</v>
      </c>
      <c r="G6">
        <f>('B132'!G6*9+'B132'!G5*3)/12</f>
        <v>0</v>
      </c>
      <c r="H6">
        <f>('B132'!H6*9+'B132'!H5*3)/12</f>
        <v>0</v>
      </c>
      <c r="I6">
        <f>('B132'!I6*9+'B132'!I5*3)/12</f>
        <v>49691.25</v>
      </c>
      <c r="J6">
        <f>('B132'!J6*9+'B132'!J5*3)/12</f>
        <v>49691.25</v>
      </c>
    </row>
    <row r="7" spans="1:10" x14ac:dyDescent="0.25">
      <c r="A7">
        <v>1967</v>
      </c>
      <c r="B7">
        <f>('B132'!B7*9+'B132'!B6*3)/12</f>
        <v>0</v>
      </c>
      <c r="C7">
        <f>('B132'!C7*9+'B132'!C6*3)/12</f>
        <v>0</v>
      </c>
      <c r="D7">
        <f>('B132'!D7*9+'B132'!D6*3)/12</f>
        <v>0</v>
      </c>
      <c r="E7">
        <f>('B132'!E7*9+'B132'!E6*3)/12</f>
        <v>0</v>
      </c>
      <c r="F7">
        <f>('B132'!F7*9+'B132'!F6*3)/12</f>
        <v>0</v>
      </c>
      <c r="G7">
        <f>('B132'!G7*9+'B132'!G6*3)/12</f>
        <v>0</v>
      </c>
      <c r="H7">
        <f>('B132'!H7*9+'B132'!H6*3)/12</f>
        <v>0</v>
      </c>
      <c r="I7">
        <f>('B132'!I7*9+'B132'!I6*3)/12</f>
        <v>56300.5</v>
      </c>
      <c r="J7">
        <f>('B132'!J7*9+'B132'!J6*3)/12</f>
        <v>56300.5</v>
      </c>
    </row>
    <row r="8" spans="1:10" x14ac:dyDescent="0.25">
      <c r="A8">
        <v>1968</v>
      </c>
      <c r="B8">
        <f>('B132'!B8*9+'B132'!B7*3)/12</f>
        <v>0</v>
      </c>
      <c r="C8">
        <f>('B132'!C8*9+'B132'!C7*3)/12</f>
        <v>0</v>
      </c>
      <c r="D8">
        <f>('B132'!D8*9+'B132'!D7*3)/12</f>
        <v>0</v>
      </c>
      <c r="E8">
        <f>('B132'!E8*9+'B132'!E7*3)/12</f>
        <v>136291.5</v>
      </c>
      <c r="F8">
        <f>('B132'!F8*9+'B132'!F7*3)/12</f>
        <v>0</v>
      </c>
      <c r="G8">
        <f>('B132'!G8*9+'B132'!G7*3)/12</f>
        <v>2313</v>
      </c>
      <c r="H8">
        <f>('B132'!H8*9+'B132'!H7*3)/12</f>
        <v>0</v>
      </c>
      <c r="I8">
        <f>('B132'!I8*9+'B132'!I7*3)/12</f>
        <v>90892.5</v>
      </c>
      <c r="J8">
        <f>('B132'!J8*9+'B132'!J7*3)/12</f>
        <v>229497</v>
      </c>
    </row>
    <row r="9" spans="1:10" x14ac:dyDescent="0.25">
      <c r="A9">
        <v>1969</v>
      </c>
      <c r="B9">
        <f>('B132'!B9*9+'B132'!B8*3)/12</f>
        <v>0</v>
      </c>
      <c r="C9">
        <f>('B132'!C9*9+'B132'!C8*3)/12</f>
        <v>0</v>
      </c>
      <c r="D9">
        <f>('B132'!D9*9+'B132'!D8*3)/12</f>
        <v>0</v>
      </c>
      <c r="E9">
        <f>('B132'!E9*9+'B132'!E8*3)/12</f>
        <v>182469.75</v>
      </c>
      <c r="F9">
        <f>('B132'!F9*9+'B132'!F8*3)/12</f>
        <v>0</v>
      </c>
      <c r="G9">
        <f>('B132'!G9*9+'B132'!G8*3)/12</f>
        <v>3033</v>
      </c>
      <c r="H9">
        <f>('B132'!H9*9+'B132'!H8*3)/12</f>
        <v>0</v>
      </c>
      <c r="I9">
        <f>('B132'!I9*9+'B132'!I8*3)/12</f>
        <v>79866.5</v>
      </c>
      <c r="J9">
        <f>('B132'!J9*9+'B132'!J8*3)/12</f>
        <v>265369.25</v>
      </c>
    </row>
    <row r="10" spans="1:10" x14ac:dyDescent="0.25">
      <c r="A10">
        <v>1970</v>
      </c>
      <c r="B10">
        <f>('B132'!B10*9+'B132'!B9*3)/12</f>
        <v>0</v>
      </c>
      <c r="C10">
        <f>('B132'!C10*9+'B132'!C9*3)/12</f>
        <v>0</v>
      </c>
      <c r="D10">
        <f>('B132'!D10*9+'B132'!D9*3)/12</f>
        <v>0</v>
      </c>
      <c r="E10">
        <f>('B132'!E10*9+'B132'!E9*3)/12</f>
        <v>239600.5</v>
      </c>
      <c r="F10">
        <f>('B132'!F10*9+'B132'!F9*3)/12</f>
        <v>0</v>
      </c>
      <c r="G10">
        <f>('B132'!G10*9+'B132'!G9*3)/12</f>
        <v>5187.25</v>
      </c>
      <c r="H10">
        <f>('B132'!H10*9+'B132'!H9*3)/12</f>
        <v>52.5</v>
      </c>
      <c r="I10">
        <f>('B132'!I10*9+'B132'!I9*3)/12</f>
        <v>87983.25</v>
      </c>
      <c r="J10">
        <f>('B132'!J10*9+'B132'!J9*3)/12</f>
        <v>332823.5</v>
      </c>
    </row>
    <row r="11" spans="1:10" x14ac:dyDescent="0.25">
      <c r="A11">
        <v>1971</v>
      </c>
      <c r="B11">
        <f>('B132'!B11*9+'B132'!B10*3)/12</f>
        <v>0</v>
      </c>
      <c r="C11">
        <f>('B132'!C11*9+'B132'!C10*3)/12</f>
        <v>0</v>
      </c>
      <c r="D11">
        <f>('B132'!D11*9+'B132'!D10*3)/12</f>
        <v>0</v>
      </c>
      <c r="E11">
        <f>('B132'!E11*9+'B132'!E10*3)/12</f>
        <v>464674.5</v>
      </c>
      <c r="F11">
        <f>('B132'!F11*9+'B132'!F10*3)/12</f>
        <v>0</v>
      </c>
      <c r="G11">
        <f>('B132'!G11*9+'B132'!G10*3)/12</f>
        <v>6886.75</v>
      </c>
      <c r="H11">
        <f>('B132'!H11*9+'B132'!H10*3)/12</f>
        <v>209.5</v>
      </c>
      <c r="I11">
        <f>('B132'!I11*9+'B132'!I10*3)/12</f>
        <v>99123.25</v>
      </c>
      <c r="J11">
        <f>('B132'!J11*9+'B132'!J10*3)/12</f>
        <v>570894</v>
      </c>
    </row>
    <row r="12" spans="1:10" x14ac:dyDescent="0.25">
      <c r="A12">
        <v>1972</v>
      </c>
      <c r="B12">
        <f>('B132'!B12*9+'B132'!B11*3)/12</f>
        <v>54909.75</v>
      </c>
      <c r="C12">
        <f>('B132'!C12*9+'B132'!C11*3)/12</f>
        <v>0</v>
      </c>
      <c r="D12">
        <f>('B132'!D12*9+'B132'!D11*3)/12</f>
        <v>682.5</v>
      </c>
      <c r="E12">
        <f>('B132'!E12*9+'B132'!E11*3)/12</f>
        <v>732453.75</v>
      </c>
      <c r="F12">
        <f>('B132'!F12*9+'B132'!F11*3)/12</f>
        <v>0</v>
      </c>
      <c r="G12">
        <f>('B132'!G12*9+'B132'!G11*3)/12</f>
        <v>7927.5</v>
      </c>
      <c r="H12">
        <f>('B132'!H12*9+'B132'!H11*3)/12</f>
        <v>582.25</v>
      </c>
      <c r="I12">
        <f>('B132'!I12*9+'B132'!I11*3)/12</f>
        <v>131831</v>
      </c>
      <c r="J12">
        <f>('B132'!J12*9+'B132'!J11*3)/12</f>
        <v>928386.75</v>
      </c>
    </row>
    <row r="13" spans="1:10" x14ac:dyDescent="0.25">
      <c r="A13">
        <v>1973</v>
      </c>
      <c r="B13">
        <f>('B132'!B13*9+'B132'!B12*3)/12</f>
        <v>162535</v>
      </c>
      <c r="C13">
        <f>('B132'!C13*9+'B132'!C12*3)/12</f>
        <v>0</v>
      </c>
      <c r="D13">
        <f>('B132'!D13*9+'B132'!D12*3)/12</f>
        <v>751.75</v>
      </c>
      <c r="E13">
        <f>('B132'!E13*9+'B132'!E12*3)/12</f>
        <v>513570.5</v>
      </c>
      <c r="F13">
        <f>('B132'!F13*9+'B132'!F12*3)/12</f>
        <v>0</v>
      </c>
      <c r="G13">
        <f>('B132'!G13*9+'B132'!G12*3)/12</f>
        <v>4452</v>
      </c>
      <c r="H13">
        <f>('B132'!H13*9+'B132'!H12*3)/12</f>
        <v>721.75</v>
      </c>
      <c r="I13">
        <f>('B132'!I13*9+'B132'!I12*3)/12</f>
        <v>108920.75</v>
      </c>
      <c r="J13">
        <f>('B132'!J13*9+'B132'!J12*3)/12</f>
        <v>790951.75</v>
      </c>
    </row>
    <row r="14" spans="1:10" x14ac:dyDescent="0.25">
      <c r="A14">
        <v>1974</v>
      </c>
      <c r="B14">
        <f>('B132'!B14*9+'B132'!B13*3)/12</f>
        <v>269277.75</v>
      </c>
      <c r="C14">
        <f>('B132'!C14*9+'B132'!C13*3)/12</f>
        <v>0</v>
      </c>
      <c r="D14">
        <f>('B132'!D14*9+'B132'!D13*3)/12</f>
        <v>1899.75</v>
      </c>
      <c r="E14">
        <f>('B132'!E14*9+'B132'!E13*3)/12</f>
        <v>447506.75</v>
      </c>
      <c r="F14">
        <f>('B132'!F14*9+'B132'!F13*3)/12</f>
        <v>0</v>
      </c>
      <c r="G14">
        <f>('B132'!G14*9+'B132'!G13*3)/12</f>
        <v>3406.75</v>
      </c>
      <c r="H14">
        <f>('B132'!H14*9+'B132'!H13*3)/12</f>
        <v>764.25</v>
      </c>
      <c r="I14">
        <f>('B132'!I14*9+'B132'!I13*3)/12</f>
        <v>95108.5</v>
      </c>
      <c r="J14">
        <f>('B132'!J14*9+'B132'!J13*3)/12</f>
        <v>817963.75</v>
      </c>
    </row>
    <row r="15" spans="1:10" x14ac:dyDescent="0.25">
      <c r="A15">
        <v>1975</v>
      </c>
      <c r="B15">
        <f>('B132'!B15*9+'B132'!B14*3)/12</f>
        <v>483088</v>
      </c>
      <c r="C15">
        <f>('B132'!C15*9+'B132'!C14*3)/12</f>
        <v>0</v>
      </c>
      <c r="D15">
        <f>('B132'!D15*9+'B132'!D14*3)/12</f>
        <v>7634.75</v>
      </c>
      <c r="E15">
        <f>('B132'!E15*9+'B132'!E14*3)/12</f>
        <v>520969.5</v>
      </c>
      <c r="F15">
        <f>('B132'!F15*9+'B132'!F14*3)/12</f>
        <v>0</v>
      </c>
      <c r="G15">
        <f>('B132'!G15*9+'B132'!G14*3)/12</f>
        <v>3549.75</v>
      </c>
      <c r="H15">
        <f>('B132'!H15*9+'B132'!H14*3)/12</f>
        <v>687.25</v>
      </c>
      <c r="I15">
        <f>('B132'!I15*9+'B132'!I14*3)/12</f>
        <v>98880</v>
      </c>
      <c r="J15">
        <f>('B132'!J15*9+'B132'!J14*3)/12</f>
        <v>1114809.25</v>
      </c>
    </row>
    <row r="16" spans="1:10" x14ac:dyDescent="0.25">
      <c r="A16">
        <v>1976</v>
      </c>
      <c r="B16">
        <f>('B132'!B16*9+'B132'!B15*3)/12</f>
        <v>614047.75</v>
      </c>
      <c r="C16">
        <f>('B132'!C16*9+'B132'!C15*3)/12</f>
        <v>0</v>
      </c>
      <c r="D16">
        <f>('B132'!D16*9+'B132'!D15*3)/12</f>
        <v>24383</v>
      </c>
      <c r="E16">
        <f>('B132'!E16*9+'B132'!E15*3)/12</f>
        <v>543619.75</v>
      </c>
      <c r="F16">
        <f>('B132'!F16*9+'B132'!F15*3)/12</f>
        <v>0</v>
      </c>
      <c r="G16">
        <f>('B132'!G16*9+'B132'!G15*3)/12</f>
        <v>3978</v>
      </c>
      <c r="H16">
        <f>('B132'!H16*9+'B132'!H15*3)/12</f>
        <v>846.25</v>
      </c>
      <c r="I16">
        <f>('B132'!I16*9+'B132'!I15*3)/12</f>
        <v>125275.75</v>
      </c>
      <c r="J16">
        <f>('B132'!J16*9+'B132'!J15*3)/12</f>
        <v>1312150.5</v>
      </c>
    </row>
    <row r="17" spans="1:10" x14ac:dyDescent="0.25">
      <c r="A17">
        <v>1977</v>
      </c>
      <c r="B17">
        <f>('B132'!B17*9+'B132'!B16*3)/12</f>
        <v>326886.75</v>
      </c>
      <c r="C17">
        <f>('B132'!C17*9+'B132'!C16*3)/12</f>
        <v>0</v>
      </c>
      <c r="D17">
        <f>('B132'!D17*9+'B132'!D16*3)/12</f>
        <v>16719.75</v>
      </c>
      <c r="E17">
        <f>('B132'!E17*9+'B132'!E16*3)/12</f>
        <v>303127.25</v>
      </c>
      <c r="F17">
        <f>('B132'!F17*9+'B132'!F16*3)/12</f>
        <v>0</v>
      </c>
      <c r="G17">
        <f>('B132'!G17*9+'B132'!G16*3)/12</f>
        <v>2132</v>
      </c>
      <c r="H17">
        <f>('B132'!H17*9+'B132'!H16*3)/12</f>
        <v>984</v>
      </c>
      <c r="I17">
        <f>('B132'!I17*9+'B132'!I16*3)/12</f>
        <v>120335.75</v>
      </c>
      <c r="J17">
        <f>('B132'!J17*9+'B132'!J16*3)/12</f>
        <v>770185.5</v>
      </c>
    </row>
    <row r="18" spans="1:10" x14ac:dyDescent="0.25">
      <c r="A18">
        <v>1978</v>
      </c>
      <c r="B18">
        <f>('B132'!B18*9+'B132'!B17*3)/12</f>
        <v>445439.25</v>
      </c>
      <c r="C18">
        <f>('B132'!C18*9+'B132'!C17*3)/12</f>
        <v>0</v>
      </c>
      <c r="D18">
        <f>('B132'!D18*9+'B132'!D17*3)/12</f>
        <v>37291</v>
      </c>
      <c r="E18">
        <f>('B132'!E18*9+'B132'!E17*3)/12</f>
        <v>605955.5</v>
      </c>
      <c r="F18">
        <f>('B132'!F18*9+'B132'!F17*3)/12</f>
        <v>0</v>
      </c>
      <c r="G18">
        <f>('B132'!G18*9+'B132'!G17*3)/12</f>
        <v>3297.5</v>
      </c>
      <c r="H18">
        <f>('B132'!H18*9+'B132'!H17*3)/12</f>
        <v>895</v>
      </c>
      <c r="I18">
        <f>('B132'!I18*9+'B132'!I17*3)/12</f>
        <v>117938.5</v>
      </c>
      <c r="J18">
        <f>('B132'!J18*9+'B132'!J17*3)/12</f>
        <v>1210816.75</v>
      </c>
    </row>
    <row r="19" spans="1:10" x14ac:dyDescent="0.25">
      <c r="A19">
        <v>1979</v>
      </c>
      <c r="B19">
        <f>('B132'!B19*9+'B132'!B18*3)/12</f>
        <v>487889.5</v>
      </c>
      <c r="C19">
        <f>('B132'!C19*9+'B132'!C18*3)/12</f>
        <v>0</v>
      </c>
      <c r="D19">
        <f>('B132'!D19*9+'B132'!D18*3)/12</f>
        <v>60803</v>
      </c>
      <c r="E19">
        <f>('B132'!E19*9+'B132'!E18*3)/12</f>
        <v>891005.25</v>
      </c>
      <c r="F19">
        <f>('B132'!F19*9+'B132'!F18*3)/12</f>
        <v>0</v>
      </c>
      <c r="G19">
        <f>('B132'!G19*9+'B132'!G18*3)/12</f>
        <v>5588.25</v>
      </c>
      <c r="H19">
        <f>('B132'!H19*9+'B132'!H18*3)/12</f>
        <v>687.5</v>
      </c>
      <c r="I19">
        <f>('B132'!I19*9+'B132'!I18*3)/12</f>
        <v>126215.25</v>
      </c>
      <c r="J19">
        <f>('B132'!J19*9+'B132'!J18*3)/12</f>
        <v>1572188.75</v>
      </c>
    </row>
    <row r="20" spans="1:10" x14ac:dyDescent="0.25">
      <c r="A20">
        <v>1980</v>
      </c>
      <c r="B20">
        <f>('B132'!B20*9+'B132'!B19*3)/12</f>
        <v>519863.75</v>
      </c>
      <c r="C20">
        <f>('B132'!C20*9+'B132'!C19*3)/12</f>
        <v>0</v>
      </c>
      <c r="D20">
        <f>('B132'!D20*9+'B132'!D19*3)/12</f>
        <v>74849.25</v>
      </c>
      <c r="E20">
        <f>('B132'!E20*9+'B132'!E19*3)/12</f>
        <v>801391</v>
      </c>
      <c r="F20">
        <f>('B132'!F20*9+'B132'!F19*3)/12</f>
        <v>0</v>
      </c>
      <c r="G20">
        <f>('B132'!G20*9+'B132'!G19*3)/12</f>
        <v>5812.25</v>
      </c>
      <c r="H20">
        <f>('B132'!H20*9+'B132'!H19*3)/12</f>
        <v>579.25</v>
      </c>
      <c r="I20">
        <f>('B132'!I20*9+'B132'!I19*3)/12</f>
        <v>124086</v>
      </c>
      <c r="J20">
        <f>('B132'!J20*9+'B132'!J19*3)/12</f>
        <v>1526581.5</v>
      </c>
    </row>
    <row r="21" spans="1:10" x14ac:dyDescent="0.25">
      <c r="A21">
        <v>1981</v>
      </c>
      <c r="B21">
        <f>('B132'!B21*9+'B132'!B20*3)/12</f>
        <v>749440.75</v>
      </c>
      <c r="C21">
        <f>('B132'!C21*9+'B132'!C20*3)/12</f>
        <v>0</v>
      </c>
      <c r="D21">
        <f>('B132'!D21*9+'B132'!D20*3)/12</f>
        <v>84056.75</v>
      </c>
      <c r="E21">
        <f>('B132'!E21*9+'B132'!E20*3)/12</f>
        <v>806507.25</v>
      </c>
      <c r="F21">
        <f>('B132'!F21*9+'B132'!F20*3)/12</f>
        <v>0</v>
      </c>
      <c r="G21">
        <f>('B132'!G21*9+'B132'!G20*3)/12</f>
        <v>4650</v>
      </c>
      <c r="H21">
        <f>('B132'!H21*9+'B132'!H20*3)/12</f>
        <v>572.5</v>
      </c>
      <c r="I21">
        <f>('B132'!I21*9+'B132'!I20*3)/12</f>
        <v>134513.75</v>
      </c>
      <c r="J21">
        <f>('B132'!J21*9+'B132'!J20*3)/12</f>
        <v>1779741</v>
      </c>
    </row>
    <row r="22" spans="1:10" x14ac:dyDescent="0.25">
      <c r="A22">
        <v>1982</v>
      </c>
      <c r="B22">
        <f>('B132'!B22*9+'B132'!B21*3)/12</f>
        <v>746598.75</v>
      </c>
      <c r="C22">
        <f>('B132'!C22*9+'B132'!C21*3)/12</f>
        <v>0</v>
      </c>
      <c r="D22">
        <f>('B132'!D22*9+'B132'!D21*3)/12</f>
        <v>68054.25</v>
      </c>
      <c r="E22">
        <f>('B132'!E22*9+'B132'!E21*3)/12</f>
        <v>811220.75</v>
      </c>
      <c r="F22">
        <f>('B132'!F22*9+'B132'!F21*3)/12</f>
        <v>0</v>
      </c>
      <c r="G22">
        <f>('B132'!G22*9+'B132'!G21*3)/12</f>
        <v>3953.5</v>
      </c>
      <c r="H22">
        <f>('B132'!H22*9+'B132'!H21*3)/12</f>
        <v>623.25</v>
      </c>
      <c r="I22">
        <f>('B132'!I22*9+'B132'!I21*3)/12</f>
        <v>116116</v>
      </c>
      <c r="J22">
        <f>('B132'!J22*9+'B132'!J21*3)/12</f>
        <v>1746566.5</v>
      </c>
    </row>
    <row r="23" spans="1:10" x14ac:dyDescent="0.25">
      <c r="A23">
        <v>1983</v>
      </c>
      <c r="B23">
        <f>('B132'!B23*9+'B132'!B22*3)/12</f>
        <v>450222.75</v>
      </c>
      <c r="C23">
        <f>('B132'!C23*9+'B132'!C22*3)/12</f>
        <v>0</v>
      </c>
      <c r="D23">
        <f>('B132'!D23*9+'B132'!D22*3)/12</f>
        <v>40939.75</v>
      </c>
      <c r="E23">
        <f>('B132'!E23*9+'B132'!E22*3)/12</f>
        <v>683212.75</v>
      </c>
      <c r="F23">
        <f>('B132'!F23*9+'B132'!F22*3)/12</f>
        <v>0</v>
      </c>
      <c r="G23">
        <f>('B132'!G23*9+'B132'!G22*3)/12</f>
        <v>3826</v>
      </c>
      <c r="H23">
        <f>('B132'!H23*9+'B132'!H22*3)/12</f>
        <v>600</v>
      </c>
      <c r="I23">
        <f>('B132'!I23*9+'B132'!I22*3)/12</f>
        <v>99870.25</v>
      </c>
      <c r="J23">
        <f>('B132'!J23*9+'B132'!J22*3)/12</f>
        <v>1278671.5</v>
      </c>
    </row>
    <row r="24" spans="1:10" x14ac:dyDescent="0.25">
      <c r="A24">
        <v>1984</v>
      </c>
      <c r="B24">
        <f>('B132'!B24*9+'B132'!B23*3)/12</f>
        <v>451634.5</v>
      </c>
      <c r="C24">
        <f>('B132'!C24*9+'B132'!C23*3)/12</f>
        <v>0</v>
      </c>
      <c r="D24">
        <f>('B132'!D24*9+'B132'!D23*3)/12</f>
        <v>33820.75</v>
      </c>
      <c r="E24">
        <f>('B132'!E24*9+'B132'!E23*3)/12</f>
        <v>846398</v>
      </c>
      <c r="F24">
        <f>('B132'!F24*9+'B132'!F23*3)/12</f>
        <v>0</v>
      </c>
      <c r="G24">
        <f>('B132'!G24*9+'B132'!G23*3)/12</f>
        <v>5230.5</v>
      </c>
      <c r="H24">
        <f>('B132'!H24*9+'B132'!H23*3)/12</f>
        <v>564.5</v>
      </c>
      <c r="I24">
        <f>('B132'!I24*9+'B132'!I23*3)/12</f>
        <v>100019.5</v>
      </c>
      <c r="J24">
        <f>('B132'!J24*9+'B132'!J23*3)/12</f>
        <v>1437667.75</v>
      </c>
    </row>
    <row r="25" spans="1:10" x14ac:dyDescent="0.25">
      <c r="A25">
        <v>1985</v>
      </c>
      <c r="B25">
        <f>('B132'!B25*9+'B132'!B24*3)/12</f>
        <v>651900.75</v>
      </c>
      <c r="C25">
        <f>('B132'!C25*9+'B132'!C24*3)/12</f>
        <v>0</v>
      </c>
      <c r="D25">
        <f>('B132'!D25*9+'B132'!D24*3)/12</f>
        <v>38480.75</v>
      </c>
      <c r="E25">
        <f>('B132'!E25*9+'B132'!E24*3)/12</f>
        <v>1018787</v>
      </c>
      <c r="F25">
        <f>('B132'!F25*9+'B132'!F24*3)/12</f>
        <v>0</v>
      </c>
      <c r="G25">
        <f>('B132'!G25*9+'B132'!G24*3)/12</f>
        <v>5499.75</v>
      </c>
      <c r="H25">
        <f>('B132'!H25*9+'B132'!H24*3)/12</f>
        <v>607.25</v>
      </c>
      <c r="I25">
        <f>('B132'!I25*9+'B132'!I24*3)/12</f>
        <v>119856.5</v>
      </c>
      <c r="J25">
        <f>('B132'!J25*9+'B132'!J24*3)/12</f>
        <v>1835132</v>
      </c>
    </row>
    <row r="26" spans="1:10" x14ac:dyDescent="0.25">
      <c r="A26">
        <v>1986</v>
      </c>
      <c r="B26">
        <f>('B132'!B26*9+'B132'!B25*3)/12</f>
        <v>731093.25</v>
      </c>
      <c r="C26">
        <f>('B132'!C26*9+'B132'!C25*3)/12</f>
        <v>0</v>
      </c>
      <c r="D26">
        <f>('B132'!D26*9+'B132'!D25*3)/12</f>
        <v>37921.5</v>
      </c>
      <c r="E26">
        <f>('B132'!E26*9+'B132'!E25*3)/12</f>
        <v>1043995</v>
      </c>
      <c r="F26">
        <f>('B132'!F26*9+'B132'!F25*3)/12</f>
        <v>0</v>
      </c>
      <c r="G26">
        <f>('B132'!G26*9+'B132'!G25*3)/12</f>
        <v>5188.5</v>
      </c>
      <c r="H26">
        <f>('B132'!H26*9+'B132'!H25*3)/12</f>
        <v>874.5</v>
      </c>
      <c r="I26">
        <f>('B132'!I26*9+'B132'!I25*3)/12</f>
        <v>118462</v>
      </c>
      <c r="J26">
        <f>('B132'!J26*9+'B132'!J25*3)/12</f>
        <v>1937534.75</v>
      </c>
    </row>
    <row r="27" spans="1:10" x14ac:dyDescent="0.25">
      <c r="A27">
        <v>1987</v>
      </c>
      <c r="B27">
        <f>('B132'!B27*9+'B132'!B26*3)/12</f>
        <v>753139.75</v>
      </c>
      <c r="C27">
        <f>('B132'!C27*9+'B132'!C26*3)/12</f>
        <v>0</v>
      </c>
      <c r="D27">
        <f>('B132'!D27*9+'B132'!D26*3)/12</f>
        <v>41117.75</v>
      </c>
      <c r="E27">
        <f>('B132'!E27*9+'B132'!E26*3)/12</f>
        <v>1097055.25</v>
      </c>
      <c r="F27">
        <f>('B132'!F27*9+'B132'!F26*3)/12</f>
        <v>0</v>
      </c>
      <c r="G27">
        <f>('B132'!G27*9+'B132'!G26*3)/12</f>
        <v>5495.5</v>
      </c>
      <c r="H27">
        <f>('B132'!H27*9+'B132'!H26*3)/12</f>
        <v>988.75</v>
      </c>
      <c r="I27">
        <f>('B132'!I27*9+'B132'!I26*3)/12</f>
        <v>138506</v>
      </c>
      <c r="J27">
        <f>('B132'!J27*9+'B132'!J26*3)/12</f>
        <v>2036303</v>
      </c>
    </row>
    <row r="28" spans="1:10" x14ac:dyDescent="0.25">
      <c r="A28">
        <v>1988</v>
      </c>
      <c r="B28">
        <f>('B132'!B28*9+'B132'!B27*3)/12</f>
        <v>903344.5</v>
      </c>
      <c r="C28">
        <f>('B132'!C28*9+'B132'!C27*3)/12</f>
        <v>0</v>
      </c>
      <c r="D28">
        <f>('B132'!D28*9+'B132'!D27*3)/12</f>
        <v>39317</v>
      </c>
      <c r="E28">
        <f>('B132'!E28*9+'B132'!E27*3)/12</f>
        <v>1148429.25</v>
      </c>
      <c r="F28">
        <f>('B132'!F28*9+'B132'!F27*3)/12</f>
        <v>0</v>
      </c>
      <c r="G28">
        <f>('B132'!G28*9+'B132'!G27*3)/12</f>
        <v>4715.25</v>
      </c>
      <c r="H28">
        <f>('B132'!H28*9+'B132'!H27*3)/12</f>
        <v>1158</v>
      </c>
      <c r="I28">
        <f>('B132'!I28*9+'B132'!I27*3)/12</f>
        <v>158289.5</v>
      </c>
      <c r="J28">
        <f>('B132'!J28*9+'B132'!J27*3)/12</f>
        <v>2255253.5</v>
      </c>
    </row>
    <row r="29" spans="1:10" x14ac:dyDescent="0.25">
      <c r="A29">
        <v>1989</v>
      </c>
      <c r="B29">
        <f>('B132'!B29*9+'B132'!B28*3)/12</f>
        <v>1146979</v>
      </c>
      <c r="C29">
        <f>('B132'!C29*9+'B132'!C28*3)/12</f>
        <v>0</v>
      </c>
      <c r="D29">
        <f>('B132'!D29*9+'B132'!D28*3)/12</f>
        <v>52793.25</v>
      </c>
      <c r="E29">
        <f>('B132'!E29*9+'B132'!E28*3)/12</f>
        <v>1257522</v>
      </c>
      <c r="F29">
        <f>('B132'!F29*9+'B132'!F28*3)/12</f>
        <v>0</v>
      </c>
      <c r="G29">
        <f>('B132'!G29*9+'B132'!G28*3)/12</f>
        <v>5671.25</v>
      </c>
      <c r="H29">
        <f>('B132'!H29*9+'B132'!H28*3)/12</f>
        <v>1194.5</v>
      </c>
      <c r="I29">
        <f>('B132'!I29*9+'B132'!I28*3)/12</f>
        <v>164883.25</v>
      </c>
      <c r="J29">
        <f>('B132'!J29*9+'B132'!J28*3)/12</f>
        <v>2629043.25</v>
      </c>
    </row>
    <row r="30" spans="1:10" x14ac:dyDescent="0.25">
      <c r="A30">
        <v>1990</v>
      </c>
      <c r="B30">
        <f>('B132'!B30*9+'B132'!B29*3)/12</f>
        <v>1397168</v>
      </c>
      <c r="C30">
        <f>('B132'!C30*9+'B132'!C29*3)/12</f>
        <v>0</v>
      </c>
      <c r="D30">
        <f>('B132'!D30*9+'B132'!D29*3)/12</f>
        <v>58948.5</v>
      </c>
      <c r="E30">
        <f>('B132'!E30*9+'B132'!E29*3)/12</f>
        <v>928260</v>
      </c>
      <c r="F30">
        <f>('B132'!F30*9+'B132'!F29*3)/12</f>
        <v>0</v>
      </c>
      <c r="G30">
        <f>('B132'!G30*9+'B132'!G29*3)/12</f>
        <v>3714.25</v>
      </c>
      <c r="H30">
        <f>('B132'!H30*9+'B132'!H29*3)/12</f>
        <v>1363.75</v>
      </c>
      <c r="I30">
        <f>('B132'!I30*9+'B132'!I29*3)/12</f>
        <v>178536</v>
      </c>
      <c r="J30">
        <f>('B132'!J30*9+'B132'!J29*3)/12</f>
        <v>2567990.5</v>
      </c>
    </row>
    <row r="31" spans="1:10" x14ac:dyDescent="0.25">
      <c r="A31">
        <v>1991</v>
      </c>
      <c r="B31">
        <f>('B132'!B31*9+'B132'!B30*3)/12</f>
        <v>668725.25</v>
      </c>
      <c r="C31">
        <f>('B132'!C31*9+'B132'!C30*3)/12</f>
        <v>0</v>
      </c>
      <c r="D31">
        <f>('B132'!D31*9+'B132'!D30*3)/12</f>
        <v>27054</v>
      </c>
      <c r="E31">
        <f>('B132'!E31*9+'B132'!E30*3)/12</f>
        <v>235959.5</v>
      </c>
      <c r="F31">
        <f>('B132'!F31*9+'B132'!F30*3)/12</f>
        <v>0</v>
      </c>
      <c r="G31">
        <f>('B132'!G31*9+'B132'!G30*3)/12</f>
        <v>836.25</v>
      </c>
      <c r="H31">
        <f>('B132'!H31*9+'B132'!H30*3)/12</f>
        <v>1115.25</v>
      </c>
      <c r="I31">
        <f>('B132'!I31*9+'B132'!I30*3)/12</f>
        <v>89660.25</v>
      </c>
      <c r="J31">
        <f>('B132'!J31*9+'B132'!J30*3)/12</f>
        <v>1023350.5</v>
      </c>
    </row>
    <row r="32" spans="1:10" x14ac:dyDescent="0.25">
      <c r="A32">
        <v>1992</v>
      </c>
      <c r="B32">
        <f>('B132'!B32*9+'B132'!B31*3)/12</f>
        <v>653628.5</v>
      </c>
      <c r="C32">
        <f>('B132'!C32*9+'B132'!C31*3)/12</f>
        <v>0</v>
      </c>
      <c r="D32">
        <f>('B132'!D32*9+'B132'!D31*3)/12</f>
        <v>38386</v>
      </c>
      <c r="E32">
        <f>('B132'!E32*9+'B132'!E31*3)/12</f>
        <v>420895</v>
      </c>
      <c r="F32">
        <f>('B132'!F32*9+'B132'!F31*3)/12</f>
        <v>0</v>
      </c>
      <c r="G32">
        <f>('B132'!G32*9+'B132'!G31*3)/12</f>
        <v>1714.5</v>
      </c>
      <c r="H32">
        <f>('B132'!H32*9+'B132'!H31*3)/12</f>
        <v>1186.25</v>
      </c>
      <c r="I32">
        <f>('B132'!I32*9+'B132'!I31*3)/12</f>
        <v>86229</v>
      </c>
      <c r="J32">
        <f>('B132'!J32*9+'B132'!J31*3)/12</f>
        <v>1202039.25</v>
      </c>
    </row>
    <row r="33" spans="1:10" x14ac:dyDescent="0.25">
      <c r="A33">
        <v>1993</v>
      </c>
      <c r="B33">
        <f>('B132'!B33*9+'B132'!B32*3)/12</f>
        <v>660149</v>
      </c>
      <c r="C33">
        <f>('B132'!C33*9+'B132'!C32*3)/12</f>
        <v>45900</v>
      </c>
      <c r="D33">
        <f>('B132'!D33*9+'B132'!D32*3)/12</f>
        <v>59101.5</v>
      </c>
      <c r="E33">
        <f>('B132'!E33*9+'B132'!E32*3)/12</f>
        <v>1061513.5</v>
      </c>
      <c r="F33">
        <f>('B132'!F33*9+'B132'!F32*3)/12</f>
        <v>0</v>
      </c>
      <c r="G33">
        <f>('B132'!G33*9+'B132'!G32*3)/12</f>
        <v>2703.25</v>
      </c>
      <c r="H33">
        <f>('B132'!H33*9+'B132'!H32*3)/12</f>
        <v>1395.5</v>
      </c>
      <c r="I33">
        <f>('B132'!I33*9+'B132'!I32*3)/12</f>
        <v>129186.5</v>
      </c>
      <c r="J33">
        <f>('B132'!J33*9+'B132'!J32*3)/12</f>
        <v>1959949.25</v>
      </c>
    </row>
    <row r="34" spans="1:10" x14ac:dyDescent="0.25">
      <c r="A34">
        <v>1994</v>
      </c>
      <c r="B34">
        <f>('B132'!B34*9+'B132'!B33*3)/12</f>
        <v>794046.25</v>
      </c>
      <c r="C34">
        <f>('B132'!C34*9+'B132'!C33*3)/12</f>
        <v>43319.25</v>
      </c>
      <c r="D34">
        <f>('B132'!D34*9+'B132'!D33*3)/12</f>
        <v>73117</v>
      </c>
      <c r="E34">
        <f>('B132'!E34*9+'B132'!E33*3)/12</f>
        <v>872405.25</v>
      </c>
      <c r="F34">
        <f>('B132'!F34*9+'B132'!F33*3)/12</f>
        <v>0</v>
      </c>
      <c r="G34">
        <f>('B132'!G34*9+'B132'!G33*3)/12</f>
        <v>3017.75</v>
      </c>
      <c r="H34">
        <f>('B132'!H34*9+'B132'!H33*3)/12</f>
        <v>1753.5</v>
      </c>
      <c r="I34">
        <f>('B132'!I34*9+'B132'!I33*3)/12</f>
        <v>134571.25</v>
      </c>
      <c r="J34">
        <f>('B132'!J34*9+'B132'!J33*3)/12</f>
        <v>1922230.25</v>
      </c>
    </row>
    <row r="35" spans="1:10" x14ac:dyDescent="0.25">
      <c r="A35">
        <v>1995</v>
      </c>
      <c r="B35">
        <f>('B132'!B35*9+'B132'!B34*3)/12</f>
        <v>524842.75</v>
      </c>
      <c r="C35">
        <f>('B132'!C35*9+'B132'!C34*3)/12</f>
        <v>55239.75</v>
      </c>
      <c r="D35">
        <f>('B132'!D35*9+'B132'!D34*3)/12</f>
        <v>66970</v>
      </c>
      <c r="E35">
        <f>('B132'!E35*9+'B132'!E34*3)/12</f>
        <v>1121467.25</v>
      </c>
      <c r="F35">
        <f>('B132'!F35*9+'B132'!F34*3)/12</f>
        <v>0</v>
      </c>
      <c r="G35">
        <f>('B132'!G35*9+'B132'!G34*3)/12</f>
        <v>4644.5</v>
      </c>
      <c r="H35">
        <f>('B132'!H35*9+'B132'!H34*3)/12</f>
        <v>1529.75</v>
      </c>
      <c r="I35">
        <f>('B132'!I35*9+'B132'!I34*3)/12</f>
        <v>110529.25</v>
      </c>
      <c r="J35">
        <f>('B132'!J35*9+'B132'!J34*3)/12</f>
        <v>1885223.25</v>
      </c>
    </row>
    <row r="36" spans="1:10" x14ac:dyDescent="0.25">
      <c r="A36">
        <v>1996</v>
      </c>
      <c r="B36">
        <f>('B132'!B36*9+'B132'!B35*3)/12</f>
        <v>508512.5</v>
      </c>
      <c r="C36">
        <f>('B132'!C36*9+'B132'!C35*3)/12</f>
        <v>138930.75</v>
      </c>
      <c r="D36">
        <f>('B132'!D36*9+'B132'!D35*3)/12</f>
        <v>73111.5</v>
      </c>
      <c r="E36">
        <f>('B132'!E36*9+'B132'!E35*3)/12</f>
        <v>1300928</v>
      </c>
      <c r="F36">
        <f>('B132'!F36*9+'B132'!F35*3)/12</f>
        <v>0</v>
      </c>
      <c r="G36">
        <f>('B132'!G36*9+'B132'!G35*3)/12</f>
        <v>4970.25</v>
      </c>
      <c r="H36">
        <f>('B132'!H36*9+'B132'!H35*3)/12</f>
        <v>1433</v>
      </c>
      <c r="I36">
        <f>('B132'!I36*9+'B132'!I35*3)/12</f>
        <v>109872</v>
      </c>
      <c r="J36">
        <f>('B132'!J36*9+'B132'!J35*3)/12</f>
        <v>2137758</v>
      </c>
    </row>
    <row r="37" spans="1:10" x14ac:dyDescent="0.25">
      <c r="A37">
        <v>1997</v>
      </c>
      <c r="B37">
        <f>('B132'!B37*9+'B132'!B36*3)/12</f>
        <v>612279</v>
      </c>
      <c r="C37">
        <f>('B132'!C37*9+'B132'!C36*3)/12</f>
        <v>144957.75</v>
      </c>
      <c r="D37">
        <f>('B132'!D37*9+'B132'!D36*3)/12</f>
        <v>83341.25</v>
      </c>
      <c r="E37">
        <f>('B132'!E37*9+'B132'!E36*3)/12</f>
        <v>1061007.25</v>
      </c>
      <c r="F37">
        <f>('B132'!F37*9+'B132'!F36*3)/12</f>
        <v>6403.5</v>
      </c>
      <c r="G37">
        <f>('B132'!G37*9+'B132'!G36*3)/12</f>
        <v>5154.5</v>
      </c>
      <c r="H37">
        <f>('B132'!H37*9+'B132'!H36*3)/12</f>
        <v>1425</v>
      </c>
      <c r="I37">
        <f>('B132'!I37*9+'B132'!I36*3)/12</f>
        <v>133069.5</v>
      </c>
      <c r="J37">
        <f>('B132'!J37*9+'B132'!J36*3)/12</f>
        <v>2047637.75</v>
      </c>
    </row>
    <row r="38" spans="1:10" x14ac:dyDescent="0.25">
      <c r="A38">
        <v>1998</v>
      </c>
      <c r="B38">
        <f>('B132'!B38*9+'B132'!B37*3)/12</f>
        <v>447749.5</v>
      </c>
      <c r="C38">
        <f>('B132'!C38*9+'B132'!C37*3)/12</f>
        <v>151849.5</v>
      </c>
      <c r="D38">
        <f>('B132'!D38*9+'B132'!D37*3)/12</f>
        <v>71076.25</v>
      </c>
      <c r="E38">
        <f>('B132'!E38*9+'B132'!E37*3)/12</f>
        <v>853034.75</v>
      </c>
      <c r="F38">
        <f>('B132'!F38*9+'B132'!F37*3)/12</f>
        <v>18792</v>
      </c>
      <c r="G38">
        <f>('B132'!G38*9+'B132'!G37*3)/12</f>
        <v>4610.25</v>
      </c>
      <c r="H38">
        <f>('B132'!H38*9+'B132'!H37*3)/12</f>
        <v>1541</v>
      </c>
      <c r="I38">
        <f>('B132'!I38*9+'B132'!I37*3)/12</f>
        <v>114515</v>
      </c>
      <c r="J38">
        <f>('B132'!J38*9+'B132'!J37*3)/12</f>
        <v>1663168.25</v>
      </c>
    </row>
    <row r="39" spans="1:10" x14ac:dyDescent="0.25">
      <c r="A39">
        <v>1999</v>
      </c>
      <c r="B39">
        <f>('B132'!B39*9+'B132'!B38*3)/12</f>
        <v>656341</v>
      </c>
      <c r="C39">
        <f>('B132'!C39*9+'B132'!C38*3)/12</f>
        <v>120524</v>
      </c>
      <c r="D39">
        <f>('B132'!D39*9+'B132'!D38*3)/12</f>
        <v>85525.25</v>
      </c>
      <c r="E39">
        <f>('B132'!E39*9+'B132'!E38*3)/12</f>
        <v>1280696.5</v>
      </c>
      <c r="F39">
        <f>('B132'!F39*9+'B132'!F38*3)/12</f>
        <v>23462.5</v>
      </c>
      <c r="G39">
        <f>('B132'!G39*9+'B132'!G38*3)/12</f>
        <v>4753.5</v>
      </c>
      <c r="H39">
        <f>('B132'!H39*9+'B132'!H38*3)/12</f>
        <v>1431.75</v>
      </c>
      <c r="I39">
        <f>('B132'!I39*9+'B132'!I38*3)/12</f>
        <v>133415.75</v>
      </c>
      <c r="J39">
        <f>('B132'!J39*9+'B132'!J38*3)/12</f>
        <v>2306150.25</v>
      </c>
    </row>
    <row r="40" spans="1:10" x14ac:dyDescent="0.25">
      <c r="A40">
        <v>2000</v>
      </c>
      <c r="B40">
        <f>('B132'!B40*9+'B132'!B39*3)/12</f>
        <v>1252734</v>
      </c>
      <c r="C40">
        <f>('B132'!C40*9+'B132'!C39*3)/12</f>
        <v>102562.75</v>
      </c>
      <c r="D40">
        <f>('B132'!D40*9+'B132'!D39*3)/12</f>
        <v>101900.5</v>
      </c>
      <c r="E40">
        <f>('B132'!E40*9+'B132'!E39*3)/12</f>
        <v>1292926.25</v>
      </c>
      <c r="F40">
        <f>('B132'!F40*9+'B132'!F39*3)/12</f>
        <v>25997.25</v>
      </c>
      <c r="G40">
        <f>('B132'!G40*9+'B132'!G39*3)/12</f>
        <v>4598.75</v>
      </c>
      <c r="H40">
        <f>('B132'!H40*9+'B132'!H39*3)/12</f>
        <v>1460.75</v>
      </c>
      <c r="I40">
        <f>('B132'!I40*9+'B132'!I39*3)/12</f>
        <v>168768</v>
      </c>
      <c r="J40">
        <f>('B132'!J40*9+'B132'!J39*3)/12</f>
        <v>2950948.25</v>
      </c>
    </row>
    <row r="41" spans="1:10" x14ac:dyDescent="0.25">
      <c r="A41">
        <v>2001</v>
      </c>
      <c r="B41">
        <f>('B132'!B41*9+'B132'!B40*3)/12</f>
        <v>1168764.75</v>
      </c>
      <c r="C41">
        <f>('B132'!C41*9+'B132'!C40*3)/12</f>
        <v>43221.75</v>
      </c>
      <c r="D41">
        <f>('B132'!D41*9+'B132'!D40*3)/12</f>
        <v>85383.25</v>
      </c>
      <c r="E41">
        <f>('B132'!E41*9+'B132'!E40*3)/12</f>
        <v>791170.5</v>
      </c>
      <c r="F41">
        <f>('B132'!F41*9+'B132'!F40*3)/12</f>
        <v>24097.5</v>
      </c>
      <c r="G41">
        <f>('B132'!G41*9+'B132'!G40*3)/12</f>
        <v>3821</v>
      </c>
      <c r="H41">
        <f>('B132'!H41*9+'B132'!H40*3)/12</f>
        <v>1555.25</v>
      </c>
      <c r="I41">
        <f>('B132'!I41*9+'B132'!I40*3)/12</f>
        <v>148826</v>
      </c>
      <c r="J41">
        <f>('B132'!J41*9+'B132'!J40*3)/12</f>
        <v>2266840</v>
      </c>
    </row>
    <row r="42" spans="1:10" x14ac:dyDescent="0.25">
      <c r="A42">
        <v>2002</v>
      </c>
      <c r="B42">
        <f>('B132'!B42*9+'B132'!B41*3)/12</f>
        <v>1435829.75</v>
      </c>
      <c r="C42">
        <f>('B132'!C42*9+'B132'!C41*3)/12</f>
        <v>39323.75</v>
      </c>
      <c r="D42">
        <f>('B132'!D42*9+'B132'!D41*3)/12</f>
        <v>82095</v>
      </c>
      <c r="E42">
        <f>('B132'!E42*9+'B132'!E41*3)/12</f>
        <v>828428.75</v>
      </c>
      <c r="F42">
        <f>('B132'!F42*9+'B132'!F41*3)/12</f>
        <v>29800.5</v>
      </c>
      <c r="G42">
        <f>('B132'!G42*9+'B132'!G41*3)/12</f>
        <v>4561.75</v>
      </c>
      <c r="H42">
        <f>('B132'!H42*9+'B132'!H41*3)/12</f>
        <v>1594.5</v>
      </c>
      <c r="I42">
        <f>('B132'!I42*9+'B132'!I41*3)/12</f>
        <v>161575.5</v>
      </c>
      <c r="J42">
        <f>('B132'!J42*9+'B132'!J41*3)/12</f>
        <v>2583209.5</v>
      </c>
    </row>
    <row r="43" spans="1:10" x14ac:dyDescent="0.25">
      <c r="A43">
        <v>2003</v>
      </c>
      <c r="B43">
        <f>('B132'!B43*9+'B132'!B42*3)/12</f>
        <v>1622051.25</v>
      </c>
      <c r="C43">
        <f>('B132'!C43*9+'B132'!C42*3)/12</f>
        <v>39882.25</v>
      </c>
      <c r="D43">
        <f>('B132'!D43*9+'B132'!D42*3)/12</f>
        <v>86481</v>
      </c>
      <c r="E43">
        <f>('B132'!E43*9+'B132'!E42*3)/12</f>
        <v>934542.25</v>
      </c>
      <c r="F43">
        <f>('B132'!F43*9+'B132'!F42*3)/12</f>
        <v>31563.5</v>
      </c>
      <c r="G43">
        <f>('B132'!G43*9+'B132'!G42*3)/12</f>
        <v>4420.75</v>
      </c>
      <c r="H43">
        <f>('B132'!H43*9+'B132'!H42*3)/12</f>
        <v>1806.25</v>
      </c>
      <c r="I43">
        <f>('B132'!I43*9+'B132'!I42*3)/12</f>
        <v>172991.5</v>
      </c>
      <c r="J43">
        <f>('B132'!J43*9+'B132'!J42*3)/12</f>
        <v>2893738.75</v>
      </c>
    </row>
    <row r="44" spans="1:10" x14ac:dyDescent="0.25">
      <c r="A44">
        <v>2004</v>
      </c>
      <c r="B44">
        <f>('B132'!B44*9+'B132'!B43*3)/12</f>
        <v>1796272</v>
      </c>
      <c r="C44">
        <f>('B132'!C44*9+'B132'!C43*3)/12</f>
        <v>37716.5</v>
      </c>
      <c r="D44">
        <f>('B132'!D44*9+'B132'!D43*3)/12</f>
        <v>87199.75</v>
      </c>
      <c r="E44">
        <f>('B132'!E44*9+'B132'!E43*3)/12</f>
        <v>940800.75</v>
      </c>
      <c r="F44">
        <f>('B132'!F44*9+'B132'!F43*3)/12</f>
        <v>33257.75</v>
      </c>
      <c r="G44">
        <f>('B132'!G44*9+'B132'!G43*3)/12</f>
        <v>4538.25</v>
      </c>
      <c r="H44">
        <f>('B132'!H44*9+'B132'!H43*3)/12</f>
        <v>2624.25</v>
      </c>
      <c r="I44">
        <f>('B132'!I44*9+'B132'!I43*3)/12</f>
        <v>176406</v>
      </c>
      <c r="J44">
        <f>('B132'!J44*9+'B132'!J43*3)/12</f>
        <v>3078815.25</v>
      </c>
    </row>
    <row r="45" spans="1:10" x14ac:dyDescent="0.25">
      <c r="A45">
        <v>2005</v>
      </c>
      <c r="B45">
        <f>('B132'!B45*9+'B132'!B44*3)/12</f>
        <v>1598027</v>
      </c>
      <c r="C45">
        <f>('B132'!C45*9+'B132'!C44*3)/12</f>
        <v>78641.75</v>
      </c>
      <c r="D45">
        <f>('B132'!D45*9+'B132'!D44*3)/12</f>
        <v>86202</v>
      </c>
      <c r="E45">
        <f>('B132'!E45*9+'B132'!E44*3)/12</f>
        <v>1362528.75</v>
      </c>
      <c r="F45">
        <f>('B132'!F45*9+'B132'!F44*3)/12</f>
        <v>29163.75</v>
      </c>
      <c r="G45">
        <f>('B132'!G45*9+'B132'!G44*3)/12</f>
        <v>4302.75</v>
      </c>
      <c r="H45">
        <f>('B132'!H45*9+'B132'!H44*3)/12</f>
        <v>2534.25</v>
      </c>
      <c r="I45">
        <f>('B132'!I45*9+'B132'!I44*3)/12</f>
        <v>159717.75</v>
      </c>
      <c r="J45">
        <f>('B132'!J45*9+'B132'!J44*3)/12</f>
        <v>3321118</v>
      </c>
    </row>
    <row r="46" spans="1:10" x14ac:dyDescent="0.25">
      <c r="A46">
        <v>2006</v>
      </c>
      <c r="B46">
        <f>('B132'!B46*9+'B132'!B45*3)/12</f>
        <v>1575040</v>
      </c>
      <c r="C46">
        <f>('B132'!C46*9+'B132'!C45*3)/12</f>
        <v>154742</v>
      </c>
      <c r="D46">
        <f>('B132'!D46*9+'B132'!D45*3)/12</f>
        <v>117126</v>
      </c>
      <c r="E46">
        <f>('B132'!E46*9+'B132'!E45*3)/12</f>
        <v>1441852</v>
      </c>
      <c r="F46">
        <f>('B132'!F46*9+'B132'!F45*3)/12</f>
        <v>27511.75</v>
      </c>
      <c r="G46">
        <f>('B132'!G46*9+'B132'!G45*3)/12</f>
        <v>4230</v>
      </c>
      <c r="H46">
        <f>('B132'!H46*9+'B132'!H45*3)/12</f>
        <v>4962.75</v>
      </c>
      <c r="I46">
        <f>('B132'!I46*9+'B132'!I45*3)/12</f>
        <v>159904.25</v>
      </c>
      <c r="J46">
        <f>('B132'!J46*9+'B132'!J45*3)/12</f>
        <v>3485368.75</v>
      </c>
    </row>
    <row r="47" spans="1:10" x14ac:dyDescent="0.25">
      <c r="A47">
        <v>2007</v>
      </c>
      <c r="B47">
        <f>('B132'!B47*9+'B132'!B46*3)/12</f>
        <v>1604561.25</v>
      </c>
      <c r="C47">
        <f>('B132'!C47*9+'B132'!C46*3)/12</f>
        <v>124521.25</v>
      </c>
      <c r="D47">
        <f>('B132'!D47*9+'B132'!D46*3)/12</f>
        <v>142668.25</v>
      </c>
      <c r="E47">
        <f>('B132'!E47*9+'B132'!E46*3)/12</f>
        <v>1071116.75</v>
      </c>
      <c r="F47">
        <f>('B132'!F47*9+'B132'!F46*3)/12</f>
        <v>30508</v>
      </c>
      <c r="G47">
        <f>('B132'!G47*9+'B132'!G46*3)/12</f>
        <v>3735.75</v>
      </c>
      <c r="H47">
        <f>('B132'!H47*9+'B132'!H46*3)/12</f>
        <v>3914.75</v>
      </c>
      <c r="I47">
        <f>('B132'!I47*9+'B132'!I46*3)/12</f>
        <v>185036.25</v>
      </c>
      <c r="J47">
        <f>('B132'!J47*9+'B132'!J46*3)/12</f>
        <v>3166062.25</v>
      </c>
    </row>
    <row r="48" spans="1:10" x14ac:dyDescent="0.25">
      <c r="A48">
        <v>2008</v>
      </c>
      <c r="B48">
        <f>('B132'!B48*9+'B132'!B47*3)/12</f>
        <v>1142231</v>
      </c>
      <c r="C48">
        <f>('B132'!C48*9+'B132'!C47*3)/12</f>
        <v>85687.25</v>
      </c>
      <c r="D48">
        <f>('B132'!D48*9+'B132'!D47*3)/12</f>
        <v>103743.75</v>
      </c>
      <c r="E48">
        <f>('B132'!E48*9+'B132'!E47*3)/12</f>
        <v>735769.75</v>
      </c>
      <c r="F48">
        <f>('B132'!F48*9+'B132'!F47*3)/12</f>
        <v>24225.25</v>
      </c>
      <c r="G48">
        <f>('B132'!G48*9+'B132'!G47*3)/12</f>
        <v>2380.5</v>
      </c>
      <c r="H48">
        <f>('B132'!H48*9+'B132'!H47*3)/12</f>
        <v>2783.5</v>
      </c>
      <c r="I48">
        <f>('B132'!I48*9+'B132'!I47*3)/12</f>
        <v>176609.75</v>
      </c>
      <c r="J48">
        <f>('B132'!J48*9+'B132'!J47*3)/12</f>
        <v>2273430.75</v>
      </c>
    </row>
    <row r="49" spans="1:10" x14ac:dyDescent="0.25">
      <c r="A49">
        <v>2009</v>
      </c>
      <c r="B49">
        <f>('B132'!B49*9+'B132'!B48*3)/12</f>
        <v>975168.5</v>
      </c>
      <c r="C49">
        <f>('B132'!C49*9+'B132'!C48*3)/12</f>
        <v>72819.75</v>
      </c>
      <c r="D49">
        <f>('B132'!D49*9+'B132'!D48*3)/12</f>
        <v>90515.75</v>
      </c>
      <c r="E49">
        <f>('B132'!E49*9+'B132'!E48*3)/12</f>
        <v>669100.75</v>
      </c>
      <c r="F49">
        <f>('B132'!F49*9+'B132'!F48*3)/12</f>
        <v>19888.5</v>
      </c>
      <c r="G49">
        <f>('B132'!G49*9+'B132'!G48*3)/12</f>
        <v>1991</v>
      </c>
      <c r="H49">
        <f>('B132'!H49*9+'B132'!H48*3)/12</f>
        <v>2825.5</v>
      </c>
      <c r="I49">
        <f>('B132'!I49*9+'B132'!I48*3)/12</f>
        <v>161908.25</v>
      </c>
      <c r="J49">
        <f>('B132'!J49*9+'B132'!J48*3)/12</f>
        <v>1994218</v>
      </c>
    </row>
    <row r="50" spans="1:10" x14ac:dyDescent="0.25">
      <c r="A50">
        <v>2010</v>
      </c>
      <c r="B50">
        <f>('B132'!B50*9+'B132'!B49*3)/12</f>
        <v>1096986.75</v>
      </c>
      <c r="C50">
        <f>('B132'!C50*9+'B132'!C49*3)/12</f>
        <v>111592.5</v>
      </c>
      <c r="D50">
        <f>('B132'!D50*9+'B132'!D49*3)/12</f>
        <v>103723.25</v>
      </c>
      <c r="E50">
        <f>('B132'!E50*9+'B132'!E49*3)/12</f>
        <v>738142.5</v>
      </c>
      <c r="F50">
        <f>('B132'!F50*9+'B132'!F49*3)/12</f>
        <v>20962.25</v>
      </c>
      <c r="G50">
        <f>('B132'!G50*9+'B132'!G49*3)/12</f>
        <v>2677.75</v>
      </c>
      <c r="H50">
        <f>('B132'!H50*9+'B132'!H49*3)/12</f>
        <v>3259.5</v>
      </c>
      <c r="I50">
        <f>('B132'!I50*9+'B132'!I49*3)/12</f>
        <v>143976.5</v>
      </c>
      <c r="J50">
        <f>('B132'!J50*9+'B132'!J49*3)/12</f>
        <v>2221321</v>
      </c>
    </row>
    <row r="51" spans="1:10" x14ac:dyDescent="0.25">
      <c r="A51">
        <v>2011</v>
      </c>
      <c r="B51">
        <f>('B132'!B51*9+'B132'!B50*3)/12</f>
        <v>1323675.75</v>
      </c>
      <c r="C51">
        <f>('B132'!C51*9+'B132'!C50*3)/12</f>
        <v>134237</v>
      </c>
      <c r="D51">
        <f>('B132'!D51*9+'B132'!D50*3)/12</f>
        <v>109116.75</v>
      </c>
      <c r="E51">
        <f>('B132'!E51*9+'B132'!E50*3)/12</f>
        <v>1179849.25</v>
      </c>
      <c r="F51">
        <f>('B132'!F51*9+'B132'!F50*3)/12</f>
        <v>24034.75</v>
      </c>
      <c r="G51">
        <f>('B132'!G51*9+'B132'!G50*3)/12</f>
        <v>2762.75</v>
      </c>
      <c r="H51">
        <f>('B132'!H51*9+'B132'!H50*3)/12</f>
        <v>3460.5</v>
      </c>
      <c r="I51">
        <f>('B132'!I51*9+'B132'!I50*3)/12</f>
        <v>148954.5</v>
      </c>
      <c r="J51">
        <f>('B132'!J51*9+'B132'!J50*3)/12</f>
        <v>2926091.25</v>
      </c>
    </row>
    <row r="52" spans="1:10" x14ac:dyDescent="0.25">
      <c r="A52">
        <v>2012</v>
      </c>
      <c r="B52">
        <f>('B132'!B52*9+'B132'!B51*3)/12</f>
        <v>1251482.5</v>
      </c>
      <c r="C52">
        <f>('B132'!C52*9+'B132'!C51*3)/12</f>
        <v>164714</v>
      </c>
      <c r="D52">
        <f>('B132'!D52*9+'B132'!D51*3)/12</f>
        <v>106845.75</v>
      </c>
      <c r="E52">
        <f>('B132'!E52*9+'B132'!E51*3)/12</f>
        <v>1007303.5</v>
      </c>
      <c r="F52">
        <f>('B132'!F52*9+'B132'!F51*3)/12</f>
        <v>23780.75</v>
      </c>
      <c r="G52">
        <f>('B132'!G52*9+'B132'!G51*3)/12</f>
        <v>3084.75</v>
      </c>
      <c r="H52">
        <f>('B132'!H52*9+'B132'!H51*3)/12</f>
        <v>3982.75</v>
      </c>
      <c r="I52">
        <f>('B132'!I52*9+'B132'!I51*3)/12</f>
        <v>151547.75</v>
      </c>
      <c r="J52">
        <f>('B132'!J52*9+'B132'!J51*3)/12</f>
        <v>2712741.75</v>
      </c>
    </row>
    <row r="53" spans="1:10" x14ac:dyDescent="0.25">
      <c r="A53">
        <v>2013</v>
      </c>
      <c r="B53">
        <f>('B132'!B53*9+'B132'!B52*3)/12</f>
        <v>1032320.5</v>
      </c>
      <c r="C53">
        <f>('B132'!C53*9+'B132'!C52*3)/12</f>
        <v>116181.75</v>
      </c>
      <c r="D53">
        <f>('B132'!D53*9+'B132'!D52*3)/12</f>
        <v>79320.25</v>
      </c>
      <c r="E53">
        <f>('B132'!E53*9+'B132'!E52*3)/12</f>
        <v>781636.75</v>
      </c>
      <c r="F53">
        <f>('B132'!F53*9+'B132'!F52*3)/12</f>
        <v>22128.75</v>
      </c>
      <c r="G53">
        <f>('B132'!G53*9+'B132'!G52*3)/12</f>
        <v>2917</v>
      </c>
      <c r="H53">
        <f>('B132'!H53*9+'B132'!H52*3)/12</f>
        <v>5630</v>
      </c>
      <c r="I53">
        <f>('B132'!I53*9+'B132'!I52*3)/12</f>
        <v>184472</v>
      </c>
      <c r="J53">
        <f>('B132'!J53*9+'B132'!J52*3)/12</f>
        <v>2224607</v>
      </c>
    </row>
    <row r="54" spans="1:10" x14ac:dyDescent="0.25">
      <c r="A54">
        <v>2014</v>
      </c>
      <c r="B54">
        <f>('B132'!B54*9+'B132'!B53*3)/12</f>
        <v>554023</v>
      </c>
      <c r="C54">
        <f>('B132'!C54*9+'B132'!C53*3)/12</f>
        <v>40037.5</v>
      </c>
      <c r="D54">
        <f>('B132'!D54*9+'B132'!D53*3)/12</f>
        <v>41424</v>
      </c>
      <c r="E54">
        <f>('B132'!E54*9+'B132'!E53*3)/12</f>
        <v>517357.25</v>
      </c>
      <c r="F54">
        <f>('B132'!F54*9+'B132'!F53*3)/12</f>
        <v>20397</v>
      </c>
      <c r="G54">
        <f>('B132'!G54*9+'B132'!G53*3)/12</f>
        <v>1845</v>
      </c>
      <c r="H54">
        <f>('B132'!H54*9+'B132'!H53*3)/12</f>
        <v>6109.75</v>
      </c>
      <c r="I54">
        <f>('B132'!I54*9+'B132'!I53*3)/12</f>
        <v>142600.75</v>
      </c>
      <c r="J54">
        <f>('B132'!J54*9+'B132'!J53*3)/12</f>
        <v>1323794.25</v>
      </c>
    </row>
    <row r="55" spans="1:10" x14ac:dyDescent="0.25">
      <c r="A55">
        <v>2015</v>
      </c>
      <c r="B55">
        <f>('B132'!B55*9+'B132'!B54*3)/12</f>
        <v>578547.5</v>
      </c>
      <c r="C55">
        <f>('B132'!C55*9+'B132'!C54*3)/12</f>
        <v>44827.25</v>
      </c>
      <c r="D55">
        <f>('B132'!D55*9+'B132'!D54*3)/12</f>
        <v>30608.25</v>
      </c>
      <c r="E55">
        <f>('B132'!E55*9+'B132'!E54*3)/12</f>
        <v>440048.25</v>
      </c>
      <c r="F55">
        <f>('B132'!F55*9+'B132'!F54*3)/12</f>
        <v>16324</v>
      </c>
      <c r="G55">
        <f>('B132'!G55*9+'B132'!G54*3)/12</f>
        <v>1187.75</v>
      </c>
      <c r="H55">
        <f>('B132'!H55*9+'B132'!H54*3)/12</f>
        <v>6065.25</v>
      </c>
      <c r="I55">
        <f>('B132'!I55*9+'B132'!I54*3)/12</f>
        <v>145320</v>
      </c>
      <c r="J55">
        <f>('B132'!J55*9+'B132'!J54*3)/12</f>
        <v>1262928.25</v>
      </c>
    </row>
    <row r="56" spans="1:10" x14ac:dyDescent="0.25">
      <c r="A56">
        <v>2016</v>
      </c>
      <c r="B56">
        <f>('B132'!B56*9+'B132'!B55*3)/12</f>
        <v>1023461</v>
      </c>
      <c r="C56">
        <f>('B132'!C56*9+'B132'!C55*3)/12</f>
        <v>90270.5</v>
      </c>
      <c r="D56">
        <f>('B132'!D56*9+'B132'!D55*3)/12</f>
        <v>62869.25</v>
      </c>
      <c r="E56">
        <f>('B132'!E56*9+'B132'!E55*3)/12</f>
        <v>565972</v>
      </c>
      <c r="F56">
        <f>('B132'!F56*9+'B132'!F55*3)/12</f>
        <v>27313.5</v>
      </c>
      <c r="G56">
        <f>('B132'!G56*9+'B132'!G55*3)/12</f>
        <v>1660.5</v>
      </c>
      <c r="H56">
        <f>('B132'!H56*9+'B132'!H55*3)/12</f>
        <v>4613.5</v>
      </c>
      <c r="I56">
        <f>('B132'!I56*9+'B132'!I55*3)/12</f>
        <v>151891</v>
      </c>
      <c r="J56">
        <f>('B132'!J56*9+'B132'!J55*3)/12</f>
        <v>1928051.25</v>
      </c>
    </row>
    <row r="57" spans="1:10" x14ac:dyDescent="0.25">
      <c r="A57">
        <v>2017</v>
      </c>
      <c r="B57">
        <f>('B132'!B57*9+'B132'!B56*3)/12</f>
        <v>1482800</v>
      </c>
      <c r="C57">
        <f>('B132'!C57*9+'B132'!C56*3)/12</f>
        <v>124235.5</v>
      </c>
      <c r="D57">
        <f>('B132'!D57*9+'B132'!D56*3)/12</f>
        <v>122845.75</v>
      </c>
      <c r="E57">
        <f>('B132'!E57*9+'B132'!E56*3)/12</f>
        <v>1145553.5</v>
      </c>
      <c r="F57">
        <f>('B132'!F57*9+'B132'!F56*3)/12</f>
        <v>32284</v>
      </c>
      <c r="G57">
        <f>('B132'!G57*9+'B132'!G56*3)/12</f>
        <v>2633.5</v>
      </c>
      <c r="H57">
        <f>('B132'!H57*9+'B132'!H56*3)/12</f>
        <v>4355.25</v>
      </c>
      <c r="I57">
        <f>('B132'!I57*9+'B132'!I56*3)/12</f>
        <v>126212.5</v>
      </c>
      <c r="J57">
        <f>('B132'!J57*9+'B132'!J56*3)/12</f>
        <v>3040920</v>
      </c>
    </row>
    <row r="58" spans="1:10" x14ac:dyDescent="0.25">
      <c r="A58">
        <v>2018</v>
      </c>
      <c r="B58">
        <f>('B132'!B58*9+'B132'!B57*3)/12</f>
        <v>969958.25</v>
      </c>
      <c r="C58">
        <f>('B132'!C58*9+'B132'!C57*3)/12</f>
        <v>182853.75</v>
      </c>
      <c r="D58">
        <f>('B132'!D58*9+'B132'!D57*3)/12</f>
        <v>86047.25</v>
      </c>
      <c r="E58">
        <f>('B132'!E58*9+'B132'!E57*3)/12</f>
        <v>835862</v>
      </c>
      <c r="F58">
        <f>('B132'!F58*9+'B132'!F57*3)/12</f>
        <v>30552.5</v>
      </c>
      <c r="G58">
        <f>('B132'!G58*9+'B132'!G57*3)/12</f>
        <v>2440</v>
      </c>
      <c r="H58">
        <f>('B132'!H58*9+'B132'!H57*3)/12</f>
        <v>5046.25</v>
      </c>
      <c r="I58">
        <f>('B132'!I58*9+'B132'!I57*3)/12</f>
        <v>165599.75</v>
      </c>
      <c r="J58">
        <f>('B132'!J58*9+'B132'!J57*3)/12</f>
        <v>2278359.75</v>
      </c>
    </row>
    <row r="59" spans="1:10" x14ac:dyDescent="0.25">
      <c r="A59">
        <v>2019</v>
      </c>
      <c r="B59">
        <f>('B132'!B59*9+'B132'!B58*3)/12</f>
        <v>1215006.75</v>
      </c>
      <c r="C59">
        <f>('B132'!C59*9+'B132'!C58*3)/12</f>
        <v>97143.5</v>
      </c>
      <c r="D59">
        <f>('B132'!D59*9+'B132'!D58*3)/12</f>
        <v>88627</v>
      </c>
      <c r="E59">
        <f>('B132'!E59*9+'B132'!E58*3)/12</f>
        <v>979865.5</v>
      </c>
      <c r="F59">
        <f>('B132'!F59*9+'B132'!F58*3)/12</f>
        <v>23053.75</v>
      </c>
      <c r="G59">
        <f>('B132'!G59*9+'B132'!G58*3)/12</f>
        <v>2210.25</v>
      </c>
      <c r="H59">
        <f>('B132'!H59*9+'B132'!H58*3)/12</f>
        <v>5097.5</v>
      </c>
      <c r="I59">
        <f>('B132'!I59*9+'B132'!I58*3)/12</f>
        <v>139260.5</v>
      </c>
      <c r="J59">
        <f>('B132'!J59*9+'B132'!J58*3)/12</f>
        <v>2550264.75</v>
      </c>
    </row>
    <row r="60" spans="1:10" x14ac:dyDescent="0.25">
      <c r="A60">
        <v>2020</v>
      </c>
      <c r="B60">
        <f>('B132'!B60*9+'B132'!B59*3)/12</f>
        <v>730439</v>
      </c>
      <c r="C60">
        <f>('B132'!C60*9+'B132'!C59*3)/12</f>
        <v>141315.5</v>
      </c>
      <c r="D60">
        <f>('B132'!D60*9+'B132'!D59*3)/12</f>
        <v>60844.5</v>
      </c>
      <c r="E60">
        <f>('B132'!E60*9+'B132'!E59*3)/12</f>
        <v>704381</v>
      </c>
      <c r="F60">
        <f>('B132'!F60*9+'B132'!F59*3)/12</f>
        <v>16339.25</v>
      </c>
      <c r="G60">
        <f>('B132'!G60*9+'B132'!G59*3)/12</f>
        <v>2151</v>
      </c>
      <c r="H60">
        <f>('B132'!H60*9+'B132'!H59*3)/12</f>
        <v>5314.5</v>
      </c>
      <c r="I60">
        <f>('B132'!I60*9+'B132'!I59*3)/12</f>
        <v>145208</v>
      </c>
      <c r="J60">
        <f>('B132'!J60*9+'B132'!J59*3)/12</f>
        <v>1805992.75</v>
      </c>
    </row>
    <row r="61" spans="1:10" x14ac:dyDescent="0.25">
      <c r="A61">
        <v>2021</v>
      </c>
      <c r="B61">
        <f>('B132'!B61*9+'B132'!B60*3)/12</f>
        <v>456352</v>
      </c>
      <c r="C61">
        <f>('B132'!C61*9+'B132'!C60*3)/12</f>
        <v>59367</v>
      </c>
      <c r="D61">
        <f>('B132'!D61*9+'B132'!D60*3)/12</f>
        <v>37237.25</v>
      </c>
      <c r="E61">
        <f>('B132'!E61*9+'B132'!E60*3)/12</f>
        <v>488961.25</v>
      </c>
      <c r="F61">
        <f>('B132'!F61*9+'B132'!F60*3)/12</f>
        <v>14418.75</v>
      </c>
      <c r="G61">
        <f>('B132'!G61*9+'B132'!G60*3)/12</f>
        <v>1735</v>
      </c>
      <c r="H61">
        <f>('B132'!H61*9+'B132'!H60*3)/12</f>
        <v>4977.25</v>
      </c>
      <c r="I61">
        <f>('B132'!I61*9+'B132'!I60*3)/12</f>
        <v>140612.75</v>
      </c>
      <c r="J61">
        <f>('B132'!J61*9+'B132'!J60*3)/12</f>
        <v>1203661.25</v>
      </c>
    </row>
    <row r="62" spans="1:10" x14ac:dyDescent="0.25">
      <c r="A62">
        <v>2022</v>
      </c>
      <c r="B62">
        <f>('B132'!B62*9+'B132'!B61*3)/12</f>
        <v>420066.5</v>
      </c>
      <c r="C62">
        <f>('B132'!C62*9+'B132'!C61*3)/12</f>
        <v>15779</v>
      </c>
      <c r="D62">
        <f>('B132'!D62*9+'B132'!D61*3)/12</f>
        <v>26117.25</v>
      </c>
      <c r="E62">
        <f>('B132'!E62*9+'B132'!E61*3)/12</f>
        <v>409014.75</v>
      </c>
      <c r="F62">
        <f>('B132'!F62*9+'B132'!F61*3)/12</f>
        <v>12206.5</v>
      </c>
      <c r="G62">
        <f>('B132'!G62*9+'B132'!G61*3)/12</f>
        <v>761.5</v>
      </c>
      <c r="H62">
        <f>('B132'!H62*9+'B132'!H61*3)/12</f>
        <v>4515.5</v>
      </c>
      <c r="I62">
        <f>('B132'!I62*9+'B132'!I61*3)/12</f>
        <v>137555.75</v>
      </c>
      <c r="J62">
        <f>('B132'!J62*9+'B132'!J61*3)/12</f>
        <v>1026016.75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F006-C1C1-4F4F-9365-2B653A4B5833}">
  <dimension ref="A1:Y114"/>
  <sheetViews>
    <sheetView topLeftCell="A84" workbookViewId="0">
      <selection activeCell="S3" sqref="S3:S114"/>
    </sheetView>
  </sheetViews>
  <sheetFormatPr defaultRowHeight="15" x14ac:dyDescent="0.25"/>
  <cols>
    <col min="1" max="1" width="10.7109375" bestFit="1" customWidth="1"/>
    <col min="11" max="11" width="10.28515625" bestFit="1" customWidth="1"/>
    <col min="12" max="12" width="16.5703125" bestFit="1" customWidth="1"/>
    <col min="24" max="24" width="10.28515625" bestFit="1" customWidth="1"/>
    <col min="25" max="25" width="16.5703125" bestFit="1" customWidth="1"/>
  </cols>
  <sheetData>
    <row r="1" spans="1:25" s="2" customFormat="1" ht="21" x14ac:dyDescent="0.35">
      <c r="B1" s="8" t="s">
        <v>9</v>
      </c>
      <c r="O1" s="8" t="s">
        <v>71</v>
      </c>
    </row>
    <row r="2" spans="1:25" x14ac:dyDescent="0.25">
      <c r="B2" s="9" t="s">
        <v>58</v>
      </c>
      <c r="C2" s="9"/>
      <c r="D2" s="9"/>
      <c r="E2" s="9"/>
      <c r="F2" s="9" t="s">
        <v>59</v>
      </c>
      <c r="G2" s="9"/>
      <c r="H2" s="9"/>
      <c r="I2" s="9"/>
      <c r="K2" t="s">
        <v>67</v>
      </c>
      <c r="L2" t="s">
        <v>59</v>
      </c>
      <c r="O2" s="9" t="s">
        <v>58</v>
      </c>
      <c r="P2" s="9"/>
      <c r="Q2" s="9"/>
      <c r="R2" s="9"/>
      <c r="S2" s="9" t="s">
        <v>59</v>
      </c>
      <c r="T2" s="9"/>
      <c r="U2" s="9"/>
      <c r="V2" s="9"/>
      <c r="X2" t="s">
        <v>67</v>
      </c>
      <c r="Y2" t="s">
        <v>59</v>
      </c>
    </row>
    <row r="3" spans="1:25" x14ac:dyDescent="0.25">
      <c r="B3" t="s">
        <v>18</v>
      </c>
      <c r="C3" t="s">
        <v>60</v>
      </c>
      <c r="D3" t="s">
        <v>61</v>
      </c>
      <c r="E3" t="s">
        <v>62</v>
      </c>
      <c r="F3" t="s">
        <v>18</v>
      </c>
      <c r="G3" t="s">
        <v>60</v>
      </c>
      <c r="H3" t="s">
        <v>61</v>
      </c>
      <c r="I3" t="s">
        <v>62</v>
      </c>
      <c r="K3" s="9" t="s">
        <v>8</v>
      </c>
      <c r="L3" s="9"/>
      <c r="O3" t="s">
        <v>18</v>
      </c>
      <c r="P3" t="s">
        <v>60</v>
      </c>
      <c r="Q3" t="s">
        <v>61</v>
      </c>
      <c r="R3" t="s">
        <v>62</v>
      </c>
      <c r="S3" t="s">
        <v>18</v>
      </c>
      <c r="T3" t="s">
        <v>60</v>
      </c>
      <c r="U3" t="s">
        <v>61</v>
      </c>
      <c r="V3" t="s">
        <v>62</v>
      </c>
      <c r="X3" s="9" t="s">
        <v>8</v>
      </c>
      <c r="Y3" s="9"/>
    </row>
    <row r="4" spans="1:25" x14ac:dyDescent="0.25">
      <c r="A4">
        <v>1914</v>
      </c>
      <c r="B4">
        <v>0</v>
      </c>
      <c r="C4">
        <v>0</v>
      </c>
      <c r="D4">
        <v>1704204</v>
      </c>
      <c r="E4">
        <v>0</v>
      </c>
      <c r="F4">
        <v>0</v>
      </c>
      <c r="G4">
        <v>0</v>
      </c>
      <c r="H4">
        <v>1704204</v>
      </c>
      <c r="I4">
        <v>0</v>
      </c>
      <c r="K4">
        <f t="shared" ref="K4:K54" si="0">SUM(B4:E4)</f>
        <v>1704204</v>
      </c>
      <c r="L4">
        <f t="shared" ref="L4:L54" si="1">SUM(F4:I4)</f>
        <v>1704204</v>
      </c>
      <c r="N4">
        <v>1914</v>
      </c>
      <c r="O4">
        <v>0</v>
      </c>
      <c r="P4">
        <v>0</v>
      </c>
      <c r="Q4">
        <v>1278153</v>
      </c>
      <c r="R4">
        <v>0</v>
      </c>
      <c r="S4">
        <v>0</v>
      </c>
      <c r="T4">
        <v>0</v>
      </c>
      <c r="U4">
        <v>1278153</v>
      </c>
      <c r="V4">
        <v>0</v>
      </c>
      <c r="X4">
        <f>SUM(O4:R4)</f>
        <v>1278153</v>
      </c>
      <c r="Y4">
        <f>SUM(S4:V4)</f>
        <v>1278153</v>
      </c>
    </row>
    <row r="5" spans="1:25" x14ac:dyDescent="0.25">
      <c r="A5">
        <v>1915</v>
      </c>
      <c r="B5">
        <v>0</v>
      </c>
      <c r="C5">
        <v>0</v>
      </c>
      <c r="D5">
        <v>1783896</v>
      </c>
      <c r="E5">
        <v>0</v>
      </c>
      <c r="F5">
        <v>0</v>
      </c>
      <c r="G5">
        <v>0</v>
      </c>
      <c r="H5">
        <v>1783896</v>
      </c>
      <c r="I5">
        <v>0</v>
      </c>
      <c r="K5">
        <f t="shared" si="0"/>
        <v>1783896</v>
      </c>
      <c r="L5">
        <f t="shared" si="1"/>
        <v>1783896</v>
      </c>
      <c r="N5">
        <v>1915</v>
      </c>
      <c r="O5">
        <v>0</v>
      </c>
      <c r="P5">
        <v>0</v>
      </c>
      <c r="Q5">
        <v>1763973</v>
      </c>
      <c r="R5">
        <v>0</v>
      </c>
      <c r="S5">
        <v>0</v>
      </c>
      <c r="T5">
        <v>0</v>
      </c>
      <c r="U5">
        <v>1763973</v>
      </c>
      <c r="V5">
        <v>0</v>
      </c>
      <c r="X5">
        <f t="shared" ref="X5:X67" si="2">SUM(O5:R5)</f>
        <v>1763973</v>
      </c>
      <c r="Y5">
        <f t="shared" ref="Y5:Y67" si="3">SUM(S5:V5)</f>
        <v>1763973</v>
      </c>
    </row>
    <row r="6" spans="1:25" x14ac:dyDescent="0.25">
      <c r="A6">
        <v>1916</v>
      </c>
      <c r="B6">
        <v>0</v>
      </c>
      <c r="C6">
        <v>0</v>
      </c>
      <c r="D6">
        <v>2009700</v>
      </c>
      <c r="E6">
        <v>0</v>
      </c>
      <c r="F6">
        <v>0</v>
      </c>
      <c r="G6">
        <v>0</v>
      </c>
      <c r="H6">
        <v>2009700</v>
      </c>
      <c r="I6">
        <v>0</v>
      </c>
      <c r="K6">
        <f t="shared" si="0"/>
        <v>2009700</v>
      </c>
      <c r="L6">
        <f t="shared" si="1"/>
        <v>2009700</v>
      </c>
      <c r="N6">
        <v>1916</v>
      </c>
      <c r="O6">
        <v>0</v>
      </c>
      <c r="P6">
        <v>0</v>
      </c>
      <c r="Q6">
        <v>1953249</v>
      </c>
      <c r="R6">
        <v>0</v>
      </c>
      <c r="S6">
        <v>0</v>
      </c>
      <c r="T6">
        <v>0</v>
      </c>
      <c r="U6">
        <v>1953249</v>
      </c>
      <c r="V6">
        <v>0</v>
      </c>
      <c r="X6">
        <f t="shared" si="2"/>
        <v>1953249</v>
      </c>
      <c r="Y6">
        <f t="shared" si="3"/>
        <v>1953249</v>
      </c>
    </row>
    <row r="7" spans="1:25" x14ac:dyDescent="0.25">
      <c r="A7">
        <v>1917</v>
      </c>
      <c r="B7">
        <v>0</v>
      </c>
      <c r="C7">
        <v>0</v>
      </c>
      <c r="D7">
        <v>2088396</v>
      </c>
      <c r="E7">
        <v>0</v>
      </c>
      <c r="F7">
        <v>0</v>
      </c>
      <c r="G7">
        <v>0</v>
      </c>
      <c r="H7">
        <v>2088396</v>
      </c>
      <c r="I7">
        <v>0</v>
      </c>
      <c r="K7">
        <f t="shared" si="0"/>
        <v>2088396</v>
      </c>
      <c r="L7">
        <f t="shared" si="1"/>
        <v>2088396</v>
      </c>
      <c r="N7">
        <v>1917</v>
      </c>
      <c r="O7">
        <v>0</v>
      </c>
      <c r="P7">
        <v>0</v>
      </c>
      <c r="Q7">
        <v>2068722</v>
      </c>
      <c r="R7">
        <v>0</v>
      </c>
      <c r="S7">
        <v>0</v>
      </c>
      <c r="T7">
        <v>0</v>
      </c>
      <c r="U7">
        <v>2068722</v>
      </c>
      <c r="V7">
        <v>0</v>
      </c>
      <c r="X7">
        <f t="shared" si="2"/>
        <v>2068722</v>
      </c>
      <c r="Y7">
        <f t="shared" si="3"/>
        <v>2068722</v>
      </c>
    </row>
    <row r="8" spans="1:25" x14ac:dyDescent="0.25">
      <c r="A8">
        <v>1918</v>
      </c>
      <c r="B8">
        <v>0</v>
      </c>
      <c r="C8">
        <v>0</v>
      </c>
      <c r="D8">
        <v>2386500</v>
      </c>
      <c r="E8">
        <v>0</v>
      </c>
      <c r="F8">
        <v>0</v>
      </c>
      <c r="G8">
        <v>0</v>
      </c>
      <c r="H8">
        <v>2386500</v>
      </c>
      <c r="I8">
        <v>0</v>
      </c>
      <c r="K8">
        <f t="shared" si="0"/>
        <v>2386500</v>
      </c>
      <c r="L8">
        <f t="shared" si="1"/>
        <v>2386500</v>
      </c>
      <c r="N8">
        <v>1918</v>
      </c>
      <c r="O8">
        <v>0</v>
      </c>
      <c r="P8">
        <v>0</v>
      </c>
      <c r="Q8">
        <v>2311974</v>
      </c>
      <c r="R8">
        <v>0</v>
      </c>
      <c r="S8">
        <v>0</v>
      </c>
      <c r="T8">
        <v>0</v>
      </c>
      <c r="U8">
        <v>2311974</v>
      </c>
      <c r="V8">
        <v>0</v>
      </c>
      <c r="X8">
        <f t="shared" si="2"/>
        <v>2311974</v>
      </c>
      <c r="Y8">
        <f t="shared" si="3"/>
        <v>2311974</v>
      </c>
    </row>
    <row r="9" spans="1:25" x14ac:dyDescent="0.25">
      <c r="A9">
        <v>1919</v>
      </c>
      <c r="B9">
        <v>0</v>
      </c>
      <c r="C9">
        <v>0</v>
      </c>
      <c r="D9">
        <v>2334300</v>
      </c>
      <c r="E9">
        <v>0</v>
      </c>
      <c r="F9">
        <v>0</v>
      </c>
      <c r="G9">
        <v>0</v>
      </c>
      <c r="H9">
        <v>2334300</v>
      </c>
      <c r="I9">
        <v>0</v>
      </c>
      <c r="K9">
        <f t="shared" si="0"/>
        <v>2334300</v>
      </c>
      <c r="L9">
        <f t="shared" si="1"/>
        <v>2334300</v>
      </c>
      <c r="N9">
        <v>1919</v>
      </c>
      <c r="O9">
        <v>0</v>
      </c>
      <c r="P9">
        <v>0</v>
      </c>
      <c r="Q9">
        <v>2347350</v>
      </c>
      <c r="R9">
        <v>0</v>
      </c>
      <c r="S9">
        <v>0</v>
      </c>
      <c r="T9">
        <v>0</v>
      </c>
      <c r="U9">
        <v>2347350</v>
      </c>
      <c r="V9">
        <v>0</v>
      </c>
      <c r="X9">
        <f t="shared" si="2"/>
        <v>2347350</v>
      </c>
      <c r="Y9">
        <f t="shared" si="3"/>
        <v>2347350</v>
      </c>
    </row>
    <row r="10" spans="1:25" x14ac:dyDescent="0.25">
      <c r="A10">
        <v>1920</v>
      </c>
      <c r="B10">
        <v>0</v>
      </c>
      <c r="C10">
        <v>0</v>
      </c>
      <c r="D10">
        <v>2495196</v>
      </c>
      <c r="E10">
        <v>0</v>
      </c>
      <c r="F10">
        <v>0</v>
      </c>
      <c r="G10">
        <v>0</v>
      </c>
      <c r="H10">
        <v>2495196</v>
      </c>
      <c r="I10">
        <v>0</v>
      </c>
      <c r="K10">
        <f t="shared" si="0"/>
        <v>2495196</v>
      </c>
      <c r="L10">
        <f t="shared" si="1"/>
        <v>2495196</v>
      </c>
      <c r="N10">
        <v>1920</v>
      </c>
      <c r="O10">
        <v>0</v>
      </c>
      <c r="P10">
        <v>0</v>
      </c>
      <c r="Q10">
        <v>2454972</v>
      </c>
      <c r="R10">
        <v>0</v>
      </c>
      <c r="S10">
        <v>0</v>
      </c>
      <c r="T10">
        <v>0</v>
      </c>
      <c r="U10">
        <v>2454972</v>
      </c>
      <c r="V10">
        <v>0</v>
      </c>
      <c r="X10">
        <f t="shared" si="2"/>
        <v>2454972</v>
      </c>
      <c r="Y10">
        <f t="shared" si="3"/>
        <v>2454972</v>
      </c>
    </row>
    <row r="11" spans="1:25" x14ac:dyDescent="0.25">
      <c r="A11">
        <v>1921</v>
      </c>
      <c r="B11">
        <v>0</v>
      </c>
      <c r="C11">
        <v>0</v>
      </c>
      <c r="D11">
        <v>2128596</v>
      </c>
      <c r="E11">
        <v>0</v>
      </c>
      <c r="F11">
        <v>0</v>
      </c>
      <c r="G11">
        <v>0</v>
      </c>
      <c r="H11">
        <v>2128596</v>
      </c>
      <c r="I11">
        <v>0</v>
      </c>
      <c r="K11">
        <f t="shared" si="0"/>
        <v>2128596</v>
      </c>
      <c r="L11">
        <f t="shared" si="1"/>
        <v>2128596</v>
      </c>
      <c r="N11">
        <v>1921</v>
      </c>
      <c r="O11">
        <v>0</v>
      </c>
      <c r="P11">
        <v>0</v>
      </c>
      <c r="Q11">
        <v>2220246</v>
      </c>
      <c r="R11">
        <v>0</v>
      </c>
      <c r="S11">
        <v>0</v>
      </c>
      <c r="T11">
        <v>0</v>
      </c>
      <c r="U11">
        <v>2220246</v>
      </c>
      <c r="V11">
        <v>0</v>
      </c>
      <c r="X11">
        <f t="shared" si="2"/>
        <v>2220246</v>
      </c>
      <c r="Y11">
        <f t="shared" si="3"/>
        <v>2220246</v>
      </c>
    </row>
    <row r="12" spans="1:25" x14ac:dyDescent="0.25">
      <c r="A12">
        <v>1922</v>
      </c>
      <c r="B12">
        <v>0</v>
      </c>
      <c r="C12">
        <v>131100</v>
      </c>
      <c r="D12">
        <v>2334300</v>
      </c>
      <c r="E12">
        <v>0</v>
      </c>
      <c r="F12">
        <v>0</v>
      </c>
      <c r="G12">
        <v>123756</v>
      </c>
      <c r="H12">
        <v>2334300</v>
      </c>
      <c r="I12">
        <v>0</v>
      </c>
      <c r="K12">
        <f t="shared" si="0"/>
        <v>2465400</v>
      </c>
      <c r="L12">
        <f t="shared" si="1"/>
        <v>2458056</v>
      </c>
      <c r="N12">
        <v>1922</v>
      </c>
      <c r="O12">
        <v>0</v>
      </c>
      <c r="P12">
        <v>98325</v>
      </c>
      <c r="Q12">
        <v>2282874</v>
      </c>
      <c r="R12">
        <v>0</v>
      </c>
      <c r="S12">
        <v>0</v>
      </c>
      <c r="T12">
        <v>116223</v>
      </c>
      <c r="U12">
        <v>2282874</v>
      </c>
      <c r="V12">
        <v>0</v>
      </c>
      <c r="X12">
        <f t="shared" si="2"/>
        <v>2381199</v>
      </c>
      <c r="Y12">
        <f t="shared" si="3"/>
        <v>2399097</v>
      </c>
    </row>
    <row r="13" spans="1:25" x14ac:dyDescent="0.25">
      <c r="A13">
        <v>1923</v>
      </c>
      <c r="B13">
        <v>0</v>
      </c>
      <c r="C13">
        <v>180504</v>
      </c>
      <c r="D13">
        <v>2655600</v>
      </c>
      <c r="E13">
        <v>0</v>
      </c>
      <c r="F13">
        <v>0</v>
      </c>
      <c r="G13">
        <v>170399</v>
      </c>
      <c r="H13">
        <v>2655600</v>
      </c>
      <c r="I13">
        <v>0</v>
      </c>
      <c r="K13">
        <f t="shared" si="0"/>
        <v>2836104</v>
      </c>
      <c r="L13">
        <f t="shared" si="1"/>
        <v>2825999</v>
      </c>
      <c r="N13">
        <v>1923</v>
      </c>
      <c r="O13">
        <v>0</v>
      </c>
      <c r="P13">
        <v>168153</v>
      </c>
      <c r="Q13">
        <v>2575275</v>
      </c>
      <c r="R13">
        <v>0</v>
      </c>
      <c r="S13">
        <v>0</v>
      </c>
      <c r="T13">
        <v>167559</v>
      </c>
      <c r="U13">
        <v>2575275</v>
      </c>
      <c r="V13">
        <v>0</v>
      </c>
      <c r="X13">
        <f t="shared" si="2"/>
        <v>2743428</v>
      </c>
      <c r="Y13">
        <f t="shared" si="3"/>
        <v>2742834</v>
      </c>
    </row>
    <row r="14" spans="1:25" x14ac:dyDescent="0.25">
      <c r="A14">
        <v>1924</v>
      </c>
      <c r="B14">
        <v>0</v>
      </c>
      <c r="C14">
        <v>200004</v>
      </c>
      <c r="D14">
        <v>2430600</v>
      </c>
      <c r="E14">
        <v>0</v>
      </c>
      <c r="F14">
        <v>0</v>
      </c>
      <c r="G14">
        <v>188809</v>
      </c>
      <c r="H14">
        <v>2430600</v>
      </c>
      <c r="I14">
        <v>0</v>
      </c>
      <c r="K14">
        <f t="shared" si="0"/>
        <v>2630604</v>
      </c>
      <c r="L14">
        <f t="shared" si="1"/>
        <v>2619409</v>
      </c>
      <c r="N14">
        <v>1924</v>
      </c>
      <c r="O14">
        <v>0</v>
      </c>
      <c r="P14">
        <v>195129</v>
      </c>
      <c r="Q14">
        <v>2486850</v>
      </c>
      <c r="R14">
        <v>0</v>
      </c>
      <c r="S14">
        <v>0</v>
      </c>
      <c r="T14">
        <v>187688</v>
      </c>
      <c r="U14">
        <v>2486850</v>
      </c>
      <c r="V14">
        <v>0</v>
      </c>
      <c r="X14">
        <f t="shared" si="2"/>
        <v>2681979</v>
      </c>
      <c r="Y14">
        <f t="shared" si="3"/>
        <v>2674538</v>
      </c>
    </row>
    <row r="15" spans="1:25" x14ac:dyDescent="0.25">
      <c r="A15">
        <v>1925</v>
      </c>
      <c r="B15">
        <v>0</v>
      </c>
      <c r="C15">
        <v>225696</v>
      </c>
      <c r="D15">
        <v>2414004</v>
      </c>
      <c r="E15">
        <v>0</v>
      </c>
      <c r="F15">
        <v>0</v>
      </c>
      <c r="G15">
        <v>213061</v>
      </c>
      <c r="H15">
        <v>2414004</v>
      </c>
      <c r="I15">
        <v>0</v>
      </c>
      <c r="K15">
        <f t="shared" si="0"/>
        <v>2639700</v>
      </c>
      <c r="L15">
        <f t="shared" si="1"/>
        <v>2627065</v>
      </c>
      <c r="N15">
        <v>1925</v>
      </c>
      <c r="O15">
        <v>0</v>
      </c>
      <c r="P15">
        <v>219273</v>
      </c>
      <c r="Q15">
        <v>2418153</v>
      </c>
      <c r="R15">
        <v>0</v>
      </c>
      <c r="S15">
        <v>0</v>
      </c>
      <c r="T15">
        <v>211584</v>
      </c>
      <c r="U15">
        <v>2418153</v>
      </c>
      <c r="V15">
        <v>0</v>
      </c>
      <c r="X15">
        <f t="shared" si="2"/>
        <v>2637426</v>
      </c>
      <c r="Y15">
        <f t="shared" si="3"/>
        <v>2629737</v>
      </c>
    </row>
    <row r="16" spans="1:25" x14ac:dyDescent="0.25">
      <c r="A16">
        <v>1926</v>
      </c>
      <c r="B16">
        <v>0</v>
      </c>
      <c r="C16">
        <v>212004</v>
      </c>
      <c r="D16">
        <v>2401104</v>
      </c>
      <c r="E16">
        <v>0</v>
      </c>
      <c r="F16">
        <v>0</v>
      </c>
      <c r="G16">
        <v>200137</v>
      </c>
      <c r="H16">
        <v>2401104</v>
      </c>
      <c r="I16">
        <v>0</v>
      </c>
      <c r="K16">
        <f t="shared" si="0"/>
        <v>2613108</v>
      </c>
      <c r="L16">
        <f t="shared" si="1"/>
        <v>2601241</v>
      </c>
      <c r="N16">
        <v>1926</v>
      </c>
      <c r="O16">
        <v>0</v>
      </c>
      <c r="P16">
        <v>215427</v>
      </c>
      <c r="Q16">
        <v>2404329</v>
      </c>
      <c r="R16">
        <v>0</v>
      </c>
      <c r="S16">
        <v>0</v>
      </c>
      <c r="T16">
        <v>200925</v>
      </c>
      <c r="U16">
        <v>2404329</v>
      </c>
      <c r="V16">
        <v>0</v>
      </c>
      <c r="X16">
        <f t="shared" si="2"/>
        <v>2619756</v>
      </c>
      <c r="Y16">
        <f t="shared" si="3"/>
        <v>2605254</v>
      </c>
    </row>
    <row r="17" spans="1:25" x14ac:dyDescent="0.25">
      <c r="A17">
        <v>1927</v>
      </c>
      <c r="B17">
        <v>0</v>
      </c>
      <c r="C17">
        <v>213804</v>
      </c>
      <c r="D17">
        <v>2491500</v>
      </c>
      <c r="E17">
        <v>0</v>
      </c>
      <c r="F17">
        <v>0</v>
      </c>
      <c r="G17">
        <v>201827</v>
      </c>
      <c r="H17">
        <v>2491500</v>
      </c>
      <c r="I17">
        <v>0</v>
      </c>
      <c r="K17">
        <f t="shared" si="0"/>
        <v>2705304</v>
      </c>
      <c r="L17">
        <f t="shared" si="1"/>
        <v>2693327</v>
      </c>
      <c r="N17">
        <v>1927</v>
      </c>
      <c r="O17">
        <v>0</v>
      </c>
      <c r="P17">
        <v>213354</v>
      </c>
      <c r="Q17">
        <v>2468901</v>
      </c>
      <c r="R17">
        <v>0</v>
      </c>
      <c r="S17">
        <v>0</v>
      </c>
      <c r="T17">
        <v>201725</v>
      </c>
      <c r="U17">
        <v>2468901</v>
      </c>
      <c r="V17">
        <v>0</v>
      </c>
      <c r="X17">
        <f t="shared" si="2"/>
        <v>2682255</v>
      </c>
      <c r="Y17">
        <f t="shared" si="3"/>
        <v>2670626</v>
      </c>
    </row>
    <row r="18" spans="1:25" x14ac:dyDescent="0.25">
      <c r="A18">
        <v>1928</v>
      </c>
      <c r="B18">
        <v>0</v>
      </c>
      <c r="C18">
        <v>169596</v>
      </c>
      <c r="D18">
        <v>2591400</v>
      </c>
      <c r="E18">
        <v>0</v>
      </c>
      <c r="F18">
        <v>0</v>
      </c>
      <c r="G18">
        <v>160105</v>
      </c>
      <c r="H18">
        <v>2591400</v>
      </c>
      <c r="I18">
        <v>0</v>
      </c>
      <c r="K18">
        <f t="shared" si="0"/>
        <v>2760996</v>
      </c>
      <c r="L18">
        <f t="shared" si="1"/>
        <v>2751505</v>
      </c>
      <c r="N18">
        <v>1928</v>
      </c>
      <c r="O18">
        <v>0</v>
      </c>
      <c r="P18">
        <v>180648</v>
      </c>
      <c r="Q18">
        <v>2566425</v>
      </c>
      <c r="R18">
        <v>0</v>
      </c>
      <c r="S18">
        <v>0</v>
      </c>
      <c r="T18">
        <v>162643</v>
      </c>
      <c r="U18">
        <v>2566425</v>
      </c>
      <c r="V18">
        <v>0</v>
      </c>
      <c r="X18">
        <f t="shared" si="2"/>
        <v>2747073</v>
      </c>
      <c r="Y18">
        <f t="shared" si="3"/>
        <v>2729068</v>
      </c>
    </row>
    <row r="19" spans="1:25" x14ac:dyDescent="0.25">
      <c r="A19">
        <v>1929</v>
      </c>
      <c r="B19">
        <v>0</v>
      </c>
      <c r="C19">
        <v>201696</v>
      </c>
      <c r="D19">
        <v>2794200</v>
      </c>
      <c r="E19">
        <v>0</v>
      </c>
      <c r="F19">
        <v>0</v>
      </c>
      <c r="G19">
        <v>190404</v>
      </c>
      <c r="H19">
        <v>2794200</v>
      </c>
      <c r="I19">
        <v>0</v>
      </c>
      <c r="K19">
        <f t="shared" si="0"/>
        <v>2995896</v>
      </c>
      <c r="L19">
        <f t="shared" si="1"/>
        <v>2984604</v>
      </c>
      <c r="N19">
        <v>1929</v>
      </c>
      <c r="O19">
        <v>0</v>
      </c>
      <c r="P19">
        <v>193671</v>
      </c>
      <c r="Q19">
        <v>2743500</v>
      </c>
      <c r="R19">
        <v>0</v>
      </c>
      <c r="S19">
        <v>0</v>
      </c>
      <c r="T19">
        <v>188561</v>
      </c>
      <c r="U19">
        <v>2743500</v>
      </c>
      <c r="V19">
        <v>0</v>
      </c>
      <c r="X19">
        <f t="shared" si="2"/>
        <v>2937171</v>
      </c>
      <c r="Y19">
        <f t="shared" si="3"/>
        <v>2932061</v>
      </c>
    </row>
    <row r="20" spans="1:25" x14ac:dyDescent="0.25">
      <c r="A20">
        <v>1930</v>
      </c>
      <c r="B20">
        <v>0</v>
      </c>
      <c r="C20">
        <v>179604</v>
      </c>
      <c r="D20">
        <v>2836800</v>
      </c>
      <c r="E20">
        <v>0</v>
      </c>
      <c r="F20">
        <v>0</v>
      </c>
      <c r="G20">
        <v>169548</v>
      </c>
      <c r="H20">
        <v>2836800</v>
      </c>
      <c r="I20">
        <v>0</v>
      </c>
      <c r="K20">
        <f t="shared" si="0"/>
        <v>3016404</v>
      </c>
      <c r="L20">
        <f t="shared" si="1"/>
        <v>3006348</v>
      </c>
      <c r="N20">
        <v>1930</v>
      </c>
      <c r="O20">
        <v>0</v>
      </c>
      <c r="P20">
        <v>185127</v>
      </c>
      <c r="Q20">
        <v>2826150</v>
      </c>
      <c r="R20">
        <v>0</v>
      </c>
      <c r="S20">
        <v>0</v>
      </c>
      <c r="T20">
        <v>170816</v>
      </c>
      <c r="U20">
        <v>2826150</v>
      </c>
      <c r="V20">
        <v>0</v>
      </c>
      <c r="X20">
        <f t="shared" si="2"/>
        <v>3011277</v>
      </c>
      <c r="Y20">
        <f t="shared" si="3"/>
        <v>2996966</v>
      </c>
    </row>
    <row r="21" spans="1:25" x14ac:dyDescent="0.25">
      <c r="A21">
        <v>1931</v>
      </c>
      <c r="B21">
        <v>0</v>
      </c>
      <c r="C21">
        <v>181500</v>
      </c>
      <c r="D21">
        <v>2373804</v>
      </c>
      <c r="E21">
        <v>0</v>
      </c>
      <c r="F21">
        <v>0</v>
      </c>
      <c r="G21">
        <v>171335</v>
      </c>
      <c r="H21">
        <v>2373804</v>
      </c>
      <c r="I21">
        <v>0</v>
      </c>
      <c r="K21">
        <f t="shared" si="0"/>
        <v>2555304</v>
      </c>
      <c r="L21">
        <f t="shared" si="1"/>
        <v>2545139</v>
      </c>
      <c r="N21">
        <v>1931</v>
      </c>
      <c r="O21">
        <v>0</v>
      </c>
      <c r="P21">
        <v>181026</v>
      </c>
      <c r="Q21">
        <v>2489553</v>
      </c>
      <c r="R21">
        <v>0</v>
      </c>
      <c r="S21">
        <v>0</v>
      </c>
      <c r="T21">
        <v>171228</v>
      </c>
      <c r="U21">
        <v>2489553</v>
      </c>
      <c r="V21">
        <v>0</v>
      </c>
      <c r="X21">
        <f t="shared" si="2"/>
        <v>2670579</v>
      </c>
      <c r="Y21">
        <f t="shared" si="3"/>
        <v>2660781</v>
      </c>
    </row>
    <row r="22" spans="1:25" x14ac:dyDescent="0.25">
      <c r="A22">
        <v>1932</v>
      </c>
      <c r="B22">
        <v>0</v>
      </c>
      <c r="C22">
        <v>162504</v>
      </c>
      <c r="D22">
        <v>2361396</v>
      </c>
      <c r="E22">
        <v>0</v>
      </c>
      <c r="F22">
        <v>0</v>
      </c>
      <c r="G22">
        <v>153407</v>
      </c>
      <c r="H22">
        <v>2361396</v>
      </c>
      <c r="I22">
        <v>0</v>
      </c>
      <c r="K22">
        <f t="shared" si="0"/>
        <v>2523900</v>
      </c>
      <c r="L22">
        <f t="shared" si="1"/>
        <v>2514803</v>
      </c>
      <c r="N22">
        <v>1932</v>
      </c>
      <c r="O22">
        <v>0</v>
      </c>
      <c r="P22">
        <v>167253</v>
      </c>
      <c r="Q22">
        <v>2364498</v>
      </c>
      <c r="R22">
        <v>0</v>
      </c>
      <c r="S22">
        <v>0</v>
      </c>
      <c r="T22">
        <v>154497</v>
      </c>
      <c r="U22">
        <v>2364498</v>
      </c>
      <c r="V22">
        <v>0</v>
      </c>
      <c r="X22">
        <f t="shared" si="2"/>
        <v>2531751</v>
      </c>
      <c r="Y22">
        <f t="shared" si="3"/>
        <v>2518995</v>
      </c>
    </row>
    <row r="23" spans="1:25" x14ac:dyDescent="0.25">
      <c r="A23">
        <v>1933</v>
      </c>
      <c r="B23">
        <v>0</v>
      </c>
      <c r="C23">
        <v>164604</v>
      </c>
      <c r="D23">
        <v>2383404</v>
      </c>
      <c r="E23">
        <v>0</v>
      </c>
      <c r="F23">
        <v>0</v>
      </c>
      <c r="G23">
        <v>155388</v>
      </c>
      <c r="H23">
        <v>2383404</v>
      </c>
      <c r="I23">
        <v>0</v>
      </c>
      <c r="K23">
        <f t="shared" si="0"/>
        <v>2548008</v>
      </c>
      <c r="L23">
        <f t="shared" si="1"/>
        <v>2538792</v>
      </c>
      <c r="N23">
        <v>1933</v>
      </c>
      <c r="O23">
        <v>0</v>
      </c>
      <c r="P23">
        <v>164079</v>
      </c>
      <c r="Q23">
        <v>2377902</v>
      </c>
      <c r="R23">
        <v>0</v>
      </c>
      <c r="S23">
        <v>0</v>
      </c>
      <c r="T23">
        <v>155268</v>
      </c>
      <c r="U23">
        <v>2377902</v>
      </c>
      <c r="V23">
        <v>0</v>
      </c>
      <c r="X23">
        <f t="shared" si="2"/>
        <v>2541981</v>
      </c>
      <c r="Y23">
        <f t="shared" si="3"/>
        <v>2533170</v>
      </c>
    </row>
    <row r="24" spans="1:25" x14ac:dyDescent="0.25">
      <c r="A24">
        <v>1934</v>
      </c>
      <c r="B24">
        <v>0</v>
      </c>
      <c r="C24">
        <v>194400</v>
      </c>
      <c r="D24">
        <v>1597104</v>
      </c>
      <c r="E24">
        <v>0</v>
      </c>
      <c r="F24">
        <v>0</v>
      </c>
      <c r="G24">
        <v>183516</v>
      </c>
      <c r="H24">
        <v>1597104</v>
      </c>
      <c r="I24">
        <v>0</v>
      </c>
      <c r="K24">
        <f t="shared" si="0"/>
        <v>1791504</v>
      </c>
      <c r="L24">
        <f t="shared" si="1"/>
        <v>1780620</v>
      </c>
      <c r="N24">
        <v>1934</v>
      </c>
      <c r="O24">
        <v>0</v>
      </c>
      <c r="P24">
        <v>186951</v>
      </c>
      <c r="Q24">
        <v>1793679</v>
      </c>
      <c r="R24">
        <v>0</v>
      </c>
      <c r="S24">
        <v>0</v>
      </c>
      <c r="T24">
        <v>181803</v>
      </c>
      <c r="U24">
        <v>1793679</v>
      </c>
      <c r="V24">
        <v>0</v>
      </c>
      <c r="X24">
        <f t="shared" si="2"/>
        <v>1980630</v>
      </c>
      <c r="Y24">
        <f t="shared" si="3"/>
        <v>1975482</v>
      </c>
    </row>
    <row r="25" spans="1:25" x14ac:dyDescent="0.25">
      <c r="A25">
        <v>1935</v>
      </c>
      <c r="B25">
        <v>0</v>
      </c>
      <c r="C25">
        <v>194304</v>
      </c>
      <c r="D25">
        <v>2355996</v>
      </c>
      <c r="E25">
        <v>0</v>
      </c>
      <c r="F25">
        <v>0</v>
      </c>
      <c r="G25">
        <v>95975</v>
      </c>
      <c r="H25">
        <v>2355996</v>
      </c>
      <c r="I25">
        <v>0</v>
      </c>
      <c r="K25">
        <f t="shared" si="0"/>
        <v>2550300</v>
      </c>
      <c r="L25">
        <f t="shared" si="1"/>
        <v>2451971</v>
      </c>
      <c r="N25">
        <v>1935</v>
      </c>
      <c r="O25">
        <v>0</v>
      </c>
      <c r="P25">
        <v>194328</v>
      </c>
      <c r="Q25">
        <v>2166273</v>
      </c>
      <c r="R25">
        <v>0</v>
      </c>
      <c r="S25">
        <v>0</v>
      </c>
      <c r="T25">
        <v>102281</v>
      </c>
      <c r="U25">
        <v>2166273</v>
      </c>
      <c r="V25">
        <v>0</v>
      </c>
      <c r="X25">
        <f t="shared" si="2"/>
        <v>2360601</v>
      </c>
      <c r="Y25">
        <f t="shared" si="3"/>
        <v>2268554</v>
      </c>
    </row>
    <row r="26" spans="1:25" x14ac:dyDescent="0.25">
      <c r="A26">
        <v>1936</v>
      </c>
      <c r="B26">
        <v>0</v>
      </c>
      <c r="C26">
        <v>225396</v>
      </c>
      <c r="D26">
        <v>2728704</v>
      </c>
      <c r="E26">
        <v>0</v>
      </c>
      <c r="F26">
        <v>0</v>
      </c>
      <c r="G26">
        <v>109120</v>
      </c>
      <c r="H26">
        <v>2728704</v>
      </c>
      <c r="I26">
        <v>0</v>
      </c>
      <c r="K26">
        <f t="shared" si="0"/>
        <v>2954100</v>
      </c>
      <c r="L26">
        <f t="shared" si="1"/>
        <v>2837824</v>
      </c>
      <c r="N26">
        <v>1936</v>
      </c>
      <c r="O26">
        <v>0</v>
      </c>
      <c r="P26">
        <v>217623</v>
      </c>
      <c r="Q26">
        <v>2635527</v>
      </c>
      <c r="R26">
        <v>0</v>
      </c>
      <c r="S26">
        <v>0</v>
      </c>
      <c r="T26">
        <v>108498</v>
      </c>
      <c r="U26">
        <v>2635527</v>
      </c>
      <c r="V26">
        <v>0</v>
      </c>
      <c r="X26">
        <f t="shared" si="2"/>
        <v>2853150</v>
      </c>
      <c r="Y26">
        <f t="shared" si="3"/>
        <v>2744025</v>
      </c>
    </row>
    <row r="27" spans="1:25" x14ac:dyDescent="0.25">
      <c r="A27">
        <v>1937</v>
      </c>
      <c r="B27">
        <v>0</v>
      </c>
      <c r="C27">
        <v>220500</v>
      </c>
      <c r="D27">
        <v>3007500</v>
      </c>
      <c r="E27">
        <v>0</v>
      </c>
      <c r="F27">
        <v>0</v>
      </c>
      <c r="G27">
        <v>106707</v>
      </c>
      <c r="H27">
        <v>3007500</v>
      </c>
      <c r="I27">
        <v>0</v>
      </c>
      <c r="K27">
        <f t="shared" si="0"/>
        <v>3228000</v>
      </c>
      <c r="L27">
        <f t="shared" si="1"/>
        <v>3114207</v>
      </c>
      <c r="N27">
        <v>1937</v>
      </c>
      <c r="O27">
        <v>0</v>
      </c>
      <c r="P27">
        <v>221724</v>
      </c>
      <c r="Q27">
        <v>2937801</v>
      </c>
      <c r="R27">
        <v>0</v>
      </c>
      <c r="S27">
        <v>0</v>
      </c>
      <c r="T27">
        <v>106829</v>
      </c>
      <c r="U27">
        <v>2937801</v>
      </c>
      <c r="V27">
        <v>0</v>
      </c>
      <c r="X27">
        <f t="shared" si="2"/>
        <v>3159525</v>
      </c>
      <c r="Y27">
        <f t="shared" si="3"/>
        <v>3044630</v>
      </c>
    </row>
    <row r="28" spans="1:25" x14ac:dyDescent="0.25">
      <c r="A28">
        <v>1938</v>
      </c>
      <c r="B28">
        <v>0</v>
      </c>
      <c r="C28">
        <v>226704</v>
      </c>
      <c r="D28">
        <v>2826204</v>
      </c>
      <c r="E28">
        <v>0</v>
      </c>
      <c r="F28">
        <v>0</v>
      </c>
      <c r="G28">
        <v>109709</v>
      </c>
      <c r="H28">
        <v>2826204</v>
      </c>
      <c r="I28">
        <v>0</v>
      </c>
      <c r="K28">
        <f t="shared" si="0"/>
        <v>3052908</v>
      </c>
      <c r="L28">
        <f t="shared" si="1"/>
        <v>2935913</v>
      </c>
      <c r="N28">
        <v>1938</v>
      </c>
      <c r="O28">
        <v>0</v>
      </c>
      <c r="P28">
        <v>225153</v>
      </c>
      <c r="Q28">
        <v>2871528</v>
      </c>
      <c r="R28">
        <v>0</v>
      </c>
      <c r="S28">
        <v>0</v>
      </c>
      <c r="T28">
        <v>109558</v>
      </c>
      <c r="U28">
        <v>2871528</v>
      </c>
      <c r="V28">
        <v>0</v>
      </c>
      <c r="X28">
        <f t="shared" si="2"/>
        <v>3096681</v>
      </c>
      <c r="Y28">
        <f t="shared" si="3"/>
        <v>2981086</v>
      </c>
    </row>
    <row r="29" spans="1:25" x14ac:dyDescent="0.25">
      <c r="A29">
        <v>1939</v>
      </c>
      <c r="B29">
        <v>172500</v>
      </c>
      <c r="C29">
        <v>253596</v>
      </c>
      <c r="D29">
        <v>2678604</v>
      </c>
      <c r="E29">
        <v>0</v>
      </c>
      <c r="F29">
        <v>172500</v>
      </c>
      <c r="G29">
        <v>122726</v>
      </c>
      <c r="H29">
        <v>2678604</v>
      </c>
      <c r="I29">
        <v>0</v>
      </c>
      <c r="K29">
        <f t="shared" si="0"/>
        <v>3104700</v>
      </c>
      <c r="L29">
        <f t="shared" si="1"/>
        <v>2973830</v>
      </c>
      <c r="N29">
        <v>1939</v>
      </c>
      <c r="O29">
        <v>121620</v>
      </c>
      <c r="P29">
        <v>246873</v>
      </c>
      <c r="Q29">
        <v>2715504</v>
      </c>
      <c r="R29">
        <v>0</v>
      </c>
      <c r="S29">
        <v>121620</v>
      </c>
      <c r="T29">
        <v>122070</v>
      </c>
      <c r="U29">
        <v>2715504</v>
      </c>
      <c r="V29">
        <v>0</v>
      </c>
      <c r="X29">
        <f t="shared" si="2"/>
        <v>3083997</v>
      </c>
      <c r="Y29">
        <f t="shared" si="3"/>
        <v>2959194</v>
      </c>
    </row>
    <row r="30" spans="1:25" x14ac:dyDescent="0.25">
      <c r="A30">
        <v>1940</v>
      </c>
      <c r="B30">
        <v>95710</v>
      </c>
      <c r="C30">
        <v>360204</v>
      </c>
      <c r="D30">
        <v>2680704</v>
      </c>
      <c r="E30">
        <v>0</v>
      </c>
      <c r="F30">
        <v>95710</v>
      </c>
      <c r="G30">
        <v>165580</v>
      </c>
      <c r="H30">
        <v>2680704</v>
      </c>
      <c r="I30">
        <v>0</v>
      </c>
      <c r="K30">
        <f t="shared" si="0"/>
        <v>3136618</v>
      </c>
      <c r="L30">
        <f t="shared" si="1"/>
        <v>2941994</v>
      </c>
      <c r="N30">
        <v>1940</v>
      </c>
      <c r="O30">
        <v>121230</v>
      </c>
      <c r="P30">
        <v>333552</v>
      </c>
      <c r="Q30">
        <v>2680179</v>
      </c>
      <c r="R30">
        <v>0</v>
      </c>
      <c r="S30">
        <v>121230</v>
      </c>
      <c r="T30">
        <v>163241</v>
      </c>
      <c r="U30">
        <v>2680179</v>
      </c>
      <c r="V30">
        <v>0</v>
      </c>
      <c r="X30">
        <f t="shared" si="2"/>
        <v>3134961</v>
      </c>
      <c r="Y30">
        <f t="shared" si="3"/>
        <v>2964650</v>
      </c>
    </row>
    <row r="31" spans="1:25" x14ac:dyDescent="0.25">
      <c r="A31">
        <v>1941</v>
      </c>
      <c r="B31">
        <v>30698</v>
      </c>
      <c r="C31">
        <v>305304</v>
      </c>
      <c r="D31">
        <v>2649504</v>
      </c>
      <c r="E31">
        <v>0</v>
      </c>
      <c r="F31">
        <v>30698</v>
      </c>
      <c r="G31">
        <v>141636</v>
      </c>
      <c r="H31">
        <v>2649504</v>
      </c>
      <c r="I31">
        <v>0</v>
      </c>
      <c r="K31">
        <f t="shared" si="0"/>
        <v>2985506</v>
      </c>
      <c r="L31">
        <f t="shared" si="1"/>
        <v>2821838</v>
      </c>
      <c r="N31">
        <v>1941</v>
      </c>
      <c r="O31">
        <v>52463</v>
      </c>
      <c r="P31">
        <v>319029</v>
      </c>
      <c r="Q31">
        <v>2657304</v>
      </c>
      <c r="R31">
        <v>0</v>
      </c>
      <c r="S31">
        <v>52463</v>
      </c>
      <c r="T31">
        <v>142934</v>
      </c>
      <c r="U31">
        <v>2657304</v>
      </c>
      <c r="V31">
        <v>0</v>
      </c>
      <c r="X31">
        <f t="shared" si="2"/>
        <v>3028796</v>
      </c>
      <c r="Y31">
        <f t="shared" si="3"/>
        <v>2852701</v>
      </c>
    </row>
    <row r="32" spans="1:25" x14ac:dyDescent="0.25">
      <c r="A32">
        <v>1942</v>
      </c>
      <c r="B32">
        <v>31136</v>
      </c>
      <c r="C32">
        <v>340104</v>
      </c>
      <c r="D32">
        <v>2565300</v>
      </c>
      <c r="E32">
        <v>0</v>
      </c>
      <c r="F32">
        <v>31136</v>
      </c>
      <c r="G32">
        <v>161209</v>
      </c>
      <c r="H32">
        <v>2565300</v>
      </c>
      <c r="I32">
        <v>0</v>
      </c>
      <c r="K32">
        <f t="shared" si="0"/>
        <v>2936540</v>
      </c>
      <c r="L32">
        <f t="shared" si="1"/>
        <v>2757645</v>
      </c>
      <c r="N32">
        <v>1942</v>
      </c>
      <c r="O32">
        <v>13421</v>
      </c>
      <c r="P32">
        <v>331404</v>
      </c>
      <c r="Q32">
        <v>2586351</v>
      </c>
      <c r="R32">
        <v>0</v>
      </c>
      <c r="S32">
        <v>13421</v>
      </c>
      <c r="T32">
        <v>160386</v>
      </c>
      <c r="U32">
        <v>2586351</v>
      </c>
      <c r="V32">
        <v>0</v>
      </c>
      <c r="X32">
        <f t="shared" si="2"/>
        <v>2931176</v>
      </c>
      <c r="Y32">
        <f t="shared" si="3"/>
        <v>2760158</v>
      </c>
    </row>
    <row r="33" spans="1:25" x14ac:dyDescent="0.25">
      <c r="A33">
        <v>1943</v>
      </c>
      <c r="B33">
        <v>34630</v>
      </c>
      <c r="C33">
        <v>313200</v>
      </c>
      <c r="D33">
        <v>2499996</v>
      </c>
      <c r="E33">
        <v>0</v>
      </c>
      <c r="F33">
        <v>34630</v>
      </c>
      <c r="G33">
        <v>145319</v>
      </c>
      <c r="H33">
        <v>2499996</v>
      </c>
      <c r="I33">
        <v>0</v>
      </c>
      <c r="K33">
        <f t="shared" si="0"/>
        <v>2847826</v>
      </c>
      <c r="L33">
        <f t="shared" si="1"/>
        <v>2679945</v>
      </c>
      <c r="N33">
        <v>1943</v>
      </c>
      <c r="O33">
        <v>52380</v>
      </c>
      <c r="P33">
        <v>319926</v>
      </c>
      <c r="Q33">
        <v>2516322</v>
      </c>
      <c r="R33">
        <v>0</v>
      </c>
      <c r="S33">
        <v>52380</v>
      </c>
      <c r="T33">
        <v>146179</v>
      </c>
      <c r="U33">
        <v>2516322</v>
      </c>
      <c r="V33">
        <v>0</v>
      </c>
      <c r="X33">
        <f t="shared" si="2"/>
        <v>2888628</v>
      </c>
      <c r="Y33">
        <f t="shared" si="3"/>
        <v>2714881</v>
      </c>
    </row>
    <row r="34" spans="1:25" x14ac:dyDescent="0.25">
      <c r="A34">
        <v>1944</v>
      </c>
      <c r="B34">
        <v>51633</v>
      </c>
      <c r="C34">
        <v>335400</v>
      </c>
      <c r="D34">
        <v>2557896</v>
      </c>
      <c r="E34">
        <v>0</v>
      </c>
      <c r="F34">
        <v>51633</v>
      </c>
      <c r="G34">
        <v>155628</v>
      </c>
      <c r="H34">
        <v>2557896</v>
      </c>
      <c r="I34">
        <v>0</v>
      </c>
      <c r="K34">
        <f t="shared" si="0"/>
        <v>2944929</v>
      </c>
      <c r="L34">
        <f t="shared" si="1"/>
        <v>2765157</v>
      </c>
      <c r="N34">
        <v>1944</v>
      </c>
      <c r="O34">
        <v>37340</v>
      </c>
      <c r="P34">
        <v>329850</v>
      </c>
      <c r="Q34">
        <v>2543421</v>
      </c>
      <c r="R34">
        <v>0</v>
      </c>
      <c r="S34">
        <v>37340</v>
      </c>
      <c r="T34">
        <v>155117</v>
      </c>
      <c r="U34">
        <v>2543421</v>
      </c>
      <c r="V34">
        <v>0</v>
      </c>
      <c r="X34">
        <f t="shared" si="2"/>
        <v>2910611</v>
      </c>
      <c r="Y34">
        <f t="shared" si="3"/>
        <v>2735878</v>
      </c>
    </row>
    <row r="35" spans="1:25" x14ac:dyDescent="0.25">
      <c r="A35">
        <v>1945</v>
      </c>
      <c r="B35">
        <v>58342</v>
      </c>
      <c r="C35">
        <v>331404</v>
      </c>
      <c r="D35">
        <v>2634900</v>
      </c>
      <c r="E35">
        <v>0</v>
      </c>
      <c r="F35">
        <v>58342</v>
      </c>
      <c r="G35">
        <v>154763</v>
      </c>
      <c r="H35">
        <v>2634900</v>
      </c>
      <c r="I35">
        <v>0</v>
      </c>
      <c r="K35">
        <f t="shared" si="0"/>
        <v>3024646</v>
      </c>
      <c r="L35">
        <f t="shared" si="1"/>
        <v>2848005</v>
      </c>
      <c r="N35">
        <v>1945</v>
      </c>
      <c r="O35">
        <v>65617</v>
      </c>
      <c r="P35">
        <v>332403</v>
      </c>
      <c r="Q35">
        <v>2615649</v>
      </c>
      <c r="R35">
        <v>0</v>
      </c>
      <c r="S35">
        <v>65617</v>
      </c>
      <c r="T35">
        <v>154857</v>
      </c>
      <c r="U35">
        <v>2615649</v>
      </c>
      <c r="V35">
        <v>0</v>
      </c>
      <c r="X35">
        <f t="shared" si="2"/>
        <v>3013669</v>
      </c>
      <c r="Y35">
        <f t="shared" si="3"/>
        <v>2836123</v>
      </c>
    </row>
    <row r="36" spans="1:25" x14ac:dyDescent="0.25">
      <c r="A36">
        <v>1946</v>
      </c>
      <c r="B36">
        <v>80395</v>
      </c>
      <c r="C36">
        <v>408696</v>
      </c>
      <c r="D36">
        <v>2818704</v>
      </c>
      <c r="E36">
        <v>0</v>
      </c>
      <c r="F36">
        <v>80395</v>
      </c>
      <c r="G36">
        <v>189634</v>
      </c>
      <c r="H36">
        <v>2818704</v>
      </c>
      <c r="I36">
        <v>0</v>
      </c>
      <c r="K36">
        <f t="shared" si="0"/>
        <v>3307795</v>
      </c>
      <c r="L36">
        <f t="shared" si="1"/>
        <v>3088733</v>
      </c>
      <c r="N36">
        <v>1946</v>
      </c>
      <c r="O36">
        <v>65097</v>
      </c>
      <c r="P36">
        <v>389373</v>
      </c>
      <c r="Q36">
        <v>2772753</v>
      </c>
      <c r="R36">
        <v>0</v>
      </c>
      <c r="S36">
        <v>65097</v>
      </c>
      <c r="T36">
        <v>187860</v>
      </c>
      <c r="U36">
        <v>2772753</v>
      </c>
      <c r="V36">
        <v>0</v>
      </c>
      <c r="X36">
        <f t="shared" si="2"/>
        <v>3227223</v>
      </c>
      <c r="Y36">
        <f t="shared" si="3"/>
        <v>3025710</v>
      </c>
    </row>
    <row r="37" spans="1:25" x14ac:dyDescent="0.25">
      <c r="A37">
        <v>1947</v>
      </c>
      <c r="B37">
        <v>85356</v>
      </c>
      <c r="C37">
        <v>484800</v>
      </c>
      <c r="D37">
        <v>2889600</v>
      </c>
      <c r="E37">
        <v>0</v>
      </c>
      <c r="F37">
        <v>85356</v>
      </c>
      <c r="G37">
        <v>224952</v>
      </c>
      <c r="H37">
        <v>2889600</v>
      </c>
      <c r="I37">
        <v>0</v>
      </c>
      <c r="K37">
        <f t="shared" si="0"/>
        <v>3459756</v>
      </c>
      <c r="L37">
        <f t="shared" si="1"/>
        <v>3199908</v>
      </c>
      <c r="N37">
        <v>1947</v>
      </c>
      <c r="O37">
        <v>89431</v>
      </c>
      <c r="P37">
        <v>465774</v>
      </c>
      <c r="Q37">
        <v>2871876</v>
      </c>
      <c r="R37">
        <v>0</v>
      </c>
      <c r="S37">
        <v>89431</v>
      </c>
      <c r="T37">
        <v>223206</v>
      </c>
      <c r="U37">
        <v>2871876</v>
      </c>
      <c r="V37">
        <v>0</v>
      </c>
      <c r="X37">
        <f t="shared" si="2"/>
        <v>3427081</v>
      </c>
      <c r="Y37">
        <f t="shared" si="3"/>
        <v>3184513</v>
      </c>
    </row>
    <row r="38" spans="1:25" x14ac:dyDescent="0.25">
      <c r="A38">
        <v>1948</v>
      </c>
      <c r="B38">
        <v>194245</v>
      </c>
      <c r="C38">
        <v>558900</v>
      </c>
      <c r="D38">
        <v>2871204</v>
      </c>
      <c r="E38">
        <v>0</v>
      </c>
      <c r="F38">
        <v>194245</v>
      </c>
      <c r="G38">
        <v>253744</v>
      </c>
      <c r="H38">
        <v>2871204</v>
      </c>
      <c r="I38">
        <v>0</v>
      </c>
      <c r="K38">
        <f t="shared" si="0"/>
        <v>3624349</v>
      </c>
      <c r="L38">
        <f t="shared" si="1"/>
        <v>3319193</v>
      </c>
      <c r="N38">
        <v>1948</v>
      </c>
      <c r="O38">
        <v>180558</v>
      </c>
      <c r="P38">
        <v>540375</v>
      </c>
      <c r="Q38">
        <v>2875803</v>
      </c>
      <c r="R38">
        <v>0</v>
      </c>
      <c r="S38">
        <v>180558</v>
      </c>
      <c r="T38">
        <v>252444</v>
      </c>
      <c r="U38">
        <v>2875803</v>
      </c>
      <c r="V38">
        <v>0</v>
      </c>
      <c r="X38">
        <f t="shared" si="2"/>
        <v>3596736</v>
      </c>
      <c r="Y38">
        <f t="shared" si="3"/>
        <v>3308805</v>
      </c>
    </row>
    <row r="39" spans="1:25" x14ac:dyDescent="0.25">
      <c r="A39">
        <v>1949</v>
      </c>
      <c r="B39">
        <v>172254</v>
      </c>
      <c r="C39">
        <v>652704</v>
      </c>
      <c r="D39">
        <v>2946000</v>
      </c>
      <c r="E39">
        <v>205296</v>
      </c>
      <c r="F39">
        <v>172254</v>
      </c>
      <c r="G39">
        <v>283343</v>
      </c>
      <c r="H39">
        <v>2946000</v>
      </c>
      <c r="I39">
        <v>205296</v>
      </c>
      <c r="K39">
        <f t="shared" si="0"/>
        <v>3976254</v>
      </c>
      <c r="L39">
        <f t="shared" si="1"/>
        <v>3606893</v>
      </c>
      <c r="N39">
        <v>1949</v>
      </c>
      <c r="O39">
        <v>172254</v>
      </c>
      <c r="P39">
        <v>629253</v>
      </c>
      <c r="Q39">
        <v>2927301</v>
      </c>
      <c r="R39">
        <v>153972</v>
      </c>
      <c r="S39">
        <v>172254</v>
      </c>
      <c r="T39">
        <v>281260</v>
      </c>
      <c r="U39">
        <v>2927301</v>
      </c>
      <c r="V39">
        <v>153972</v>
      </c>
      <c r="X39">
        <f t="shared" si="2"/>
        <v>3882780</v>
      </c>
      <c r="Y39">
        <f t="shared" si="3"/>
        <v>3534787</v>
      </c>
    </row>
    <row r="40" spans="1:25" x14ac:dyDescent="0.25">
      <c r="A40">
        <v>1950</v>
      </c>
      <c r="B40">
        <v>179440</v>
      </c>
      <c r="C40">
        <v>767700</v>
      </c>
      <c r="D40">
        <v>3097500</v>
      </c>
      <c r="E40">
        <v>366600</v>
      </c>
      <c r="F40">
        <v>179440</v>
      </c>
      <c r="G40">
        <v>348531</v>
      </c>
      <c r="H40">
        <v>3097500</v>
      </c>
      <c r="I40">
        <v>366600</v>
      </c>
      <c r="K40">
        <f t="shared" si="0"/>
        <v>4411240</v>
      </c>
      <c r="L40">
        <f t="shared" si="1"/>
        <v>3992071</v>
      </c>
      <c r="N40">
        <v>1950</v>
      </c>
      <c r="O40">
        <v>176808</v>
      </c>
      <c r="P40">
        <v>738951</v>
      </c>
      <c r="Q40">
        <v>3059625</v>
      </c>
      <c r="R40">
        <v>326274</v>
      </c>
      <c r="S40">
        <v>176808</v>
      </c>
      <c r="T40">
        <v>345979</v>
      </c>
      <c r="U40">
        <v>3059625</v>
      </c>
      <c r="V40">
        <v>326274</v>
      </c>
      <c r="X40">
        <f t="shared" si="2"/>
        <v>4301658</v>
      </c>
      <c r="Y40">
        <f t="shared" si="3"/>
        <v>3908686</v>
      </c>
    </row>
    <row r="41" spans="1:25" x14ac:dyDescent="0.25">
      <c r="A41">
        <v>1951</v>
      </c>
      <c r="B41">
        <v>231370</v>
      </c>
      <c r="C41">
        <v>705804</v>
      </c>
      <c r="D41">
        <v>3216204</v>
      </c>
      <c r="E41">
        <v>514104</v>
      </c>
      <c r="F41">
        <v>231370</v>
      </c>
      <c r="G41">
        <v>313372</v>
      </c>
      <c r="H41">
        <v>3216204</v>
      </c>
      <c r="I41">
        <v>514104</v>
      </c>
      <c r="K41">
        <f t="shared" si="0"/>
        <v>4667482</v>
      </c>
      <c r="L41">
        <f t="shared" si="1"/>
        <v>4275050</v>
      </c>
      <c r="N41">
        <v>1951</v>
      </c>
      <c r="O41">
        <v>210320</v>
      </c>
      <c r="P41">
        <v>721278</v>
      </c>
      <c r="Q41">
        <v>3186528</v>
      </c>
      <c r="R41">
        <v>477228</v>
      </c>
      <c r="S41">
        <v>210320</v>
      </c>
      <c r="T41">
        <v>315248</v>
      </c>
      <c r="U41">
        <v>3186528</v>
      </c>
      <c r="V41">
        <v>477228</v>
      </c>
      <c r="X41">
        <f t="shared" si="2"/>
        <v>4595354</v>
      </c>
      <c r="Y41">
        <f t="shared" si="3"/>
        <v>4189324</v>
      </c>
    </row>
    <row r="42" spans="1:25" x14ac:dyDescent="0.25">
      <c r="A42">
        <v>1952</v>
      </c>
      <c r="B42">
        <v>175050</v>
      </c>
      <c r="C42">
        <v>728796</v>
      </c>
      <c r="D42">
        <v>3320604</v>
      </c>
      <c r="E42">
        <v>522996</v>
      </c>
      <c r="F42">
        <v>175050</v>
      </c>
      <c r="G42">
        <v>323586</v>
      </c>
      <c r="H42">
        <v>3320604</v>
      </c>
      <c r="I42">
        <v>522996</v>
      </c>
      <c r="K42">
        <f t="shared" si="0"/>
        <v>4747446</v>
      </c>
      <c r="L42">
        <f t="shared" si="1"/>
        <v>4342236</v>
      </c>
      <c r="N42">
        <v>1952</v>
      </c>
      <c r="O42">
        <v>191750</v>
      </c>
      <c r="P42">
        <v>723048</v>
      </c>
      <c r="Q42">
        <v>3294504</v>
      </c>
      <c r="R42">
        <v>520773</v>
      </c>
      <c r="S42">
        <v>191750</v>
      </c>
      <c r="T42">
        <v>323090</v>
      </c>
      <c r="U42">
        <v>3294504</v>
      </c>
      <c r="V42">
        <v>520773</v>
      </c>
      <c r="X42">
        <f t="shared" si="2"/>
        <v>4730075</v>
      </c>
      <c r="Y42">
        <f t="shared" si="3"/>
        <v>4330117</v>
      </c>
    </row>
    <row r="43" spans="1:25" x14ac:dyDescent="0.25">
      <c r="A43">
        <v>1953</v>
      </c>
      <c r="B43">
        <v>228317</v>
      </c>
      <c r="C43">
        <v>765600</v>
      </c>
      <c r="D43">
        <v>3449796</v>
      </c>
      <c r="E43">
        <v>533100</v>
      </c>
      <c r="F43">
        <v>228317</v>
      </c>
      <c r="G43">
        <v>339928</v>
      </c>
      <c r="H43">
        <v>3449796</v>
      </c>
      <c r="I43">
        <v>533100</v>
      </c>
      <c r="K43">
        <f t="shared" si="0"/>
        <v>4976813</v>
      </c>
      <c r="L43">
        <f t="shared" si="1"/>
        <v>4551141</v>
      </c>
      <c r="N43">
        <v>1953</v>
      </c>
      <c r="O43">
        <v>222868</v>
      </c>
      <c r="P43">
        <v>756399</v>
      </c>
      <c r="Q43">
        <v>3417498</v>
      </c>
      <c r="R43">
        <v>530574</v>
      </c>
      <c r="S43">
        <v>222868</v>
      </c>
      <c r="T43">
        <v>339137</v>
      </c>
      <c r="U43">
        <v>3417498</v>
      </c>
      <c r="V43">
        <v>530574</v>
      </c>
      <c r="X43">
        <f t="shared" si="2"/>
        <v>4927339</v>
      </c>
      <c r="Y43">
        <f t="shared" si="3"/>
        <v>4510077</v>
      </c>
    </row>
    <row r="44" spans="1:25" x14ac:dyDescent="0.25">
      <c r="A44">
        <v>1954</v>
      </c>
      <c r="B44">
        <v>341156</v>
      </c>
      <c r="C44">
        <v>861096</v>
      </c>
      <c r="D44">
        <v>3213000</v>
      </c>
      <c r="E44">
        <v>582996</v>
      </c>
      <c r="F44">
        <v>341156</v>
      </c>
      <c r="G44">
        <v>382339</v>
      </c>
      <c r="H44">
        <v>3213000</v>
      </c>
      <c r="I44">
        <v>582996</v>
      </c>
      <c r="K44">
        <f t="shared" si="0"/>
        <v>4998248</v>
      </c>
      <c r="L44">
        <f t="shared" si="1"/>
        <v>4519491</v>
      </c>
      <c r="N44">
        <v>1954</v>
      </c>
      <c r="O44">
        <v>281672</v>
      </c>
      <c r="P44">
        <v>837222</v>
      </c>
      <c r="Q44">
        <v>3272199</v>
      </c>
      <c r="R44">
        <v>570522</v>
      </c>
      <c r="S44">
        <v>281672</v>
      </c>
      <c r="T44">
        <v>380284</v>
      </c>
      <c r="U44">
        <v>3272199</v>
      </c>
      <c r="V44">
        <v>570522</v>
      </c>
      <c r="X44">
        <f t="shared" si="2"/>
        <v>4961615</v>
      </c>
      <c r="Y44">
        <f t="shared" si="3"/>
        <v>4504677</v>
      </c>
    </row>
    <row r="45" spans="1:25" x14ac:dyDescent="0.25">
      <c r="A45">
        <v>1955</v>
      </c>
      <c r="B45">
        <v>417080</v>
      </c>
      <c r="C45">
        <v>811704</v>
      </c>
      <c r="D45">
        <v>3100704</v>
      </c>
      <c r="E45">
        <v>605904</v>
      </c>
      <c r="F45">
        <v>417080</v>
      </c>
      <c r="G45">
        <v>352511</v>
      </c>
      <c r="H45">
        <v>3100704</v>
      </c>
      <c r="I45">
        <v>605904</v>
      </c>
      <c r="K45">
        <f t="shared" si="0"/>
        <v>4935392</v>
      </c>
      <c r="L45">
        <f t="shared" si="1"/>
        <v>4476199</v>
      </c>
      <c r="N45">
        <v>1955</v>
      </c>
      <c r="O45">
        <v>412876</v>
      </c>
      <c r="P45">
        <v>824052</v>
      </c>
      <c r="Q45">
        <v>3128778</v>
      </c>
      <c r="R45">
        <v>600177</v>
      </c>
      <c r="S45">
        <v>412876</v>
      </c>
      <c r="T45">
        <v>353917</v>
      </c>
      <c r="U45">
        <v>3128778</v>
      </c>
      <c r="V45">
        <v>600177</v>
      </c>
      <c r="X45">
        <f t="shared" si="2"/>
        <v>4965883</v>
      </c>
      <c r="Y45">
        <f t="shared" si="3"/>
        <v>4495748</v>
      </c>
    </row>
    <row r="46" spans="1:25" x14ac:dyDescent="0.25">
      <c r="A46">
        <v>1956</v>
      </c>
      <c r="B46">
        <v>481493</v>
      </c>
      <c r="C46">
        <v>947100</v>
      </c>
      <c r="D46">
        <v>3075096</v>
      </c>
      <c r="E46">
        <v>579396</v>
      </c>
      <c r="F46">
        <v>481493</v>
      </c>
      <c r="G46">
        <v>411038</v>
      </c>
      <c r="H46">
        <v>3075096</v>
      </c>
      <c r="I46">
        <v>579396</v>
      </c>
      <c r="K46">
        <f t="shared" si="0"/>
        <v>5083085</v>
      </c>
      <c r="L46">
        <f t="shared" si="1"/>
        <v>4547023</v>
      </c>
      <c r="N46">
        <v>1956</v>
      </c>
      <c r="O46">
        <v>446449</v>
      </c>
      <c r="P46">
        <v>913251</v>
      </c>
      <c r="Q46">
        <v>3081498</v>
      </c>
      <c r="R46">
        <v>586023</v>
      </c>
      <c r="S46">
        <v>446449</v>
      </c>
      <c r="T46">
        <v>408458</v>
      </c>
      <c r="U46">
        <v>3081498</v>
      </c>
      <c r="V46">
        <v>586023</v>
      </c>
      <c r="X46">
        <f t="shared" si="2"/>
        <v>5027221</v>
      </c>
      <c r="Y46">
        <f t="shared" si="3"/>
        <v>4522428</v>
      </c>
    </row>
    <row r="47" spans="1:25" x14ac:dyDescent="0.25">
      <c r="A47">
        <v>1957</v>
      </c>
      <c r="B47">
        <v>593983</v>
      </c>
      <c r="C47">
        <v>824400</v>
      </c>
      <c r="D47">
        <v>2952996</v>
      </c>
      <c r="E47">
        <v>524700</v>
      </c>
      <c r="F47">
        <v>593983</v>
      </c>
      <c r="G47">
        <v>357793</v>
      </c>
      <c r="H47">
        <v>2952996</v>
      </c>
      <c r="I47">
        <v>524700</v>
      </c>
      <c r="K47">
        <f t="shared" si="0"/>
        <v>4896079</v>
      </c>
      <c r="L47">
        <f t="shared" si="1"/>
        <v>4429472</v>
      </c>
      <c r="N47">
        <v>1957</v>
      </c>
      <c r="O47">
        <v>606888</v>
      </c>
      <c r="P47">
        <v>855075</v>
      </c>
      <c r="Q47">
        <v>2983521</v>
      </c>
      <c r="R47">
        <v>538374</v>
      </c>
      <c r="S47">
        <v>606888</v>
      </c>
      <c r="T47">
        <v>360342</v>
      </c>
      <c r="U47">
        <v>2983521</v>
      </c>
      <c r="V47">
        <v>538374</v>
      </c>
      <c r="X47">
        <f t="shared" si="2"/>
        <v>4983858</v>
      </c>
      <c r="Y47">
        <f t="shared" si="3"/>
        <v>4489125</v>
      </c>
    </row>
    <row r="48" spans="1:25" x14ac:dyDescent="0.25">
      <c r="A48">
        <v>1958</v>
      </c>
      <c r="B48">
        <v>540169</v>
      </c>
      <c r="C48">
        <v>873900</v>
      </c>
      <c r="D48">
        <v>2905404</v>
      </c>
      <c r="E48">
        <v>519600</v>
      </c>
      <c r="F48">
        <v>540169</v>
      </c>
      <c r="G48">
        <v>370535</v>
      </c>
      <c r="H48">
        <v>2905404</v>
      </c>
      <c r="I48">
        <v>519600</v>
      </c>
      <c r="K48">
        <f t="shared" si="0"/>
        <v>4839073</v>
      </c>
      <c r="L48">
        <f t="shared" si="1"/>
        <v>4335708</v>
      </c>
      <c r="N48">
        <v>1958</v>
      </c>
      <c r="O48">
        <v>540979</v>
      </c>
      <c r="P48">
        <v>861525</v>
      </c>
      <c r="Q48">
        <v>2917302</v>
      </c>
      <c r="R48">
        <v>520875</v>
      </c>
      <c r="S48">
        <v>540979</v>
      </c>
      <c r="T48">
        <v>370126</v>
      </c>
      <c r="U48">
        <v>2917302</v>
      </c>
      <c r="V48">
        <v>520875</v>
      </c>
      <c r="X48">
        <f t="shared" si="2"/>
        <v>4840681</v>
      </c>
      <c r="Y48">
        <f t="shared" si="3"/>
        <v>4349282</v>
      </c>
    </row>
    <row r="49" spans="1:25" x14ac:dyDescent="0.25">
      <c r="A49">
        <v>1959</v>
      </c>
      <c r="B49">
        <v>707938</v>
      </c>
      <c r="C49">
        <v>916800</v>
      </c>
      <c r="D49">
        <v>2987004</v>
      </c>
      <c r="E49">
        <v>516204</v>
      </c>
      <c r="F49">
        <v>707938</v>
      </c>
      <c r="G49">
        <v>388730</v>
      </c>
      <c r="H49">
        <v>2987004</v>
      </c>
      <c r="I49">
        <v>516204</v>
      </c>
      <c r="K49">
        <f t="shared" si="0"/>
        <v>5127946</v>
      </c>
      <c r="L49">
        <f t="shared" si="1"/>
        <v>4599876</v>
      </c>
      <c r="N49">
        <v>1959</v>
      </c>
      <c r="O49">
        <v>660721</v>
      </c>
      <c r="P49">
        <v>906075</v>
      </c>
      <c r="Q49">
        <v>2966604</v>
      </c>
      <c r="R49">
        <v>517053</v>
      </c>
      <c r="S49">
        <v>660721</v>
      </c>
      <c r="T49">
        <v>387868</v>
      </c>
      <c r="U49">
        <v>2966604</v>
      </c>
      <c r="V49">
        <v>517053</v>
      </c>
      <c r="X49">
        <f t="shared" si="2"/>
        <v>5050453</v>
      </c>
      <c r="Y49">
        <f t="shared" si="3"/>
        <v>4532246</v>
      </c>
    </row>
    <row r="50" spans="1:25" x14ac:dyDescent="0.25">
      <c r="A50">
        <v>1960</v>
      </c>
      <c r="B50">
        <v>894190</v>
      </c>
      <c r="C50">
        <v>918600</v>
      </c>
      <c r="D50">
        <v>3161400</v>
      </c>
      <c r="E50">
        <v>520800</v>
      </c>
      <c r="F50">
        <v>894190</v>
      </c>
      <c r="G50">
        <v>309947</v>
      </c>
      <c r="H50">
        <v>3161400</v>
      </c>
      <c r="I50">
        <v>520800</v>
      </c>
      <c r="K50">
        <f t="shared" si="0"/>
        <v>5494990</v>
      </c>
      <c r="L50">
        <f t="shared" si="1"/>
        <v>4886337</v>
      </c>
      <c r="N50">
        <v>1960</v>
      </c>
      <c r="O50">
        <v>851200</v>
      </c>
      <c r="P50">
        <v>918150</v>
      </c>
      <c r="Q50">
        <v>3117801</v>
      </c>
      <c r="R50">
        <v>519651</v>
      </c>
      <c r="S50">
        <v>851200</v>
      </c>
      <c r="T50">
        <v>315560</v>
      </c>
      <c r="U50">
        <v>3117801</v>
      </c>
      <c r="V50">
        <v>519651</v>
      </c>
      <c r="X50">
        <f t="shared" si="2"/>
        <v>5406802</v>
      </c>
      <c r="Y50">
        <f t="shared" si="3"/>
        <v>4804212</v>
      </c>
    </row>
    <row r="51" spans="1:25" x14ac:dyDescent="0.25">
      <c r="A51">
        <v>1961</v>
      </c>
      <c r="B51">
        <v>1102689</v>
      </c>
      <c r="C51">
        <v>943200</v>
      </c>
      <c r="D51">
        <v>3126996</v>
      </c>
      <c r="E51">
        <v>536400</v>
      </c>
      <c r="F51">
        <v>1102689</v>
      </c>
      <c r="G51">
        <v>340426</v>
      </c>
      <c r="H51">
        <v>3126996</v>
      </c>
      <c r="I51">
        <v>536400</v>
      </c>
      <c r="K51">
        <f t="shared" si="0"/>
        <v>5709285</v>
      </c>
      <c r="L51">
        <f t="shared" si="1"/>
        <v>5106511</v>
      </c>
      <c r="N51">
        <v>1961</v>
      </c>
      <c r="O51">
        <v>1068592</v>
      </c>
      <c r="P51">
        <v>937050</v>
      </c>
      <c r="Q51">
        <v>3135597</v>
      </c>
      <c r="R51">
        <v>532500</v>
      </c>
      <c r="S51">
        <v>1068592</v>
      </c>
      <c r="T51">
        <v>348780</v>
      </c>
      <c r="U51">
        <v>3135597</v>
      </c>
      <c r="V51">
        <v>532500</v>
      </c>
      <c r="X51">
        <f t="shared" si="2"/>
        <v>5673739</v>
      </c>
      <c r="Y51">
        <f t="shared" si="3"/>
        <v>5085469</v>
      </c>
    </row>
    <row r="52" spans="1:25" x14ac:dyDescent="0.25">
      <c r="A52">
        <v>1962</v>
      </c>
      <c r="B52">
        <v>1073413</v>
      </c>
      <c r="C52">
        <v>952800</v>
      </c>
      <c r="D52">
        <v>3131496</v>
      </c>
      <c r="E52">
        <v>587100</v>
      </c>
      <c r="F52">
        <v>1073413</v>
      </c>
      <c r="G52">
        <v>319028</v>
      </c>
      <c r="H52">
        <v>3131496</v>
      </c>
      <c r="I52">
        <v>587100</v>
      </c>
      <c r="K52">
        <f t="shared" si="0"/>
        <v>5744809</v>
      </c>
      <c r="L52">
        <f t="shared" si="1"/>
        <v>5111037</v>
      </c>
      <c r="N52">
        <v>1962</v>
      </c>
      <c r="O52">
        <v>1039377</v>
      </c>
      <c r="P52">
        <v>950400</v>
      </c>
      <c r="Q52">
        <v>3130371</v>
      </c>
      <c r="R52">
        <v>574425</v>
      </c>
      <c r="S52">
        <v>1039377</v>
      </c>
      <c r="T52">
        <v>318290</v>
      </c>
      <c r="U52">
        <v>3130371</v>
      </c>
      <c r="V52">
        <v>574425</v>
      </c>
      <c r="X52">
        <f t="shared" si="2"/>
        <v>5694573</v>
      </c>
      <c r="Y52">
        <f t="shared" si="3"/>
        <v>5062463</v>
      </c>
    </row>
    <row r="53" spans="1:25" x14ac:dyDescent="0.25">
      <c r="A53">
        <v>1963</v>
      </c>
      <c r="B53">
        <v>1057132</v>
      </c>
      <c r="C53">
        <v>929796</v>
      </c>
      <c r="D53">
        <v>3205200</v>
      </c>
      <c r="E53">
        <v>561996</v>
      </c>
      <c r="F53">
        <v>1057132</v>
      </c>
      <c r="G53">
        <v>304942</v>
      </c>
      <c r="H53">
        <v>3205200</v>
      </c>
      <c r="I53">
        <v>561996</v>
      </c>
      <c r="K53">
        <f t="shared" si="0"/>
        <v>5754124</v>
      </c>
      <c r="L53">
        <f t="shared" si="1"/>
        <v>5129270</v>
      </c>
      <c r="N53">
        <v>1963</v>
      </c>
      <c r="O53">
        <v>1085744</v>
      </c>
      <c r="P53">
        <v>935547</v>
      </c>
      <c r="Q53">
        <v>3186774</v>
      </c>
      <c r="R53">
        <v>568272</v>
      </c>
      <c r="S53">
        <v>1085744</v>
      </c>
      <c r="T53">
        <v>299921</v>
      </c>
      <c r="U53">
        <v>3186774</v>
      </c>
      <c r="V53">
        <v>568272</v>
      </c>
      <c r="X53">
        <f t="shared" si="2"/>
        <v>5776337</v>
      </c>
      <c r="Y53">
        <f t="shared" si="3"/>
        <v>5140711</v>
      </c>
    </row>
    <row r="54" spans="1:25" x14ac:dyDescent="0.25">
      <c r="A54">
        <v>1964</v>
      </c>
      <c r="B54">
        <v>1136698</v>
      </c>
      <c r="C54">
        <v>927910</v>
      </c>
      <c r="D54">
        <v>2891155</v>
      </c>
      <c r="E54">
        <v>526417</v>
      </c>
      <c r="F54">
        <v>1134507</v>
      </c>
      <c r="G54">
        <v>345818</v>
      </c>
      <c r="H54">
        <v>2891155</v>
      </c>
      <c r="I54">
        <v>526417</v>
      </c>
      <c r="K54">
        <f t="shared" si="0"/>
        <v>5482180</v>
      </c>
      <c r="L54">
        <f t="shared" si="1"/>
        <v>4897897</v>
      </c>
      <c r="N54">
        <v>1964</v>
      </c>
      <c r="O54">
        <v>1101269</v>
      </c>
      <c r="P54">
        <v>1036459</v>
      </c>
      <c r="Q54">
        <v>3171301</v>
      </c>
      <c r="R54">
        <v>573230</v>
      </c>
      <c r="S54">
        <v>1099078</v>
      </c>
      <c r="T54">
        <v>340529</v>
      </c>
      <c r="U54">
        <v>3171301</v>
      </c>
      <c r="V54">
        <v>573230</v>
      </c>
      <c r="X54">
        <f t="shared" si="2"/>
        <v>5882259</v>
      </c>
      <c r="Y54">
        <f t="shared" si="3"/>
        <v>5184138</v>
      </c>
    </row>
    <row r="55" spans="1:25" x14ac:dyDescent="0.25">
      <c r="A55">
        <v>1965</v>
      </c>
      <c r="B55">
        <v>1178058</v>
      </c>
      <c r="C55">
        <v>775320</v>
      </c>
      <c r="D55">
        <v>2741309</v>
      </c>
      <c r="E55">
        <v>524686</v>
      </c>
      <c r="F55">
        <v>1178058</v>
      </c>
      <c r="G55">
        <v>307341</v>
      </c>
      <c r="H55">
        <v>2741309</v>
      </c>
      <c r="I55">
        <v>524686</v>
      </c>
      <c r="K55">
        <f t="shared" ref="K55:K113" si="4">SUM(B55:E55)</f>
        <v>5219373</v>
      </c>
      <c r="L55">
        <f t="shared" ref="L55:L113" si="5">SUM(F55:I55)</f>
        <v>4751394</v>
      </c>
      <c r="N55">
        <v>1965</v>
      </c>
      <c r="O55">
        <v>1184983</v>
      </c>
      <c r="P55">
        <v>808390</v>
      </c>
      <c r="Q55">
        <v>2812386</v>
      </c>
      <c r="R55">
        <v>537316</v>
      </c>
      <c r="S55">
        <v>1184983</v>
      </c>
      <c r="T55">
        <v>329200</v>
      </c>
      <c r="U55">
        <v>2812386</v>
      </c>
      <c r="V55">
        <v>537316</v>
      </c>
      <c r="X55">
        <f t="shared" si="2"/>
        <v>5343075</v>
      </c>
      <c r="Y55">
        <f t="shared" si="3"/>
        <v>4863885</v>
      </c>
    </row>
    <row r="56" spans="1:25" x14ac:dyDescent="0.25">
      <c r="A56">
        <v>1966</v>
      </c>
      <c r="B56">
        <v>1146182</v>
      </c>
      <c r="C56">
        <v>837850</v>
      </c>
      <c r="D56">
        <v>2944495</v>
      </c>
      <c r="E56">
        <v>489429</v>
      </c>
      <c r="F56">
        <v>1146182</v>
      </c>
      <c r="G56">
        <v>357641</v>
      </c>
      <c r="H56">
        <v>2944495</v>
      </c>
      <c r="I56">
        <v>489429</v>
      </c>
      <c r="K56">
        <f t="shared" si="4"/>
        <v>5417956</v>
      </c>
      <c r="L56">
        <f t="shared" si="5"/>
        <v>4937747</v>
      </c>
      <c r="N56">
        <v>1966</v>
      </c>
      <c r="O56">
        <v>1126240</v>
      </c>
      <c r="P56">
        <v>809000</v>
      </c>
      <c r="Q56">
        <v>2831120</v>
      </c>
      <c r="R56">
        <v>492705</v>
      </c>
      <c r="S56">
        <v>1126240</v>
      </c>
      <c r="T56">
        <v>339036</v>
      </c>
      <c r="U56">
        <v>2831120</v>
      </c>
      <c r="V56">
        <v>492705</v>
      </c>
      <c r="X56">
        <f t="shared" si="2"/>
        <v>5259065</v>
      </c>
      <c r="Y56">
        <f t="shared" si="3"/>
        <v>4789101</v>
      </c>
    </row>
    <row r="57" spans="1:25" x14ac:dyDescent="0.25">
      <c r="A57">
        <v>1967</v>
      </c>
      <c r="B57">
        <v>1122633</v>
      </c>
      <c r="C57">
        <v>830150</v>
      </c>
      <c r="D57">
        <v>2819724</v>
      </c>
      <c r="E57">
        <v>464053</v>
      </c>
      <c r="F57">
        <v>1122633</v>
      </c>
      <c r="G57">
        <v>316991</v>
      </c>
      <c r="H57">
        <v>2819724</v>
      </c>
      <c r="I57">
        <v>464053</v>
      </c>
      <c r="K57">
        <f t="shared" si="4"/>
        <v>5236560</v>
      </c>
      <c r="L57">
        <f t="shared" si="5"/>
        <v>4723401</v>
      </c>
      <c r="N57">
        <v>1967</v>
      </c>
      <c r="O57">
        <v>1187427</v>
      </c>
      <c r="P57">
        <v>826530</v>
      </c>
      <c r="Q57">
        <v>2916763</v>
      </c>
      <c r="R57">
        <v>461632</v>
      </c>
      <c r="S57">
        <v>1187427</v>
      </c>
      <c r="T57">
        <v>319354</v>
      </c>
      <c r="U57">
        <v>2916763</v>
      </c>
      <c r="V57">
        <v>461632</v>
      </c>
      <c r="X57">
        <f t="shared" si="2"/>
        <v>5392352</v>
      </c>
      <c r="Y57">
        <f t="shared" si="3"/>
        <v>4885176</v>
      </c>
    </row>
    <row r="58" spans="1:25" x14ac:dyDescent="0.25">
      <c r="A58">
        <v>1968</v>
      </c>
      <c r="B58">
        <v>1181527</v>
      </c>
      <c r="C58">
        <v>883330</v>
      </c>
      <c r="D58">
        <v>2895541</v>
      </c>
      <c r="E58">
        <v>478583</v>
      </c>
      <c r="F58">
        <v>1181527</v>
      </c>
      <c r="G58">
        <v>344053</v>
      </c>
      <c r="H58">
        <v>2895541</v>
      </c>
      <c r="I58">
        <v>478583</v>
      </c>
      <c r="K58">
        <f t="shared" si="4"/>
        <v>5438981</v>
      </c>
      <c r="L58">
        <f t="shared" si="5"/>
        <v>4899704</v>
      </c>
      <c r="N58">
        <v>1968</v>
      </c>
      <c r="O58">
        <v>1110509</v>
      </c>
      <c r="P58">
        <v>863790</v>
      </c>
      <c r="Q58">
        <v>2779439</v>
      </c>
      <c r="R58">
        <v>474674</v>
      </c>
      <c r="S58">
        <v>1110509</v>
      </c>
      <c r="T58">
        <v>338398</v>
      </c>
      <c r="U58">
        <v>2779439</v>
      </c>
      <c r="V58">
        <v>474674</v>
      </c>
      <c r="X58">
        <f t="shared" si="2"/>
        <v>5228412</v>
      </c>
      <c r="Y58">
        <f t="shared" si="3"/>
        <v>4703020</v>
      </c>
    </row>
    <row r="59" spans="1:25" x14ac:dyDescent="0.25">
      <c r="A59">
        <v>1969</v>
      </c>
      <c r="B59">
        <v>1128575</v>
      </c>
      <c r="C59">
        <v>888510</v>
      </c>
      <c r="D59">
        <v>2766924</v>
      </c>
      <c r="E59">
        <v>495082</v>
      </c>
      <c r="F59">
        <v>1128575</v>
      </c>
      <c r="G59">
        <v>343892</v>
      </c>
      <c r="H59">
        <v>2766924</v>
      </c>
      <c r="I59">
        <v>495082</v>
      </c>
      <c r="K59">
        <f t="shared" si="4"/>
        <v>5279091</v>
      </c>
      <c r="L59">
        <f t="shared" si="5"/>
        <v>4734473</v>
      </c>
      <c r="N59">
        <v>1969</v>
      </c>
      <c r="O59">
        <v>1143931</v>
      </c>
      <c r="P59">
        <v>886980</v>
      </c>
      <c r="Q59">
        <v>2820686</v>
      </c>
      <c r="R59">
        <v>499748</v>
      </c>
      <c r="S59">
        <v>1143931</v>
      </c>
      <c r="T59">
        <v>339417</v>
      </c>
      <c r="U59">
        <v>2820686</v>
      </c>
      <c r="V59">
        <v>499748</v>
      </c>
      <c r="X59">
        <f t="shared" si="2"/>
        <v>5351345</v>
      </c>
      <c r="Y59">
        <f t="shared" si="3"/>
        <v>4803782</v>
      </c>
    </row>
    <row r="60" spans="1:25" x14ac:dyDescent="0.25">
      <c r="A60">
        <v>1970</v>
      </c>
      <c r="B60">
        <v>1200353</v>
      </c>
      <c r="C60">
        <v>870380</v>
      </c>
      <c r="D60">
        <v>2848565</v>
      </c>
      <c r="E60">
        <v>449263</v>
      </c>
      <c r="F60">
        <v>1200353</v>
      </c>
      <c r="G60">
        <v>361369</v>
      </c>
      <c r="H60">
        <v>2848565</v>
      </c>
      <c r="I60">
        <v>449263</v>
      </c>
      <c r="K60">
        <f t="shared" si="4"/>
        <v>5368561</v>
      </c>
      <c r="L60">
        <f t="shared" si="5"/>
        <v>4859550</v>
      </c>
      <c r="N60">
        <v>1970</v>
      </c>
      <c r="O60">
        <v>1210617</v>
      </c>
      <c r="P60">
        <v>851730</v>
      </c>
      <c r="Q60">
        <v>2783427</v>
      </c>
      <c r="R60">
        <v>453161</v>
      </c>
      <c r="S60">
        <v>1210617</v>
      </c>
      <c r="T60">
        <v>338024</v>
      </c>
      <c r="U60">
        <v>2783427</v>
      </c>
      <c r="V60">
        <v>453161</v>
      </c>
      <c r="X60">
        <f t="shared" si="2"/>
        <v>5298935</v>
      </c>
      <c r="Y60">
        <f t="shared" si="3"/>
        <v>4785229</v>
      </c>
    </row>
    <row r="61" spans="1:25" x14ac:dyDescent="0.25">
      <c r="A61">
        <v>1971</v>
      </c>
      <c r="B61">
        <v>1212000</v>
      </c>
      <c r="C61">
        <v>896490</v>
      </c>
      <c r="D61">
        <v>2967907</v>
      </c>
      <c r="E61">
        <v>470683</v>
      </c>
      <c r="F61">
        <v>1212000</v>
      </c>
      <c r="G61">
        <v>408367</v>
      </c>
      <c r="H61">
        <v>2967907</v>
      </c>
      <c r="I61">
        <v>470683</v>
      </c>
      <c r="K61">
        <f t="shared" si="4"/>
        <v>5547080</v>
      </c>
      <c r="L61">
        <f t="shared" si="5"/>
        <v>5058957</v>
      </c>
      <c r="N61">
        <v>1971</v>
      </c>
      <c r="O61">
        <v>1209534</v>
      </c>
      <c r="P61">
        <v>896510</v>
      </c>
      <c r="Q61">
        <v>2963104</v>
      </c>
      <c r="R61">
        <v>457630</v>
      </c>
      <c r="S61">
        <v>1209534</v>
      </c>
      <c r="T61">
        <v>402405</v>
      </c>
      <c r="U61">
        <v>2963104</v>
      </c>
      <c r="V61">
        <v>457630</v>
      </c>
      <c r="X61">
        <f t="shared" si="2"/>
        <v>5526778</v>
      </c>
      <c r="Y61">
        <f t="shared" si="3"/>
        <v>5032673</v>
      </c>
    </row>
    <row r="62" spans="1:25" x14ac:dyDescent="0.25">
      <c r="A62">
        <v>1972</v>
      </c>
      <c r="B62">
        <v>1212000</v>
      </c>
      <c r="C62">
        <v>886220</v>
      </c>
      <c r="D62">
        <v>2965910</v>
      </c>
      <c r="E62">
        <v>511476</v>
      </c>
      <c r="F62">
        <v>1212000</v>
      </c>
      <c r="G62">
        <v>390011</v>
      </c>
      <c r="H62">
        <v>2965910</v>
      </c>
      <c r="I62">
        <v>511476</v>
      </c>
      <c r="K62">
        <f t="shared" si="4"/>
        <v>5575606</v>
      </c>
      <c r="L62">
        <f t="shared" si="5"/>
        <v>5079397</v>
      </c>
      <c r="N62">
        <v>1972</v>
      </c>
      <c r="O62">
        <v>1250438</v>
      </c>
      <c r="P62">
        <v>909680</v>
      </c>
      <c r="Q62">
        <v>3063984</v>
      </c>
      <c r="R62">
        <v>505992</v>
      </c>
      <c r="S62">
        <v>1250438</v>
      </c>
      <c r="T62">
        <v>421038</v>
      </c>
      <c r="U62">
        <v>3063984</v>
      </c>
      <c r="V62">
        <v>505992</v>
      </c>
      <c r="X62">
        <f t="shared" si="2"/>
        <v>5730094</v>
      </c>
      <c r="Y62">
        <f t="shared" si="3"/>
        <v>5241452</v>
      </c>
    </row>
    <row r="63" spans="1:25" x14ac:dyDescent="0.25">
      <c r="A63">
        <v>1973</v>
      </c>
      <c r="B63">
        <v>1170140</v>
      </c>
      <c r="C63">
        <v>920150</v>
      </c>
      <c r="D63">
        <v>3047899</v>
      </c>
      <c r="E63">
        <v>522356</v>
      </c>
      <c r="F63">
        <v>1170140</v>
      </c>
      <c r="G63">
        <v>413722</v>
      </c>
      <c r="H63">
        <v>3047899</v>
      </c>
      <c r="I63">
        <v>522356</v>
      </c>
      <c r="K63">
        <f t="shared" si="4"/>
        <v>5660545</v>
      </c>
      <c r="L63">
        <f t="shared" si="5"/>
        <v>5154117</v>
      </c>
      <c r="N63">
        <v>1973</v>
      </c>
      <c r="O63">
        <v>1116031</v>
      </c>
      <c r="P63">
        <v>906100</v>
      </c>
      <c r="Q63">
        <v>2942977</v>
      </c>
      <c r="R63">
        <v>519411</v>
      </c>
      <c r="S63">
        <v>1116031</v>
      </c>
      <c r="T63">
        <v>399598</v>
      </c>
      <c r="U63">
        <v>2942977</v>
      </c>
      <c r="V63">
        <v>519411</v>
      </c>
      <c r="X63">
        <f t="shared" si="2"/>
        <v>5484519</v>
      </c>
      <c r="Y63">
        <f t="shared" si="3"/>
        <v>4978017</v>
      </c>
    </row>
    <row r="64" spans="1:25" x14ac:dyDescent="0.25">
      <c r="A64">
        <v>1974</v>
      </c>
      <c r="B64">
        <v>1121788</v>
      </c>
      <c r="C64">
        <v>932070</v>
      </c>
      <c r="D64">
        <v>3171977</v>
      </c>
      <c r="E64">
        <v>558864</v>
      </c>
      <c r="F64">
        <v>1121788</v>
      </c>
      <c r="G64">
        <v>406204</v>
      </c>
      <c r="H64">
        <v>3171977</v>
      </c>
      <c r="I64">
        <v>558864</v>
      </c>
      <c r="K64">
        <f t="shared" si="4"/>
        <v>5784699</v>
      </c>
      <c r="L64">
        <f t="shared" si="5"/>
        <v>5258833</v>
      </c>
      <c r="N64">
        <v>1974</v>
      </c>
      <c r="O64">
        <v>1188411</v>
      </c>
      <c r="P64">
        <v>937410</v>
      </c>
      <c r="Q64">
        <v>3228301</v>
      </c>
      <c r="R64">
        <v>551242</v>
      </c>
      <c r="S64">
        <v>1188411</v>
      </c>
      <c r="T64">
        <v>414145</v>
      </c>
      <c r="U64">
        <v>3228301</v>
      </c>
      <c r="V64">
        <v>551242</v>
      </c>
      <c r="X64">
        <f t="shared" si="2"/>
        <v>5905364</v>
      </c>
      <c r="Y64">
        <f t="shared" si="3"/>
        <v>5382099</v>
      </c>
    </row>
    <row r="65" spans="1:25" x14ac:dyDescent="0.25">
      <c r="A65">
        <v>1975</v>
      </c>
      <c r="B65">
        <v>778495</v>
      </c>
      <c r="C65">
        <v>933863</v>
      </c>
      <c r="D65">
        <v>3070974</v>
      </c>
      <c r="E65">
        <v>570987</v>
      </c>
      <c r="F65">
        <v>778495</v>
      </c>
      <c r="G65">
        <v>397189</v>
      </c>
      <c r="H65">
        <v>3070974</v>
      </c>
      <c r="I65">
        <v>570987</v>
      </c>
      <c r="K65">
        <f t="shared" si="4"/>
        <v>5354319</v>
      </c>
      <c r="L65">
        <f t="shared" si="5"/>
        <v>4817645</v>
      </c>
      <c r="N65">
        <v>1975</v>
      </c>
      <c r="O65">
        <v>871364</v>
      </c>
      <c r="P65">
        <v>917177</v>
      </c>
      <c r="Q65">
        <v>3023047</v>
      </c>
      <c r="R65">
        <v>567027</v>
      </c>
      <c r="S65">
        <v>871364</v>
      </c>
      <c r="T65">
        <v>387036</v>
      </c>
      <c r="U65">
        <v>3023047</v>
      </c>
      <c r="V65">
        <v>567027</v>
      </c>
      <c r="X65">
        <f t="shared" si="2"/>
        <v>5378615</v>
      </c>
      <c r="Y65">
        <f t="shared" si="3"/>
        <v>4848474</v>
      </c>
    </row>
    <row r="66" spans="1:25" x14ac:dyDescent="0.25">
      <c r="A66">
        <v>1976</v>
      </c>
      <c r="B66">
        <v>794620</v>
      </c>
      <c r="C66">
        <v>894453</v>
      </c>
      <c r="D66">
        <v>2876984</v>
      </c>
      <c r="E66">
        <v>524801</v>
      </c>
      <c r="F66">
        <v>790857</v>
      </c>
      <c r="G66">
        <v>342231</v>
      </c>
      <c r="H66">
        <v>2876984</v>
      </c>
      <c r="I66">
        <v>524801</v>
      </c>
      <c r="K66">
        <f t="shared" si="4"/>
        <v>5090858</v>
      </c>
      <c r="L66">
        <f t="shared" si="5"/>
        <v>4534873</v>
      </c>
      <c r="N66">
        <v>1976</v>
      </c>
      <c r="O66">
        <v>802481</v>
      </c>
      <c r="P66">
        <v>915843</v>
      </c>
      <c r="Q66">
        <v>2992458</v>
      </c>
      <c r="R66">
        <v>544738</v>
      </c>
      <c r="S66">
        <v>799726</v>
      </c>
      <c r="T66">
        <v>364883</v>
      </c>
      <c r="U66">
        <v>2992458</v>
      </c>
      <c r="V66">
        <v>544738</v>
      </c>
      <c r="X66">
        <f t="shared" si="2"/>
        <v>5255520</v>
      </c>
      <c r="Y66">
        <f t="shared" si="3"/>
        <v>4701805</v>
      </c>
    </row>
    <row r="67" spans="1:25" x14ac:dyDescent="0.25">
      <c r="A67">
        <v>1977</v>
      </c>
      <c r="B67">
        <v>1280598</v>
      </c>
      <c r="C67">
        <v>922294</v>
      </c>
      <c r="D67">
        <v>2772062</v>
      </c>
      <c r="E67">
        <v>508635</v>
      </c>
      <c r="F67">
        <v>1276891</v>
      </c>
      <c r="G67">
        <v>383413</v>
      </c>
      <c r="H67">
        <v>2772062</v>
      </c>
      <c r="I67">
        <v>508635</v>
      </c>
      <c r="K67">
        <f t="shared" si="4"/>
        <v>5483589</v>
      </c>
      <c r="L67">
        <f t="shared" si="5"/>
        <v>4941001</v>
      </c>
      <c r="N67">
        <v>1977</v>
      </c>
      <c r="O67">
        <v>1074880</v>
      </c>
      <c r="P67">
        <v>919003</v>
      </c>
      <c r="Q67">
        <v>2795465</v>
      </c>
      <c r="R67">
        <v>505457</v>
      </c>
      <c r="S67">
        <v>1071134</v>
      </c>
      <c r="T67">
        <v>368279</v>
      </c>
      <c r="U67">
        <v>2795465</v>
      </c>
      <c r="V67">
        <v>505457</v>
      </c>
      <c r="X67">
        <f t="shared" si="2"/>
        <v>5294805</v>
      </c>
      <c r="Y67">
        <f t="shared" si="3"/>
        <v>4740335</v>
      </c>
    </row>
    <row r="68" spans="1:25" x14ac:dyDescent="0.25">
      <c r="A68">
        <v>1978</v>
      </c>
      <c r="B68">
        <v>713816</v>
      </c>
      <c r="C68">
        <v>887779</v>
      </c>
      <c r="D68">
        <v>2757199</v>
      </c>
      <c r="E68">
        <v>509491</v>
      </c>
      <c r="F68">
        <v>709859</v>
      </c>
      <c r="G68">
        <v>371110</v>
      </c>
      <c r="H68">
        <v>2757199</v>
      </c>
      <c r="I68">
        <v>509491</v>
      </c>
      <c r="K68">
        <f t="shared" si="4"/>
        <v>4868285</v>
      </c>
      <c r="L68">
        <f t="shared" si="5"/>
        <v>4347659</v>
      </c>
      <c r="N68">
        <v>1978</v>
      </c>
      <c r="O68">
        <v>889054</v>
      </c>
      <c r="P68">
        <v>900464</v>
      </c>
      <c r="Q68">
        <v>2760903</v>
      </c>
      <c r="R68">
        <v>500027</v>
      </c>
      <c r="S68">
        <v>885151</v>
      </c>
      <c r="T68">
        <v>383400</v>
      </c>
      <c r="U68">
        <v>2760903</v>
      </c>
      <c r="V68">
        <v>500027</v>
      </c>
      <c r="X68">
        <f t="shared" ref="X68:X113" si="6">SUM(O68:R68)</f>
        <v>5050448</v>
      </c>
      <c r="Y68">
        <f t="shared" ref="Y68:Y113" si="7">SUM(S68:V68)</f>
        <v>4529481</v>
      </c>
    </row>
    <row r="69" spans="1:25" x14ac:dyDescent="0.25">
      <c r="A69">
        <v>1979</v>
      </c>
      <c r="B69">
        <v>812608</v>
      </c>
      <c r="C69">
        <v>951757</v>
      </c>
      <c r="D69">
        <v>2884235</v>
      </c>
      <c r="E69">
        <v>530733</v>
      </c>
      <c r="F69">
        <v>808757</v>
      </c>
      <c r="G69">
        <v>406312</v>
      </c>
      <c r="H69">
        <v>2884235</v>
      </c>
      <c r="I69">
        <v>530733</v>
      </c>
      <c r="K69">
        <f t="shared" si="4"/>
        <v>5179333</v>
      </c>
      <c r="L69">
        <f t="shared" si="5"/>
        <v>4630037</v>
      </c>
      <c r="N69">
        <v>1979</v>
      </c>
      <c r="O69">
        <v>780798</v>
      </c>
      <c r="P69">
        <v>928743</v>
      </c>
      <c r="Q69">
        <v>2802246</v>
      </c>
      <c r="R69">
        <v>532592</v>
      </c>
      <c r="S69">
        <v>776920</v>
      </c>
      <c r="T69">
        <v>392016</v>
      </c>
      <c r="U69">
        <v>2802246</v>
      </c>
      <c r="V69">
        <v>532592</v>
      </c>
      <c r="X69">
        <f t="shared" si="6"/>
        <v>5044379</v>
      </c>
      <c r="Y69">
        <f t="shared" si="7"/>
        <v>4503774</v>
      </c>
    </row>
    <row r="70" spans="1:25" x14ac:dyDescent="0.25">
      <c r="A70">
        <v>1980</v>
      </c>
      <c r="B70">
        <v>818165</v>
      </c>
      <c r="C70">
        <v>906455</v>
      </c>
      <c r="D70">
        <v>2845779</v>
      </c>
      <c r="E70">
        <v>531791</v>
      </c>
      <c r="F70">
        <v>814147</v>
      </c>
      <c r="G70">
        <v>367541</v>
      </c>
      <c r="H70">
        <v>2845779</v>
      </c>
      <c r="I70">
        <v>531791</v>
      </c>
      <c r="K70">
        <f t="shared" si="4"/>
        <v>5102190</v>
      </c>
      <c r="L70">
        <f t="shared" si="5"/>
        <v>4559258</v>
      </c>
      <c r="N70">
        <v>1980</v>
      </c>
      <c r="O70">
        <v>814629</v>
      </c>
      <c r="P70">
        <v>916104</v>
      </c>
      <c r="Q70">
        <v>2854498</v>
      </c>
      <c r="R70">
        <v>539686</v>
      </c>
      <c r="S70">
        <v>810720</v>
      </c>
      <c r="T70">
        <v>377647</v>
      </c>
      <c r="U70">
        <v>2854498</v>
      </c>
      <c r="V70">
        <v>539686</v>
      </c>
      <c r="X70">
        <f t="shared" si="6"/>
        <v>5124917</v>
      </c>
      <c r="Y70">
        <f t="shared" si="7"/>
        <v>4582551</v>
      </c>
    </row>
    <row r="71" spans="1:25" x14ac:dyDescent="0.25">
      <c r="A71">
        <v>1981</v>
      </c>
      <c r="B71">
        <v>830228</v>
      </c>
      <c r="C71">
        <v>1007553</v>
      </c>
      <c r="D71">
        <v>2872289</v>
      </c>
      <c r="E71">
        <v>452260</v>
      </c>
      <c r="F71">
        <v>826336</v>
      </c>
      <c r="G71">
        <v>459933</v>
      </c>
      <c r="H71">
        <v>2872289</v>
      </c>
      <c r="I71">
        <v>452260</v>
      </c>
      <c r="K71">
        <f t="shared" si="4"/>
        <v>5162330</v>
      </c>
      <c r="L71">
        <f t="shared" si="5"/>
        <v>4610818</v>
      </c>
      <c r="N71">
        <v>1981</v>
      </c>
      <c r="O71">
        <v>881255</v>
      </c>
      <c r="P71">
        <v>1018326</v>
      </c>
      <c r="Q71">
        <v>2909206</v>
      </c>
      <c r="R71">
        <v>472284</v>
      </c>
      <c r="S71">
        <v>877219</v>
      </c>
      <c r="T71">
        <v>470269</v>
      </c>
      <c r="U71">
        <v>2909206</v>
      </c>
      <c r="V71">
        <v>472284</v>
      </c>
      <c r="X71">
        <f t="shared" si="6"/>
        <v>5281071</v>
      </c>
      <c r="Y71">
        <f t="shared" si="7"/>
        <v>4728978</v>
      </c>
    </row>
    <row r="72" spans="1:25" x14ac:dyDescent="0.25">
      <c r="A72">
        <v>1982</v>
      </c>
      <c r="B72">
        <v>716536</v>
      </c>
      <c r="C72">
        <v>941974</v>
      </c>
      <c r="D72">
        <v>2595578</v>
      </c>
      <c r="E72">
        <v>424868</v>
      </c>
      <c r="F72">
        <v>712951</v>
      </c>
      <c r="G72">
        <v>404149</v>
      </c>
      <c r="H72">
        <v>2595578</v>
      </c>
      <c r="I72">
        <v>424868</v>
      </c>
      <c r="K72">
        <f t="shared" si="4"/>
        <v>4678956</v>
      </c>
      <c r="L72">
        <f t="shared" si="5"/>
        <v>4137546</v>
      </c>
      <c r="N72">
        <v>1982</v>
      </c>
      <c r="O72">
        <v>769165</v>
      </c>
      <c r="P72">
        <v>953648</v>
      </c>
      <c r="Q72">
        <v>2644043</v>
      </c>
      <c r="R72">
        <v>428770</v>
      </c>
      <c r="S72">
        <v>765594</v>
      </c>
      <c r="T72">
        <v>411176</v>
      </c>
      <c r="U72">
        <v>2644043</v>
      </c>
      <c r="V72">
        <v>428770</v>
      </c>
      <c r="X72">
        <f t="shared" si="6"/>
        <v>4795626</v>
      </c>
      <c r="Y72">
        <f t="shared" si="7"/>
        <v>4249583</v>
      </c>
    </row>
    <row r="73" spans="1:25" x14ac:dyDescent="0.25">
      <c r="A73">
        <v>1983</v>
      </c>
      <c r="B73">
        <v>907564</v>
      </c>
      <c r="C73">
        <v>786664</v>
      </c>
      <c r="D73">
        <v>2555617</v>
      </c>
      <c r="E73">
        <v>362266</v>
      </c>
      <c r="F73">
        <v>903867</v>
      </c>
      <c r="G73">
        <v>289466</v>
      </c>
      <c r="H73">
        <v>2555617</v>
      </c>
      <c r="I73">
        <v>362266</v>
      </c>
      <c r="K73">
        <f t="shared" si="4"/>
        <v>4612111</v>
      </c>
      <c r="L73">
        <f t="shared" si="5"/>
        <v>4111216</v>
      </c>
      <c r="N73">
        <v>1983</v>
      </c>
      <c r="O73">
        <v>737860</v>
      </c>
      <c r="P73">
        <v>779125</v>
      </c>
      <c r="Q73">
        <v>2495659</v>
      </c>
      <c r="R73">
        <v>368683</v>
      </c>
      <c r="S73">
        <v>734155</v>
      </c>
      <c r="T73">
        <v>280590</v>
      </c>
      <c r="U73">
        <v>2495659</v>
      </c>
      <c r="V73">
        <v>368683</v>
      </c>
      <c r="X73">
        <f t="shared" si="6"/>
        <v>4381327</v>
      </c>
      <c r="Y73">
        <f t="shared" si="7"/>
        <v>3879087</v>
      </c>
    </row>
    <row r="74" spans="1:25" x14ac:dyDescent="0.25">
      <c r="A74">
        <v>1984</v>
      </c>
      <c r="B74">
        <v>1237230</v>
      </c>
      <c r="C74">
        <v>834905</v>
      </c>
      <c r="D74">
        <v>2682700</v>
      </c>
      <c r="E74">
        <v>357975</v>
      </c>
      <c r="F74">
        <v>1233519</v>
      </c>
      <c r="G74">
        <v>285086</v>
      </c>
      <c r="H74">
        <v>2666535</v>
      </c>
      <c r="I74">
        <v>355789</v>
      </c>
      <c r="K74">
        <f t="shared" si="4"/>
        <v>5112810</v>
      </c>
      <c r="L74">
        <f t="shared" si="5"/>
        <v>4540929</v>
      </c>
      <c r="N74">
        <v>1984</v>
      </c>
      <c r="O74">
        <v>1196413</v>
      </c>
      <c r="P74">
        <v>857959</v>
      </c>
      <c r="Q74">
        <v>2740683</v>
      </c>
      <c r="R74">
        <v>365622</v>
      </c>
      <c r="S74">
        <v>1192709</v>
      </c>
      <c r="T74">
        <v>312340</v>
      </c>
      <c r="U74">
        <v>2729723</v>
      </c>
      <c r="V74">
        <v>364065</v>
      </c>
      <c r="X74">
        <f t="shared" si="6"/>
        <v>5160677</v>
      </c>
      <c r="Y74">
        <f t="shared" si="7"/>
        <v>4598837</v>
      </c>
    </row>
    <row r="75" spans="1:25" x14ac:dyDescent="0.25">
      <c r="A75">
        <v>1985</v>
      </c>
      <c r="B75">
        <v>1273236</v>
      </c>
      <c r="C75">
        <v>879896</v>
      </c>
      <c r="D75">
        <v>2717913</v>
      </c>
      <c r="E75">
        <v>341040</v>
      </c>
      <c r="F75">
        <v>1269526</v>
      </c>
      <c r="G75">
        <v>347667</v>
      </c>
      <c r="H75">
        <v>2685837</v>
      </c>
      <c r="I75">
        <v>337002</v>
      </c>
      <c r="K75">
        <f t="shared" si="4"/>
        <v>5212085</v>
      </c>
      <c r="L75">
        <f t="shared" si="5"/>
        <v>4640032</v>
      </c>
      <c r="N75">
        <v>1985</v>
      </c>
      <c r="O75">
        <v>1259716</v>
      </c>
      <c r="P75">
        <v>861798</v>
      </c>
      <c r="Q75">
        <v>2742495</v>
      </c>
      <c r="R75">
        <v>345102</v>
      </c>
      <c r="S75">
        <v>1255987</v>
      </c>
      <c r="T75">
        <v>323051</v>
      </c>
      <c r="U75">
        <v>2711438</v>
      </c>
      <c r="V75">
        <v>341161</v>
      </c>
      <c r="X75">
        <f t="shared" si="6"/>
        <v>5209111</v>
      </c>
      <c r="Y75">
        <f t="shared" si="7"/>
        <v>4631637</v>
      </c>
    </row>
    <row r="76" spans="1:25" x14ac:dyDescent="0.25">
      <c r="A76">
        <v>1986</v>
      </c>
      <c r="B76">
        <v>1303276</v>
      </c>
      <c r="C76">
        <v>871988</v>
      </c>
      <c r="D76">
        <v>2702528</v>
      </c>
      <c r="E76">
        <v>342665</v>
      </c>
      <c r="F76">
        <v>1299650</v>
      </c>
      <c r="G76">
        <v>355749</v>
      </c>
      <c r="H76">
        <v>2678374</v>
      </c>
      <c r="I76">
        <v>339702</v>
      </c>
      <c r="K76">
        <f t="shared" si="4"/>
        <v>5220457</v>
      </c>
      <c r="L76">
        <f t="shared" si="5"/>
        <v>4673475</v>
      </c>
      <c r="N76">
        <v>1986</v>
      </c>
      <c r="O76">
        <v>1293728</v>
      </c>
      <c r="P76">
        <v>872620</v>
      </c>
      <c r="Q76">
        <v>2669199</v>
      </c>
      <c r="R76">
        <v>338509</v>
      </c>
      <c r="S76">
        <v>1290085</v>
      </c>
      <c r="T76">
        <v>352858</v>
      </c>
      <c r="U76">
        <v>2644474</v>
      </c>
      <c r="V76">
        <v>335487</v>
      </c>
      <c r="X76">
        <f t="shared" si="6"/>
        <v>5174056</v>
      </c>
      <c r="Y76">
        <f t="shared" si="7"/>
        <v>4622904</v>
      </c>
    </row>
    <row r="77" spans="1:25" x14ac:dyDescent="0.25">
      <c r="A77">
        <v>1987</v>
      </c>
      <c r="B77">
        <v>1282277</v>
      </c>
      <c r="C77">
        <v>864570</v>
      </c>
      <c r="D77">
        <v>2815986</v>
      </c>
      <c r="E77">
        <v>338754</v>
      </c>
      <c r="F77">
        <v>1278836</v>
      </c>
      <c r="G77">
        <v>371722</v>
      </c>
      <c r="H77">
        <v>2764865</v>
      </c>
      <c r="I77">
        <v>332635</v>
      </c>
      <c r="K77">
        <f t="shared" si="4"/>
        <v>5301587</v>
      </c>
      <c r="L77">
        <f t="shared" si="5"/>
        <v>4748058</v>
      </c>
      <c r="N77">
        <v>1987</v>
      </c>
      <c r="O77">
        <v>1313285</v>
      </c>
      <c r="P77">
        <v>864273</v>
      </c>
      <c r="Q77">
        <v>2801626</v>
      </c>
      <c r="R77">
        <v>338664</v>
      </c>
      <c r="S77">
        <v>1309829</v>
      </c>
      <c r="T77">
        <v>368972</v>
      </c>
      <c r="U77">
        <v>2756558</v>
      </c>
      <c r="V77">
        <v>333164</v>
      </c>
      <c r="X77">
        <f t="shared" si="6"/>
        <v>5317848</v>
      </c>
      <c r="Y77">
        <f t="shared" si="7"/>
        <v>4768523</v>
      </c>
    </row>
    <row r="78" spans="1:25" x14ac:dyDescent="0.25">
      <c r="A78">
        <v>1988</v>
      </c>
      <c r="B78">
        <v>1203571</v>
      </c>
      <c r="C78">
        <v>898650</v>
      </c>
      <c r="D78">
        <v>3014187</v>
      </c>
      <c r="E78">
        <v>339311</v>
      </c>
      <c r="F78">
        <v>1200181</v>
      </c>
      <c r="G78">
        <v>393495</v>
      </c>
      <c r="H78">
        <v>2947581</v>
      </c>
      <c r="I78">
        <v>331821</v>
      </c>
      <c r="K78">
        <f t="shared" si="4"/>
        <v>5455719</v>
      </c>
      <c r="L78">
        <f t="shared" si="5"/>
        <v>4873078</v>
      </c>
      <c r="N78">
        <v>1988</v>
      </c>
      <c r="O78">
        <v>1206149</v>
      </c>
      <c r="P78">
        <v>875243</v>
      </c>
      <c r="Q78">
        <v>2893796</v>
      </c>
      <c r="R78">
        <v>333687</v>
      </c>
      <c r="S78">
        <v>1202733</v>
      </c>
      <c r="T78">
        <v>376038</v>
      </c>
      <c r="U78">
        <v>2831285</v>
      </c>
      <c r="V78">
        <v>326535</v>
      </c>
      <c r="X78">
        <f t="shared" si="6"/>
        <v>5308875</v>
      </c>
      <c r="Y78">
        <f t="shared" si="7"/>
        <v>4736591</v>
      </c>
    </row>
    <row r="79" spans="1:25" x14ac:dyDescent="0.25">
      <c r="A79">
        <v>1989</v>
      </c>
      <c r="B79">
        <v>1204578</v>
      </c>
      <c r="C79">
        <v>935426</v>
      </c>
      <c r="D79">
        <v>3085811</v>
      </c>
      <c r="E79">
        <v>368590</v>
      </c>
      <c r="F79">
        <v>1201390</v>
      </c>
      <c r="G79">
        <v>399664</v>
      </c>
      <c r="H79">
        <v>3009451</v>
      </c>
      <c r="I79">
        <v>359419</v>
      </c>
      <c r="K79">
        <f t="shared" si="4"/>
        <v>5594405</v>
      </c>
      <c r="L79">
        <f t="shared" si="5"/>
        <v>4969924</v>
      </c>
      <c r="N79">
        <v>1989</v>
      </c>
      <c r="O79">
        <v>1198614</v>
      </c>
      <c r="P79">
        <v>928217</v>
      </c>
      <c r="Q79">
        <v>3073075</v>
      </c>
      <c r="R79">
        <v>362121</v>
      </c>
      <c r="S79">
        <v>1195426</v>
      </c>
      <c r="T79">
        <v>399982</v>
      </c>
      <c r="U79">
        <v>3001417</v>
      </c>
      <c r="V79">
        <v>353572</v>
      </c>
      <c r="X79">
        <f t="shared" si="6"/>
        <v>5562027</v>
      </c>
      <c r="Y79">
        <f t="shared" si="7"/>
        <v>4950397</v>
      </c>
    </row>
    <row r="80" spans="1:25" x14ac:dyDescent="0.25">
      <c r="A80">
        <v>1990</v>
      </c>
      <c r="B80">
        <v>1218321</v>
      </c>
      <c r="C80">
        <v>917480</v>
      </c>
      <c r="D80">
        <v>3135301</v>
      </c>
      <c r="E80">
        <v>379619</v>
      </c>
      <c r="F80">
        <v>1214971</v>
      </c>
      <c r="G80">
        <v>459615</v>
      </c>
      <c r="H80">
        <v>3054188</v>
      </c>
      <c r="I80">
        <v>369685</v>
      </c>
      <c r="K80">
        <f t="shared" si="4"/>
        <v>5650721</v>
      </c>
      <c r="L80">
        <f t="shared" si="5"/>
        <v>5098459</v>
      </c>
      <c r="N80">
        <v>1990</v>
      </c>
      <c r="O80">
        <v>1216118</v>
      </c>
      <c r="P80">
        <v>909614</v>
      </c>
      <c r="Q80">
        <v>3127810</v>
      </c>
      <c r="R80">
        <v>374361</v>
      </c>
      <c r="S80">
        <v>1212752</v>
      </c>
      <c r="T80">
        <v>437029</v>
      </c>
      <c r="U80">
        <v>3050617</v>
      </c>
      <c r="V80">
        <v>365131</v>
      </c>
      <c r="X80">
        <f t="shared" si="6"/>
        <v>5627903</v>
      </c>
      <c r="Y80">
        <f t="shared" si="7"/>
        <v>5065529</v>
      </c>
    </row>
    <row r="81" spans="1:25" x14ac:dyDescent="0.25">
      <c r="A81">
        <v>1991</v>
      </c>
      <c r="B81">
        <v>1255720</v>
      </c>
      <c r="C81">
        <v>851920</v>
      </c>
      <c r="D81">
        <v>2985723</v>
      </c>
      <c r="E81">
        <v>327417</v>
      </c>
      <c r="F81">
        <v>1252352</v>
      </c>
      <c r="G81">
        <v>412965</v>
      </c>
      <c r="H81">
        <v>2898963</v>
      </c>
      <c r="I81">
        <v>317563</v>
      </c>
      <c r="K81">
        <f t="shared" si="4"/>
        <v>5420780</v>
      </c>
      <c r="L81">
        <f t="shared" si="5"/>
        <v>4881843</v>
      </c>
      <c r="N81">
        <v>1991</v>
      </c>
      <c r="O81">
        <v>1252224</v>
      </c>
      <c r="P81">
        <v>858010</v>
      </c>
      <c r="Q81">
        <v>3052034</v>
      </c>
      <c r="R81">
        <v>336410</v>
      </c>
      <c r="S81">
        <v>1248843</v>
      </c>
      <c r="T81">
        <v>419419</v>
      </c>
      <c r="U81">
        <v>2965546</v>
      </c>
      <c r="V81">
        <v>326521</v>
      </c>
      <c r="X81">
        <f t="shared" si="6"/>
        <v>5498678</v>
      </c>
      <c r="Y81">
        <f t="shared" si="7"/>
        <v>4960329</v>
      </c>
    </row>
    <row r="82" spans="1:25" x14ac:dyDescent="0.25">
      <c r="A82">
        <v>1992</v>
      </c>
      <c r="B82">
        <v>1197422</v>
      </c>
      <c r="C82">
        <v>768160</v>
      </c>
      <c r="D82">
        <v>2675901</v>
      </c>
      <c r="E82">
        <v>321955</v>
      </c>
      <c r="F82">
        <v>1193830</v>
      </c>
      <c r="G82">
        <v>331840</v>
      </c>
      <c r="H82">
        <v>2572659</v>
      </c>
      <c r="I82">
        <v>309367</v>
      </c>
      <c r="K82">
        <f t="shared" si="4"/>
        <v>4963438</v>
      </c>
      <c r="L82">
        <f t="shared" si="5"/>
        <v>4407696</v>
      </c>
      <c r="N82">
        <v>1992</v>
      </c>
      <c r="O82">
        <v>1187221</v>
      </c>
      <c r="P82">
        <v>803730</v>
      </c>
      <c r="Q82">
        <v>2701270</v>
      </c>
      <c r="R82">
        <v>322373</v>
      </c>
      <c r="S82">
        <v>1183641</v>
      </c>
      <c r="T82">
        <v>361765</v>
      </c>
      <c r="U82">
        <v>2595340</v>
      </c>
      <c r="V82">
        <v>309568</v>
      </c>
      <c r="X82">
        <f t="shared" si="6"/>
        <v>5014594</v>
      </c>
      <c r="Y82">
        <f t="shared" si="7"/>
        <v>4450314</v>
      </c>
    </row>
    <row r="83" spans="1:25" x14ac:dyDescent="0.25">
      <c r="A83">
        <v>1993</v>
      </c>
      <c r="B83">
        <v>1207331</v>
      </c>
      <c r="C83">
        <v>737100</v>
      </c>
      <c r="D83">
        <v>2886565</v>
      </c>
      <c r="E83">
        <v>332654</v>
      </c>
      <c r="F83">
        <v>1204003</v>
      </c>
      <c r="G83">
        <v>334467</v>
      </c>
      <c r="H83">
        <v>2772148</v>
      </c>
      <c r="I83">
        <v>318990</v>
      </c>
      <c r="K83">
        <f t="shared" si="4"/>
        <v>5163650</v>
      </c>
      <c r="L83">
        <f t="shared" si="5"/>
        <v>4629608</v>
      </c>
      <c r="N83">
        <v>1993</v>
      </c>
      <c r="O83">
        <v>1210890</v>
      </c>
      <c r="P83">
        <v>714890</v>
      </c>
      <c r="Q83">
        <v>2846030</v>
      </c>
      <c r="R83">
        <v>328942</v>
      </c>
      <c r="S83">
        <v>1207535</v>
      </c>
      <c r="T83">
        <v>310588</v>
      </c>
      <c r="U83">
        <v>2734650</v>
      </c>
      <c r="V83">
        <v>315707</v>
      </c>
      <c r="X83">
        <f t="shared" si="6"/>
        <v>5100752</v>
      </c>
      <c r="Y83">
        <f t="shared" si="7"/>
        <v>4568480</v>
      </c>
    </row>
    <row r="84" spans="1:25" x14ac:dyDescent="0.25">
      <c r="A84">
        <v>1994</v>
      </c>
      <c r="B84">
        <v>1303212</v>
      </c>
      <c r="C84">
        <v>800370</v>
      </c>
      <c r="D84">
        <v>3172082</v>
      </c>
      <c r="E84">
        <v>339530</v>
      </c>
      <c r="F84">
        <v>1300203</v>
      </c>
      <c r="G84">
        <v>382476</v>
      </c>
      <c r="H84">
        <v>3048076</v>
      </c>
      <c r="I84">
        <v>326102</v>
      </c>
      <c r="K84">
        <f t="shared" si="4"/>
        <v>5615194</v>
      </c>
      <c r="L84">
        <f t="shared" si="5"/>
        <v>5056857</v>
      </c>
      <c r="N84">
        <v>1994</v>
      </c>
      <c r="O84">
        <v>1299135</v>
      </c>
      <c r="P84">
        <v>788010</v>
      </c>
      <c r="Q84">
        <v>3153589</v>
      </c>
      <c r="R84">
        <v>341047</v>
      </c>
      <c r="S84">
        <v>1296062</v>
      </c>
      <c r="T84">
        <v>377523</v>
      </c>
      <c r="U84">
        <v>3032778</v>
      </c>
      <c r="V84">
        <v>327698</v>
      </c>
      <c r="X84">
        <f t="shared" si="6"/>
        <v>5581781</v>
      </c>
      <c r="Y84">
        <f t="shared" si="7"/>
        <v>5034061</v>
      </c>
    </row>
    <row r="85" spans="1:25" x14ac:dyDescent="0.25">
      <c r="A85">
        <v>1995</v>
      </c>
      <c r="B85">
        <v>997414</v>
      </c>
      <c r="C85">
        <v>861800</v>
      </c>
      <c r="D85">
        <v>3171927</v>
      </c>
      <c r="E85">
        <v>337805</v>
      </c>
      <c r="F85">
        <v>994373</v>
      </c>
      <c r="G85">
        <v>426599</v>
      </c>
      <c r="H85">
        <v>3070582</v>
      </c>
      <c r="I85">
        <v>326697</v>
      </c>
      <c r="K85">
        <f t="shared" si="4"/>
        <v>5368946</v>
      </c>
      <c r="L85">
        <f t="shared" si="5"/>
        <v>4818251</v>
      </c>
      <c r="N85">
        <v>1995</v>
      </c>
      <c r="O85">
        <v>1090650</v>
      </c>
      <c r="P85">
        <v>855100</v>
      </c>
      <c r="Q85">
        <v>3153271</v>
      </c>
      <c r="R85">
        <v>336165</v>
      </c>
      <c r="S85">
        <v>1087591</v>
      </c>
      <c r="T85">
        <v>419145</v>
      </c>
      <c r="U85">
        <v>3048714</v>
      </c>
      <c r="V85">
        <v>324573</v>
      </c>
      <c r="X85">
        <f t="shared" si="6"/>
        <v>5435186</v>
      </c>
      <c r="Y85">
        <f t="shared" si="7"/>
        <v>4880023</v>
      </c>
    </row>
    <row r="86" spans="1:25" x14ac:dyDescent="0.25">
      <c r="A86">
        <v>1996</v>
      </c>
      <c r="B86">
        <v>1230353</v>
      </c>
      <c r="C86">
        <v>953010</v>
      </c>
      <c r="D86">
        <v>3275453</v>
      </c>
      <c r="E86">
        <v>343828</v>
      </c>
      <c r="F86">
        <v>1227279</v>
      </c>
      <c r="G86">
        <v>493572</v>
      </c>
      <c r="H86">
        <v>3159609</v>
      </c>
      <c r="I86">
        <v>331473</v>
      </c>
      <c r="K86">
        <f t="shared" si="4"/>
        <v>5802644</v>
      </c>
      <c r="L86">
        <f t="shared" si="5"/>
        <v>5211933</v>
      </c>
      <c r="N86">
        <v>1996</v>
      </c>
      <c r="O86">
        <v>1157759</v>
      </c>
      <c r="P86">
        <v>943510</v>
      </c>
      <c r="Q86">
        <v>3239202</v>
      </c>
      <c r="R86">
        <v>342484</v>
      </c>
      <c r="S86">
        <v>1154717</v>
      </c>
      <c r="T86">
        <v>480842</v>
      </c>
      <c r="U86">
        <v>3134939</v>
      </c>
      <c r="V86">
        <v>331313</v>
      </c>
      <c r="X86">
        <f t="shared" si="6"/>
        <v>5682955</v>
      </c>
      <c r="Y86">
        <f t="shared" si="7"/>
        <v>5101811</v>
      </c>
    </row>
    <row r="87" spans="1:25" x14ac:dyDescent="0.25">
      <c r="A87">
        <v>1997</v>
      </c>
      <c r="B87">
        <v>1241821</v>
      </c>
      <c r="C87">
        <v>917520</v>
      </c>
      <c r="D87">
        <v>3235259</v>
      </c>
      <c r="E87">
        <v>346489</v>
      </c>
      <c r="F87">
        <v>1238660</v>
      </c>
      <c r="G87">
        <v>421851</v>
      </c>
      <c r="H87">
        <v>3158486</v>
      </c>
      <c r="I87">
        <v>338028</v>
      </c>
      <c r="K87">
        <f t="shared" si="4"/>
        <v>5741089</v>
      </c>
      <c r="L87">
        <f t="shared" si="5"/>
        <v>5157025</v>
      </c>
      <c r="N87">
        <v>1997</v>
      </c>
      <c r="O87">
        <v>1231603</v>
      </c>
      <c r="P87">
        <v>931440</v>
      </c>
      <c r="Q87">
        <v>3282441</v>
      </c>
      <c r="R87">
        <v>342936</v>
      </c>
      <c r="S87">
        <v>1228417</v>
      </c>
      <c r="T87">
        <v>456315</v>
      </c>
      <c r="U87">
        <v>3202140</v>
      </c>
      <c r="V87">
        <v>334518</v>
      </c>
      <c r="X87">
        <f t="shared" si="6"/>
        <v>5788420</v>
      </c>
      <c r="Y87">
        <f t="shared" si="7"/>
        <v>5221390</v>
      </c>
    </row>
    <row r="88" spans="1:25" x14ac:dyDescent="0.25">
      <c r="A88">
        <v>1998</v>
      </c>
      <c r="B88">
        <v>1076295</v>
      </c>
      <c r="C88">
        <v>918910</v>
      </c>
      <c r="D88">
        <v>3148164</v>
      </c>
      <c r="E88">
        <v>342597</v>
      </c>
      <c r="F88">
        <v>1073125</v>
      </c>
      <c r="G88">
        <v>427113</v>
      </c>
      <c r="H88">
        <v>3101548</v>
      </c>
      <c r="I88">
        <v>337466</v>
      </c>
      <c r="K88">
        <f t="shared" si="4"/>
        <v>5485966</v>
      </c>
      <c r="L88">
        <f t="shared" si="5"/>
        <v>4939252</v>
      </c>
      <c r="N88">
        <v>1998</v>
      </c>
      <c r="O88">
        <v>1084473</v>
      </c>
      <c r="P88">
        <v>911700</v>
      </c>
      <c r="Q88">
        <v>3132657</v>
      </c>
      <c r="R88">
        <v>342517</v>
      </c>
      <c r="S88">
        <v>1081329</v>
      </c>
      <c r="T88">
        <v>409791</v>
      </c>
      <c r="U88">
        <v>3059903</v>
      </c>
      <c r="V88">
        <v>334222</v>
      </c>
      <c r="X88">
        <f t="shared" si="6"/>
        <v>5471347</v>
      </c>
      <c r="Y88">
        <f t="shared" si="7"/>
        <v>4885245</v>
      </c>
    </row>
    <row r="89" spans="1:25" x14ac:dyDescent="0.25">
      <c r="A89">
        <v>1999</v>
      </c>
      <c r="B89">
        <v>1215224</v>
      </c>
      <c r="C89">
        <v>938870</v>
      </c>
      <c r="D89">
        <v>3122480</v>
      </c>
      <c r="E89">
        <v>337509</v>
      </c>
      <c r="F89">
        <v>1212067</v>
      </c>
      <c r="G89">
        <v>468888</v>
      </c>
      <c r="H89">
        <v>3088980</v>
      </c>
      <c r="I89">
        <v>333809</v>
      </c>
      <c r="K89">
        <f t="shared" si="4"/>
        <v>5614083</v>
      </c>
      <c r="L89">
        <f t="shared" si="5"/>
        <v>5103744</v>
      </c>
      <c r="N89">
        <v>1999</v>
      </c>
      <c r="O89">
        <v>1202946</v>
      </c>
      <c r="P89">
        <v>922230</v>
      </c>
      <c r="Q89">
        <v>3093003</v>
      </c>
      <c r="R89">
        <v>335594</v>
      </c>
      <c r="S89">
        <v>1199854</v>
      </c>
      <c r="T89">
        <v>458772</v>
      </c>
      <c r="U89">
        <v>3060617</v>
      </c>
      <c r="V89">
        <v>332114</v>
      </c>
      <c r="X89">
        <f t="shared" si="6"/>
        <v>5553773</v>
      </c>
      <c r="Y89">
        <f t="shared" si="7"/>
        <v>5051357</v>
      </c>
    </row>
    <row r="90" spans="1:25" x14ac:dyDescent="0.25">
      <c r="A90">
        <v>2000</v>
      </c>
      <c r="B90">
        <v>1303148</v>
      </c>
      <c r="C90">
        <v>982760</v>
      </c>
      <c r="D90">
        <v>2977456</v>
      </c>
      <c r="E90">
        <v>335066</v>
      </c>
      <c r="F90">
        <v>1300014</v>
      </c>
      <c r="G90">
        <v>511947</v>
      </c>
      <c r="H90">
        <v>3112770</v>
      </c>
      <c r="I90">
        <v>342871</v>
      </c>
      <c r="K90">
        <f t="shared" si="4"/>
        <v>5598430</v>
      </c>
      <c r="L90">
        <f t="shared" si="5"/>
        <v>5267602</v>
      </c>
      <c r="N90">
        <v>2000</v>
      </c>
      <c r="O90">
        <v>1299244</v>
      </c>
      <c r="P90">
        <v>1003570</v>
      </c>
      <c r="Q90">
        <v>3134468</v>
      </c>
      <c r="R90">
        <v>348258</v>
      </c>
      <c r="S90">
        <v>1296048</v>
      </c>
      <c r="T90">
        <v>523566</v>
      </c>
      <c r="U90">
        <v>3181512</v>
      </c>
      <c r="V90">
        <v>347795</v>
      </c>
      <c r="X90">
        <f t="shared" si="6"/>
        <v>5785540</v>
      </c>
      <c r="Y90">
        <f t="shared" si="7"/>
        <v>5348921</v>
      </c>
    </row>
    <row r="91" spans="1:25" x14ac:dyDescent="0.25">
      <c r="A91">
        <v>2001</v>
      </c>
      <c r="B91">
        <v>1253579</v>
      </c>
      <c r="C91">
        <v>944740</v>
      </c>
      <c r="D91">
        <v>3186400</v>
      </c>
      <c r="E91">
        <v>340460</v>
      </c>
      <c r="F91">
        <v>1250502</v>
      </c>
      <c r="G91">
        <v>492634</v>
      </c>
      <c r="H91">
        <v>3085531</v>
      </c>
      <c r="I91">
        <v>325097</v>
      </c>
      <c r="K91">
        <f t="shared" si="4"/>
        <v>5725179</v>
      </c>
      <c r="L91">
        <f t="shared" si="5"/>
        <v>5153764</v>
      </c>
      <c r="N91">
        <v>2001</v>
      </c>
      <c r="O91">
        <v>1264299</v>
      </c>
      <c r="P91">
        <v>931050</v>
      </c>
      <c r="Q91">
        <v>3039966</v>
      </c>
      <c r="R91">
        <v>327032</v>
      </c>
      <c r="S91">
        <v>1261195</v>
      </c>
      <c r="T91">
        <v>481153</v>
      </c>
      <c r="U91">
        <v>3047696</v>
      </c>
      <c r="V91">
        <v>323174</v>
      </c>
      <c r="X91">
        <f t="shared" si="6"/>
        <v>5562347</v>
      </c>
      <c r="Y91">
        <f t="shared" si="7"/>
        <v>5113218</v>
      </c>
    </row>
    <row r="92" spans="1:25" x14ac:dyDescent="0.25">
      <c r="A92">
        <v>2002</v>
      </c>
      <c r="B92">
        <v>1241088</v>
      </c>
      <c r="C92">
        <v>998610</v>
      </c>
      <c r="D92">
        <v>3230352</v>
      </c>
      <c r="E92">
        <v>339506</v>
      </c>
      <c r="F92">
        <v>1237994</v>
      </c>
      <c r="G92">
        <v>540786</v>
      </c>
      <c r="H92">
        <v>3152984</v>
      </c>
      <c r="I92">
        <v>331107</v>
      </c>
      <c r="K92">
        <f t="shared" si="4"/>
        <v>5809556</v>
      </c>
      <c r="L92">
        <f t="shared" si="5"/>
        <v>5262871</v>
      </c>
      <c r="N92">
        <v>2002</v>
      </c>
      <c r="O92">
        <v>1276970</v>
      </c>
      <c r="P92">
        <v>1001580</v>
      </c>
      <c r="Q92">
        <v>3258608</v>
      </c>
      <c r="R92">
        <v>344611</v>
      </c>
      <c r="S92">
        <v>1273874</v>
      </c>
      <c r="T92">
        <v>543990</v>
      </c>
      <c r="U92">
        <v>3180849</v>
      </c>
      <c r="V92">
        <v>335168</v>
      </c>
      <c r="X92">
        <f t="shared" si="6"/>
        <v>5881769</v>
      </c>
      <c r="Y92">
        <f t="shared" si="7"/>
        <v>5333881</v>
      </c>
    </row>
    <row r="93" spans="1:25" x14ac:dyDescent="0.25">
      <c r="A93">
        <v>2003</v>
      </c>
      <c r="B93">
        <v>688043</v>
      </c>
      <c r="C93">
        <v>917360</v>
      </c>
      <c r="D93">
        <v>3066361</v>
      </c>
      <c r="E93">
        <v>305923</v>
      </c>
      <c r="F93">
        <v>683786</v>
      </c>
      <c r="G93">
        <v>379650</v>
      </c>
      <c r="H93">
        <v>2978223</v>
      </c>
      <c r="I93">
        <v>296808</v>
      </c>
      <c r="K93">
        <f t="shared" si="4"/>
        <v>4977687</v>
      </c>
      <c r="L93">
        <f t="shared" si="5"/>
        <v>4338467</v>
      </c>
      <c r="N93">
        <v>2003</v>
      </c>
      <c r="O93">
        <v>766362</v>
      </c>
      <c r="P93">
        <v>928200</v>
      </c>
      <c r="Q93">
        <v>3051857</v>
      </c>
      <c r="R93">
        <v>306933</v>
      </c>
      <c r="S93">
        <v>762096</v>
      </c>
      <c r="T93">
        <v>404624</v>
      </c>
      <c r="U93">
        <v>2968126</v>
      </c>
      <c r="V93">
        <v>298204</v>
      </c>
      <c r="X93">
        <f t="shared" si="6"/>
        <v>5053352</v>
      </c>
      <c r="Y93">
        <f t="shared" si="7"/>
        <v>4433050</v>
      </c>
    </row>
    <row r="94" spans="1:25" x14ac:dyDescent="0.25">
      <c r="A94">
        <v>2004</v>
      </c>
      <c r="B94">
        <v>763095</v>
      </c>
      <c r="C94">
        <v>969040</v>
      </c>
      <c r="D94">
        <v>2822794</v>
      </c>
      <c r="E94">
        <v>328333</v>
      </c>
      <c r="F94">
        <v>760032</v>
      </c>
      <c r="G94">
        <v>412700</v>
      </c>
      <c r="H94">
        <v>2743909</v>
      </c>
      <c r="I94">
        <v>318616</v>
      </c>
      <c r="K94">
        <f t="shared" si="4"/>
        <v>4883262</v>
      </c>
      <c r="L94">
        <f t="shared" si="5"/>
        <v>4235257</v>
      </c>
      <c r="N94">
        <v>2004</v>
      </c>
      <c r="O94">
        <v>719107</v>
      </c>
      <c r="P94">
        <v>1005230</v>
      </c>
      <c r="Q94">
        <v>2981901</v>
      </c>
      <c r="R94">
        <v>331774</v>
      </c>
      <c r="S94">
        <v>716061</v>
      </c>
      <c r="T94">
        <v>435862</v>
      </c>
      <c r="U94">
        <v>2891328</v>
      </c>
      <c r="V94">
        <v>321403</v>
      </c>
      <c r="X94">
        <f t="shared" si="6"/>
        <v>5038012</v>
      </c>
      <c r="Y94">
        <f t="shared" si="7"/>
        <v>4364654</v>
      </c>
    </row>
    <row r="95" spans="1:25" x14ac:dyDescent="0.25">
      <c r="A95">
        <v>2005</v>
      </c>
      <c r="B95">
        <v>879704</v>
      </c>
      <c r="C95">
        <v>800460</v>
      </c>
      <c r="D95">
        <v>2860526</v>
      </c>
      <c r="E95">
        <v>316479</v>
      </c>
      <c r="F95">
        <v>875252</v>
      </c>
      <c r="G95">
        <v>324939</v>
      </c>
      <c r="H95">
        <v>2756846</v>
      </c>
      <c r="I95">
        <v>304768</v>
      </c>
      <c r="K95">
        <f t="shared" si="4"/>
        <v>4857169</v>
      </c>
      <c r="L95">
        <f t="shared" si="5"/>
        <v>4261805</v>
      </c>
      <c r="N95">
        <v>2005</v>
      </c>
      <c r="O95">
        <v>870911</v>
      </c>
      <c r="P95">
        <v>785510</v>
      </c>
      <c r="Q95">
        <v>2757041</v>
      </c>
      <c r="R95">
        <v>312533</v>
      </c>
      <c r="S95">
        <v>866477</v>
      </c>
      <c r="T95">
        <v>306519</v>
      </c>
      <c r="U95">
        <v>2660343</v>
      </c>
      <c r="V95">
        <v>301274</v>
      </c>
      <c r="X95">
        <f t="shared" si="6"/>
        <v>4725995</v>
      </c>
      <c r="Y95">
        <f t="shared" si="7"/>
        <v>4134613</v>
      </c>
    </row>
    <row r="96" spans="1:25" x14ac:dyDescent="0.25">
      <c r="A96">
        <v>2006</v>
      </c>
      <c r="B96">
        <v>635558</v>
      </c>
      <c r="C96">
        <v>851320</v>
      </c>
      <c r="D96">
        <v>2994325</v>
      </c>
      <c r="E96">
        <v>339065</v>
      </c>
      <c r="F96">
        <v>632424</v>
      </c>
      <c r="G96">
        <v>354898</v>
      </c>
      <c r="H96">
        <v>2909680</v>
      </c>
      <c r="I96">
        <v>329322</v>
      </c>
      <c r="K96">
        <f t="shared" si="4"/>
        <v>4820268</v>
      </c>
      <c r="L96">
        <f t="shared" si="5"/>
        <v>4226324</v>
      </c>
      <c r="N96">
        <v>2006</v>
      </c>
      <c r="O96">
        <v>824342</v>
      </c>
      <c r="P96">
        <v>840330</v>
      </c>
      <c r="Q96">
        <v>2968329</v>
      </c>
      <c r="R96">
        <v>332432</v>
      </c>
      <c r="S96">
        <v>821178</v>
      </c>
      <c r="T96">
        <v>351548</v>
      </c>
      <c r="U96">
        <v>2874564</v>
      </c>
      <c r="V96">
        <v>321708</v>
      </c>
      <c r="X96">
        <f t="shared" si="6"/>
        <v>4965433</v>
      </c>
      <c r="Y96">
        <f t="shared" si="7"/>
        <v>4368998</v>
      </c>
    </row>
    <row r="97" spans="1:25" x14ac:dyDescent="0.25">
      <c r="A97">
        <v>2007</v>
      </c>
      <c r="B97">
        <v>716289</v>
      </c>
      <c r="C97">
        <v>917090</v>
      </c>
      <c r="D97">
        <v>2952526</v>
      </c>
      <c r="E97">
        <v>321174</v>
      </c>
      <c r="F97">
        <v>713456</v>
      </c>
      <c r="G97">
        <v>375347</v>
      </c>
      <c r="H97">
        <v>2872754</v>
      </c>
      <c r="I97">
        <v>311971</v>
      </c>
      <c r="K97">
        <f t="shared" si="4"/>
        <v>4907079</v>
      </c>
      <c r="L97">
        <f t="shared" si="5"/>
        <v>4273528</v>
      </c>
      <c r="N97">
        <v>2007</v>
      </c>
      <c r="O97">
        <v>688370</v>
      </c>
      <c r="P97">
        <v>922410</v>
      </c>
      <c r="Q97">
        <v>3035678</v>
      </c>
      <c r="R97">
        <v>322894</v>
      </c>
      <c r="S97">
        <v>685511</v>
      </c>
      <c r="T97">
        <v>382329</v>
      </c>
      <c r="U97">
        <v>2958068</v>
      </c>
      <c r="V97">
        <v>314451</v>
      </c>
      <c r="X97">
        <f t="shared" si="6"/>
        <v>4969352</v>
      </c>
      <c r="Y97">
        <f t="shared" si="7"/>
        <v>4340359</v>
      </c>
    </row>
    <row r="98" spans="1:25" x14ac:dyDescent="0.25">
      <c r="A98">
        <v>2008</v>
      </c>
      <c r="B98">
        <v>907807</v>
      </c>
      <c r="C98">
        <v>881220</v>
      </c>
      <c r="D98">
        <v>2919108</v>
      </c>
      <c r="E98">
        <v>310159</v>
      </c>
      <c r="F98">
        <v>904850</v>
      </c>
      <c r="G98">
        <v>374995</v>
      </c>
      <c r="H98">
        <v>2825116</v>
      </c>
      <c r="I98">
        <v>299064</v>
      </c>
      <c r="K98">
        <f t="shared" si="4"/>
        <v>5018294</v>
      </c>
      <c r="L98">
        <f t="shared" si="5"/>
        <v>4404025</v>
      </c>
      <c r="N98">
        <v>2008</v>
      </c>
      <c r="O98">
        <v>803478</v>
      </c>
      <c r="P98">
        <v>884700</v>
      </c>
      <c r="Q98">
        <v>2916470</v>
      </c>
      <c r="R98">
        <v>309881</v>
      </c>
      <c r="S98">
        <v>800527</v>
      </c>
      <c r="T98">
        <v>366442</v>
      </c>
      <c r="U98">
        <v>2832543</v>
      </c>
      <c r="V98">
        <v>300120</v>
      </c>
      <c r="X98">
        <f t="shared" si="6"/>
        <v>4914529</v>
      </c>
      <c r="Y98">
        <f t="shared" si="7"/>
        <v>4299632</v>
      </c>
    </row>
    <row r="99" spans="1:25" x14ac:dyDescent="0.25">
      <c r="A99">
        <v>2009</v>
      </c>
      <c r="B99">
        <v>1107683</v>
      </c>
      <c r="C99">
        <v>746790</v>
      </c>
      <c r="D99">
        <v>2679355</v>
      </c>
      <c r="E99">
        <v>322730</v>
      </c>
      <c r="F99">
        <v>1105232</v>
      </c>
      <c r="G99">
        <v>284965</v>
      </c>
      <c r="H99">
        <v>2566712</v>
      </c>
      <c r="I99">
        <v>308560</v>
      </c>
      <c r="K99">
        <f t="shared" si="4"/>
        <v>4856558</v>
      </c>
      <c r="L99">
        <f t="shared" si="5"/>
        <v>4265469</v>
      </c>
      <c r="N99">
        <v>2009</v>
      </c>
      <c r="O99">
        <v>1066255</v>
      </c>
      <c r="P99">
        <v>771040</v>
      </c>
      <c r="Q99">
        <v>2666992</v>
      </c>
      <c r="R99">
        <v>321897</v>
      </c>
      <c r="S99">
        <v>1063605</v>
      </c>
      <c r="T99">
        <v>301231</v>
      </c>
      <c r="U99">
        <v>2554039</v>
      </c>
      <c r="V99">
        <v>307660</v>
      </c>
      <c r="X99">
        <f t="shared" si="6"/>
        <v>4826184</v>
      </c>
      <c r="Y99">
        <f t="shared" si="7"/>
        <v>4226535</v>
      </c>
    </row>
    <row r="100" spans="1:25" x14ac:dyDescent="0.25">
      <c r="A100">
        <v>2010</v>
      </c>
      <c r="B100">
        <v>1101590</v>
      </c>
      <c r="C100">
        <v>716600</v>
      </c>
      <c r="D100">
        <v>2640769</v>
      </c>
      <c r="E100">
        <v>319098</v>
      </c>
      <c r="F100">
        <v>1099061</v>
      </c>
      <c r="G100">
        <v>269867</v>
      </c>
      <c r="H100">
        <v>2545593</v>
      </c>
      <c r="I100">
        <v>306141</v>
      </c>
      <c r="K100">
        <f t="shared" si="4"/>
        <v>4778057</v>
      </c>
      <c r="L100">
        <f t="shared" si="5"/>
        <v>4220662</v>
      </c>
      <c r="N100">
        <v>2010</v>
      </c>
      <c r="O100">
        <v>1044889</v>
      </c>
      <c r="P100">
        <v>704180</v>
      </c>
      <c r="Q100">
        <v>2667974</v>
      </c>
      <c r="R100">
        <v>324788</v>
      </c>
      <c r="S100">
        <v>1042431</v>
      </c>
      <c r="T100">
        <v>265735</v>
      </c>
      <c r="U100">
        <v>2547405</v>
      </c>
      <c r="V100">
        <v>309715</v>
      </c>
      <c r="X100">
        <f t="shared" si="6"/>
        <v>4741831</v>
      </c>
      <c r="Y100">
        <f t="shared" si="7"/>
        <v>4165286</v>
      </c>
    </row>
    <row r="101" spans="1:25" x14ac:dyDescent="0.25">
      <c r="A101">
        <v>2011</v>
      </c>
      <c r="B101">
        <v>701966</v>
      </c>
      <c r="C101">
        <v>810260</v>
      </c>
      <c r="D101">
        <v>2899353</v>
      </c>
      <c r="E101">
        <v>320573</v>
      </c>
      <c r="F101">
        <v>698990</v>
      </c>
      <c r="G101">
        <v>320088</v>
      </c>
      <c r="H101">
        <v>2915784</v>
      </c>
      <c r="I101">
        <v>309348</v>
      </c>
      <c r="K101">
        <f t="shared" si="4"/>
        <v>4732152</v>
      </c>
      <c r="L101">
        <f t="shared" si="5"/>
        <v>4244210</v>
      </c>
      <c r="N101">
        <v>2011</v>
      </c>
      <c r="O101">
        <v>965194</v>
      </c>
      <c r="P101">
        <v>810040</v>
      </c>
      <c r="Q101">
        <v>2853090</v>
      </c>
      <c r="R101">
        <v>318675</v>
      </c>
      <c r="S101">
        <v>962427</v>
      </c>
      <c r="T101">
        <v>324175</v>
      </c>
      <c r="U101">
        <v>2861732</v>
      </c>
      <c r="V101">
        <v>308445</v>
      </c>
      <c r="X101">
        <f t="shared" si="6"/>
        <v>4946999</v>
      </c>
      <c r="Y101">
        <f t="shared" si="7"/>
        <v>4456779</v>
      </c>
    </row>
    <row r="102" spans="1:25" x14ac:dyDescent="0.25">
      <c r="A102">
        <v>2012</v>
      </c>
      <c r="B102">
        <v>739017</v>
      </c>
      <c r="C102">
        <v>893880</v>
      </c>
      <c r="D102">
        <v>2897602</v>
      </c>
      <c r="E102">
        <v>344923</v>
      </c>
      <c r="F102">
        <v>736119</v>
      </c>
      <c r="G102">
        <v>362223</v>
      </c>
      <c r="H102">
        <v>2903216</v>
      </c>
      <c r="I102">
        <v>329576</v>
      </c>
      <c r="K102">
        <f t="shared" si="4"/>
        <v>4875422</v>
      </c>
      <c r="L102">
        <f t="shared" si="5"/>
        <v>4331134</v>
      </c>
      <c r="N102">
        <v>2012</v>
      </c>
      <c r="O102">
        <v>725609</v>
      </c>
      <c r="P102">
        <v>861040</v>
      </c>
      <c r="Q102">
        <v>2900964</v>
      </c>
      <c r="R102">
        <v>337238</v>
      </c>
      <c r="S102">
        <v>722597</v>
      </c>
      <c r="T102">
        <v>347656</v>
      </c>
      <c r="U102">
        <v>2915689</v>
      </c>
      <c r="V102">
        <v>323017</v>
      </c>
      <c r="X102">
        <f t="shared" si="6"/>
        <v>4824851</v>
      </c>
      <c r="Y102">
        <f t="shared" si="7"/>
        <v>4308959</v>
      </c>
    </row>
    <row r="103" spans="1:25" x14ac:dyDescent="0.25">
      <c r="A103">
        <v>2013</v>
      </c>
      <c r="B103">
        <v>1015806</v>
      </c>
      <c r="C103">
        <v>972270</v>
      </c>
      <c r="D103">
        <v>2535452</v>
      </c>
      <c r="E103">
        <v>345604</v>
      </c>
      <c r="F103">
        <v>1012715</v>
      </c>
      <c r="G103">
        <v>433567</v>
      </c>
      <c r="H103">
        <v>2554854</v>
      </c>
      <c r="I103">
        <v>331137</v>
      </c>
      <c r="K103">
        <f t="shared" si="4"/>
        <v>4869132</v>
      </c>
      <c r="L103">
        <f t="shared" si="5"/>
        <v>4332273</v>
      </c>
      <c r="N103">
        <v>2013</v>
      </c>
      <c r="O103">
        <v>783358</v>
      </c>
      <c r="P103">
        <v>971700</v>
      </c>
      <c r="Q103">
        <v>2570592</v>
      </c>
      <c r="R103">
        <v>343513</v>
      </c>
      <c r="S103">
        <v>780329</v>
      </c>
      <c r="T103">
        <v>425441</v>
      </c>
      <c r="U103">
        <v>2576101</v>
      </c>
      <c r="V103">
        <v>328764</v>
      </c>
      <c r="X103">
        <f t="shared" si="6"/>
        <v>4669163</v>
      </c>
      <c r="Y103">
        <f t="shared" si="7"/>
        <v>4110635</v>
      </c>
    </row>
    <row r="104" spans="1:25" x14ac:dyDescent="0.25">
      <c r="A104">
        <v>2014</v>
      </c>
      <c r="B104">
        <v>1179094</v>
      </c>
      <c r="C104">
        <v>948630</v>
      </c>
      <c r="D104">
        <v>2496428</v>
      </c>
      <c r="E104">
        <v>366779</v>
      </c>
      <c r="F104">
        <v>1176334</v>
      </c>
      <c r="G104">
        <v>424561</v>
      </c>
      <c r="H104">
        <v>2533414</v>
      </c>
      <c r="I104">
        <v>349372</v>
      </c>
      <c r="K104">
        <f t="shared" si="4"/>
        <v>4990931</v>
      </c>
      <c r="L104">
        <f t="shared" si="5"/>
        <v>4483681</v>
      </c>
      <c r="N104">
        <v>2014</v>
      </c>
      <c r="O104">
        <v>1139816</v>
      </c>
      <c r="P104">
        <v>952710</v>
      </c>
      <c r="Q104">
        <v>2544969</v>
      </c>
      <c r="R104">
        <v>363863</v>
      </c>
      <c r="S104">
        <v>1136964</v>
      </c>
      <c r="T104">
        <v>421532</v>
      </c>
      <c r="U104">
        <v>2580850</v>
      </c>
      <c r="V104">
        <v>347764</v>
      </c>
      <c r="X104">
        <f t="shared" si="6"/>
        <v>5001358</v>
      </c>
      <c r="Y104">
        <f t="shared" si="7"/>
        <v>4487110</v>
      </c>
    </row>
    <row r="105" spans="1:25" x14ac:dyDescent="0.25">
      <c r="A105">
        <v>2015</v>
      </c>
      <c r="B105">
        <v>1181597</v>
      </c>
      <c r="C105">
        <v>866840</v>
      </c>
      <c r="D105">
        <v>2455649</v>
      </c>
      <c r="E105">
        <v>360381</v>
      </c>
      <c r="F105">
        <v>1178928</v>
      </c>
      <c r="G105">
        <v>399031</v>
      </c>
      <c r="H105">
        <v>2480933</v>
      </c>
      <c r="I105">
        <v>342068</v>
      </c>
      <c r="K105">
        <f t="shared" si="4"/>
        <v>4864467</v>
      </c>
      <c r="L105">
        <f t="shared" si="5"/>
        <v>4400960</v>
      </c>
      <c r="N105">
        <v>2015</v>
      </c>
      <c r="O105">
        <v>1196817</v>
      </c>
      <c r="P105">
        <v>871750</v>
      </c>
      <c r="Q105">
        <v>2371631</v>
      </c>
      <c r="R105">
        <v>358887</v>
      </c>
      <c r="S105">
        <v>1194130</v>
      </c>
      <c r="T105">
        <v>393983</v>
      </c>
      <c r="U105">
        <v>2410186</v>
      </c>
      <c r="V105">
        <v>341877</v>
      </c>
      <c r="X105">
        <f t="shared" si="6"/>
        <v>4799085</v>
      </c>
      <c r="Y105">
        <f t="shared" si="7"/>
        <v>4340176</v>
      </c>
    </row>
    <row r="106" spans="1:25" x14ac:dyDescent="0.25">
      <c r="A106">
        <v>2016</v>
      </c>
      <c r="B106">
        <v>999819</v>
      </c>
      <c r="C106">
        <v>775220</v>
      </c>
      <c r="D106">
        <v>2461562</v>
      </c>
      <c r="E106">
        <v>372371</v>
      </c>
      <c r="F106">
        <v>997023</v>
      </c>
      <c r="G106">
        <v>328115</v>
      </c>
      <c r="H106">
        <v>2504258</v>
      </c>
      <c r="I106">
        <v>356358</v>
      </c>
      <c r="K106">
        <f t="shared" si="4"/>
        <v>4608972</v>
      </c>
      <c r="L106">
        <f t="shared" si="5"/>
        <v>4185754</v>
      </c>
      <c r="N106">
        <v>2016</v>
      </c>
      <c r="O106">
        <v>1056815</v>
      </c>
      <c r="P106">
        <v>800620</v>
      </c>
      <c r="Q106">
        <v>2502316</v>
      </c>
      <c r="R106">
        <v>377675</v>
      </c>
      <c r="S106">
        <v>1054148</v>
      </c>
      <c r="T106">
        <v>349344</v>
      </c>
      <c r="U106">
        <v>2533337</v>
      </c>
      <c r="V106">
        <v>358482</v>
      </c>
      <c r="X106">
        <f t="shared" si="6"/>
        <v>4737426</v>
      </c>
      <c r="Y106">
        <f t="shared" si="7"/>
        <v>4295311</v>
      </c>
    </row>
    <row r="107" spans="1:25" x14ac:dyDescent="0.25">
      <c r="A107">
        <v>2017</v>
      </c>
      <c r="B107">
        <v>679767</v>
      </c>
      <c r="C107">
        <v>734778</v>
      </c>
      <c r="D107">
        <v>2488615</v>
      </c>
      <c r="E107">
        <v>343930</v>
      </c>
      <c r="F107">
        <v>677027</v>
      </c>
      <c r="G107">
        <v>300942</v>
      </c>
      <c r="H107">
        <v>2548171</v>
      </c>
      <c r="I107">
        <v>335321</v>
      </c>
      <c r="K107">
        <f t="shared" si="4"/>
        <v>4247090</v>
      </c>
      <c r="L107">
        <f t="shared" si="5"/>
        <v>3861461</v>
      </c>
      <c r="N107">
        <v>2017</v>
      </c>
      <c r="O107">
        <v>664736</v>
      </c>
      <c r="P107">
        <v>732638</v>
      </c>
      <c r="Q107">
        <v>2449890</v>
      </c>
      <c r="R107">
        <v>345148</v>
      </c>
      <c r="S107">
        <v>661899</v>
      </c>
      <c r="T107">
        <v>294926</v>
      </c>
      <c r="U107">
        <v>2509006</v>
      </c>
      <c r="V107">
        <v>335766</v>
      </c>
      <c r="X107">
        <f t="shared" si="6"/>
        <v>4192412</v>
      </c>
      <c r="Y107">
        <f t="shared" si="7"/>
        <v>3801597</v>
      </c>
    </row>
    <row r="108" spans="1:25" x14ac:dyDescent="0.25">
      <c r="A108">
        <v>2018</v>
      </c>
      <c r="B108">
        <v>891844</v>
      </c>
      <c r="C108">
        <v>773029</v>
      </c>
      <c r="D108">
        <v>2515215</v>
      </c>
      <c r="E108">
        <v>346367</v>
      </c>
      <c r="F108">
        <v>889108</v>
      </c>
      <c r="G108">
        <v>354227</v>
      </c>
      <c r="H108">
        <v>2625422</v>
      </c>
      <c r="I108">
        <v>338035</v>
      </c>
      <c r="K108">
        <f t="shared" si="4"/>
        <v>4526455</v>
      </c>
      <c r="L108">
        <f t="shared" si="5"/>
        <v>4206792</v>
      </c>
      <c r="N108">
        <v>2018</v>
      </c>
      <c r="O108">
        <v>909554</v>
      </c>
      <c r="P108">
        <v>789257</v>
      </c>
      <c r="Q108">
        <v>2594906</v>
      </c>
      <c r="R108">
        <v>348320</v>
      </c>
      <c r="S108">
        <v>906820</v>
      </c>
      <c r="T108">
        <v>370286</v>
      </c>
      <c r="U108">
        <v>2692529</v>
      </c>
      <c r="V108">
        <v>341638</v>
      </c>
      <c r="X108">
        <f t="shared" si="6"/>
        <v>4642037</v>
      </c>
      <c r="Y108">
        <f t="shared" si="7"/>
        <v>4311273</v>
      </c>
    </row>
    <row r="109" spans="1:25" x14ac:dyDescent="0.25">
      <c r="A109">
        <v>2019</v>
      </c>
      <c r="B109">
        <v>540208</v>
      </c>
      <c r="C109">
        <v>800870</v>
      </c>
      <c r="D109">
        <v>2529797</v>
      </c>
      <c r="E109">
        <v>358675</v>
      </c>
      <c r="F109">
        <v>537607</v>
      </c>
      <c r="G109">
        <v>350357</v>
      </c>
      <c r="H109">
        <v>2558136</v>
      </c>
      <c r="I109">
        <v>343971</v>
      </c>
      <c r="K109">
        <f t="shared" si="4"/>
        <v>4229550</v>
      </c>
      <c r="L109">
        <f t="shared" si="5"/>
        <v>3790071</v>
      </c>
      <c r="N109">
        <v>2019</v>
      </c>
      <c r="O109">
        <v>689050</v>
      </c>
      <c r="P109">
        <v>801223</v>
      </c>
      <c r="Q109">
        <v>2547684</v>
      </c>
      <c r="R109">
        <v>354511</v>
      </c>
      <c r="S109">
        <v>686372</v>
      </c>
      <c r="T109">
        <v>358071</v>
      </c>
      <c r="U109">
        <v>2605929</v>
      </c>
      <c r="V109">
        <v>342615</v>
      </c>
      <c r="X109">
        <f t="shared" si="6"/>
        <v>4392468</v>
      </c>
      <c r="Y109">
        <f t="shared" si="7"/>
        <v>3992987</v>
      </c>
    </row>
    <row r="110" spans="1:25" x14ac:dyDescent="0.25">
      <c r="A110">
        <v>2020</v>
      </c>
      <c r="B110">
        <v>818220</v>
      </c>
      <c r="C110">
        <v>793966</v>
      </c>
      <c r="D110">
        <v>2487376</v>
      </c>
      <c r="E110">
        <v>371588</v>
      </c>
      <c r="F110">
        <v>815618</v>
      </c>
      <c r="G110">
        <v>346085</v>
      </c>
      <c r="H110">
        <v>2493623</v>
      </c>
      <c r="I110">
        <v>350618</v>
      </c>
      <c r="K110">
        <f t="shared" si="4"/>
        <v>4471150</v>
      </c>
      <c r="L110">
        <f t="shared" si="5"/>
        <v>4005944</v>
      </c>
      <c r="N110">
        <v>2020</v>
      </c>
      <c r="O110">
        <v>630175</v>
      </c>
      <c r="P110">
        <v>771875</v>
      </c>
      <c r="Q110">
        <v>2405112</v>
      </c>
      <c r="R110">
        <v>364291</v>
      </c>
      <c r="S110">
        <v>627605</v>
      </c>
      <c r="T110">
        <v>322977</v>
      </c>
      <c r="U110">
        <v>2409452</v>
      </c>
      <c r="V110">
        <v>342647</v>
      </c>
      <c r="X110">
        <f t="shared" si="6"/>
        <v>4171453</v>
      </c>
      <c r="Y110">
        <f t="shared" si="7"/>
        <v>3702681</v>
      </c>
    </row>
    <row r="111" spans="1:25" x14ac:dyDescent="0.25">
      <c r="A111">
        <v>2021</v>
      </c>
      <c r="B111">
        <v>1078121</v>
      </c>
      <c r="C111">
        <v>810550</v>
      </c>
      <c r="D111">
        <v>2617910</v>
      </c>
      <c r="E111">
        <v>380735</v>
      </c>
      <c r="F111">
        <v>1075563</v>
      </c>
      <c r="G111">
        <v>368879</v>
      </c>
      <c r="H111">
        <v>2557242</v>
      </c>
      <c r="I111">
        <v>351904</v>
      </c>
      <c r="K111">
        <f t="shared" si="4"/>
        <v>4887316</v>
      </c>
      <c r="L111">
        <f t="shared" si="5"/>
        <v>4353588</v>
      </c>
      <c r="N111">
        <v>2021</v>
      </c>
      <c r="O111">
        <v>1064513</v>
      </c>
      <c r="P111">
        <v>824830</v>
      </c>
      <c r="Q111">
        <v>2630237</v>
      </c>
      <c r="R111">
        <v>387225</v>
      </c>
      <c r="S111">
        <v>1061931</v>
      </c>
      <c r="T111">
        <v>373992</v>
      </c>
      <c r="U111">
        <v>2561110</v>
      </c>
      <c r="V111">
        <v>357482</v>
      </c>
      <c r="X111">
        <f t="shared" si="6"/>
        <v>4906805</v>
      </c>
      <c r="Y111">
        <f t="shared" si="7"/>
        <v>4354515</v>
      </c>
    </row>
    <row r="112" spans="1:25" x14ac:dyDescent="0.25">
      <c r="A112">
        <v>2022</v>
      </c>
      <c r="B112">
        <v>1129540</v>
      </c>
      <c r="C112">
        <v>784177</v>
      </c>
      <c r="D112">
        <v>2613035</v>
      </c>
      <c r="E112">
        <v>350590</v>
      </c>
      <c r="F112">
        <v>1127137</v>
      </c>
      <c r="G112">
        <v>333157</v>
      </c>
      <c r="H112">
        <v>2577164</v>
      </c>
      <c r="I112">
        <v>330387</v>
      </c>
      <c r="K112">
        <f t="shared" si="4"/>
        <v>4877342</v>
      </c>
      <c r="L112">
        <f t="shared" si="5"/>
        <v>4367845</v>
      </c>
      <c r="N112">
        <v>2022</v>
      </c>
      <c r="O112">
        <v>1114847</v>
      </c>
      <c r="P112">
        <v>784198</v>
      </c>
      <c r="Q112">
        <v>2619325</v>
      </c>
      <c r="R112">
        <v>362231</v>
      </c>
      <c r="S112">
        <v>1112432</v>
      </c>
      <c r="T112">
        <v>337433</v>
      </c>
      <c r="U112">
        <v>2584516</v>
      </c>
      <c r="V112">
        <v>340412</v>
      </c>
      <c r="X112">
        <f t="shared" si="6"/>
        <v>4880601</v>
      </c>
      <c r="Y112">
        <f t="shared" si="7"/>
        <v>4374793</v>
      </c>
    </row>
    <row r="113" spans="1:25" x14ac:dyDescent="0.25">
      <c r="A113">
        <v>2023</v>
      </c>
      <c r="B113">
        <v>663943</v>
      </c>
      <c r="C113">
        <v>691840</v>
      </c>
      <c r="D113">
        <v>2423475</v>
      </c>
      <c r="E113">
        <v>302276</v>
      </c>
      <c r="F113">
        <v>661500</v>
      </c>
      <c r="G113">
        <v>282516</v>
      </c>
      <c r="H113">
        <v>2417024</v>
      </c>
      <c r="I113">
        <v>286590</v>
      </c>
      <c r="K113">
        <f t="shared" si="4"/>
        <v>4081534</v>
      </c>
      <c r="L113">
        <f t="shared" si="5"/>
        <v>3647630</v>
      </c>
      <c r="N113">
        <v>2023</v>
      </c>
      <c r="O113">
        <v>812275</v>
      </c>
      <c r="P113">
        <v>696895</v>
      </c>
      <c r="Q113">
        <v>2407696</v>
      </c>
      <c r="R113">
        <v>299392</v>
      </c>
      <c r="S113">
        <v>809835</v>
      </c>
      <c r="T113">
        <v>283205</v>
      </c>
      <c r="U113">
        <v>2418969</v>
      </c>
      <c r="V113">
        <v>285811</v>
      </c>
      <c r="X113">
        <f t="shared" si="6"/>
        <v>4216258</v>
      </c>
      <c r="Y113">
        <f t="shared" si="7"/>
        <v>3797820</v>
      </c>
    </row>
    <row r="114" spans="1:25" x14ac:dyDescent="0.25">
      <c r="A114">
        <v>2024</v>
      </c>
      <c r="B114">
        <v>534153</v>
      </c>
      <c r="C114">
        <v>466726</v>
      </c>
      <c r="D114">
        <v>1591770</v>
      </c>
      <c r="E114">
        <v>211822</v>
      </c>
      <c r="F114">
        <v>532295</v>
      </c>
      <c r="G114">
        <v>223966</v>
      </c>
      <c r="H114">
        <v>1603262</v>
      </c>
      <c r="I114">
        <v>204640</v>
      </c>
      <c r="N114">
        <v>2024</v>
      </c>
      <c r="O114">
        <v>694422</v>
      </c>
      <c r="P114">
        <v>587290</v>
      </c>
      <c r="Q114">
        <v>2093724</v>
      </c>
      <c r="R114">
        <v>283027</v>
      </c>
      <c r="S114">
        <v>691935</v>
      </c>
      <c r="T114">
        <v>243277</v>
      </c>
      <c r="U114">
        <v>2086895</v>
      </c>
      <c r="V114">
        <v>269675</v>
      </c>
    </row>
  </sheetData>
  <mergeCells count="6">
    <mergeCell ref="X3:Y3"/>
    <mergeCell ref="B2:E2"/>
    <mergeCell ref="F2:I2"/>
    <mergeCell ref="K3:L3"/>
    <mergeCell ref="O2:R2"/>
    <mergeCell ref="S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4E84-91CB-4B7F-ABF0-AEB13A7CD4BD}">
  <dimension ref="B1:E54"/>
  <sheetViews>
    <sheetView workbookViewId="0">
      <selection activeCell="D1" sqref="D1:D1048576"/>
    </sheetView>
  </sheetViews>
  <sheetFormatPr defaultRowHeight="15" x14ac:dyDescent="0.25"/>
  <cols>
    <col min="2" max="2" width="13.28515625" bestFit="1" customWidth="1"/>
    <col min="3" max="3" width="18.42578125" bestFit="1" customWidth="1"/>
    <col min="4" max="4" width="20.7109375" bestFit="1" customWidth="1"/>
    <col min="5" max="5" width="23.42578125" bestFit="1" customWidth="1"/>
  </cols>
  <sheetData>
    <row r="1" spans="2:5" x14ac:dyDescent="0.25">
      <c r="B1" t="s">
        <v>9</v>
      </c>
      <c r="C1" t="s">
        <v>15</v>
      </c>
      <c r="D1" t="s">
        <v>46</v>
      </c>
      <c r="E1" t="s">
        <v>47</v>
      </c>
    </row>
    <row r="2" spans="2:5" x14ac:dyDescent="0.25">
      <c r="B2">
        <v>1976</v>
      </c>
      <c r="C2" s="1">
        <v>638000</v>
      </c>
      <c r="D2" s="1">
        <v>430000</v>
      </c>
      <c r="E2" s="1">
        <v>778000</v>
      </c>
    </row>
    <row r="3" spans="2:5" x14ac:dyDescent="0.25">
      <c r="B3">
        <v>1977</v>
      </c>
      <c r="C3" s="1">
        <v>209000</v>
      </c>
      <c r="D3" s="1">
        <v>275000</v>
      </c>
      <c r="E3" s="1">
        <v>1277000</v>
      </c>
    </row>
    <row r="4" spans="2:5" x14ac:dyDescent="0.25">
      <c r="B4">
        <v>1978</v>
      </c>
      <c r="C4" s="1">
        <v>576000</v>
      </c>
      <c r="D4" s="1">
        <v>472000</v>
      </c>
      <c r="E4" s="1">
        <v>710000</v>
      </c>
    </row>
    <row r="5" spans="2:5" x14ac:dyDescent="0.25">
      <c r="B5">
        <v>1979</v>
      </c>
      <c r="C5" s="1">
        <v>532000</v>
      </c>
      <c r="D5" s="1">
        <v>493000</v>
      </c>
      <c r="E5" s="1">
        <v>784000</v>
      </c>
    </row>
    <row r="6" spans="2:5" x14ac:dyDescent="0.25">
      <c r="B6">
        <v>1980</v>
      </c>
      <c r="C6" s="1">
        <v>560000</v>
      </c>
      <c r="D6" s="1">
        <v>515000</v>
      </c>
      <c r="E6" s="1">
        <v>791000</v>
      </c>
    </row>
    <row r="7" spans="2:5" x14ac:dyDescent="0.25">
      <c r="B7">
        <v>1981</v>
      </c>
      <c r="C7" s="1">
        <v>827000</v>
      </c>
      <c r="D7" s="1">
        <v>465000</v>
      </c>
      <c r="E7" s="1">
        <v>791000</v>
      </c>
    </row>
    <row r="8" spans="2:5" x14ac:dyDescent="0.25">
      <c r="B8">
        <v>1982</v>
      </c>
      <c r="C8" s="1">
        <v>737000</v>
      </c>
      <c r="D8" s="1">
        <v>483000</v>
      </c>
      <c r="E8" s="1">
        <v>686000</v>
      </c>
    </row>
    <row r="9" spans="2:5" x14ac:dyDescent="0.25">
      <c r="B9">
        <v>1983</v>
      </c>
      <c r="C9" s="1">
        <v>410000</v>
      </c>
      <c r="D9" s="1">
        <v>519000</v>
      </c>
      <c r="E9" s="1">
        <v>850000</v>
      </c>
    </row>
    <row r="10" spans="2:5" x14ac:dyDescent="0.25">
      <c r="B10">
        <v>1984</v>
      </c>
      <c r="C10" s="1">
        <v>498000</v>
      </c>
      <c r="D10" s="1">
        <v>516000</v>
      </c>
      <c r="E10" s="1">
        <v>1150000</v>
      </c>
    </row>
    <row r="11" spans="2:5" x14ac:dyDescent="0.25">
      <c r="B11">
        <v>1985</v>
      </c>
      <c r="C11" s="1">
        <v>728000</v>
      </c>
      <c r="D11" s="1">
        <v>496000</v>
      </c>
      <c r="E11" s="1">
        <v>1018000</v>
      </c>
    </row>
    <row r="12" spans="2:5" x14ac:dyDescent="0.25">
      <c r="B12">
        <v>1986</v>
      </c>
      <c r="C12" s="1">
        <v>756000</v>
      </c>
      <c r="D12" s="1">
        <v>521000</v>
      </c>
      <c r="E12" s="1">
        <v>1001000</v>
      </c>
    </row>
    <row r="13" spans="2:5" x14ac:dyDescent="0.25">
      <c r="B13">
        <v>1987</v>
      </c>
      <c r="C13" s="1">
        <v>763000</v>
      </c>
      <c r="D13" s="1">
        <v>428000</v>
      </c>
      <c r="E13" s="1">
        <v>1175000</v>
      </c>
    </row>
    <row r="14" spans="2:5" x14ac:dyDescent="0.25">
      <c r="B14">
        <v>1988</v>
      </c>
      <c r="C14" s="1">
        <v>957000</v>
      </c>
      <c r="D14" s="1">
        <v>369000</v>
      </c>
      <c r="E14" s="1">
        <v>1199000</v>
      </c>
    </row>
    <row r="15" spans="2:5" x14ac:dyDescent="0.25">
      <c r="B15">
        <v>1989</v>
      </c>
      <c r="C15" s="1">
        <v>1215000</v>
      </c>
      <c r="D15" s="1">
        <v>288000</v>
      </c>
      <c r="E15" s="1">
        <v>1189000</v>
      </c>
    </row>
    <row r="16" spans="2:5" x14ac:dyDescent="0.25">
      <c r="B16">
        <v>1990</v>
      </c>
      <c r="C16" s="1">
        <v>1458000</v>
      </c>
      <c r="D16" s="1">
        <v>106000</v>
      </c>
      <c r="E16" s="1">
        <v>1183000</v>
      </c>
    </row>
    <row r="17" spans="2:5" x14ac:dyDescent="0.25">
      <c r="B17">
        <v>1991</v>
      </c>
      <c r="C17" s="1">
        <v>625000</v>
      </c>
      <c r="D17" s="1">
        <v>186000</v>
      </c>
      <c r="E17" s="1">
        <v>1252000</v>
      </c>
    </row>
    <row r="18" spans="2:5" x14ac:dyDescent="0.25">
      <c r="B18">
        <v>1992</v>
      </c>
      <c r="C18" s="1">
        <v>744000</v>
      </c>
      <c r="D18" s="1">
        <v>177000</v>
      </c>
      <c r="E18" s="1">
        <v>1153000</v>
      </c>
    </row>
    <row r="19" spans="2:5" x14ac:dyDescent="0.25">
      <c r="B19">
        <v>1993</v>
      </c>
      <c r="C19" s="1">
        <v>663000</v>
      </c>
      <c r="D19" s="1">
        <v>289000</v>
      </c>
      <c r="E19" s="1">
        <v>1144000</v>
      </c>
    </row>
    <row r="20" spans="2:5" x14ac:dyDescent="0.25">
      <c r="B20">
        <v>1994</v>
      </c>
      <c r="C20" s="1">
        <v>845000</v>
      </c>
      <c r="D20" s="1">
        <v>133000</v>
      </c>
      <c r="E20" s="1">
        <v>1263000</v>
      </c>
    </row>
    <row r="21" spans="2:5" x14ac:dyDescent="0.25">
      <c r="B21">
        <v>1995</v>
      </c>
      <c r="C21" s="1">
        <v>451000</v>
      </c>
      <c r="D21" s="1">
        <v>464000</v>
      </c>
      <c r="E21" s="1">
        <v>933000</v>
      </c>
    </row>
    <row r="22" spans="2:5" x14ac:dyDescent="0.25">
      <c r="B22">
        <v>1996</v>
      </c>
      <c r="C22" s="1">
        <v>663000</v>
      </c>
      <c r="D22" s="1">
        <v>425000</v>
      </c>
      <c r="E22" s="1">
        <v>1089000</v>
      </c>
    </row>
    <row r="23" spans="2:5" x14ac:dyDescent="0.25">
      <c r="B23">
        <v>1997</v>
      </c>
      <c r="C23" s="1">
        <v>724000</v>
      </c>
      <c r="D23" s="1">
        <v>436000</v>
      </c>
      <c r="E23" s="1">
        <v>1125000</v>
      </c>
    </row>
    <row r="24" spans="2:5" x14ac:dyDescent="0.25">
      <c r="B24">
        <v>1998</v>
      </c>
      <c r="C24" s="1">
        <v>521000</v>
      </c>
      <c r="D24" s="1">
        <v>467000</v>
      </c>
      <c r="E24" s="1">
        <v>941000</v>
      </c>
    </row>
    <row r="25" spans="2:5" x14ac:dyDescent="0.25">
      <c r="B25">
        <v>1999</v>
      </c>
      <c r="C25" s="1">
        <v>792000</v>
      </c>
      <c r="D25" s="1">
        <v>309000</v>
      </c>
      <c r="E25" s="1">
        <v>1072000</v>
      </c>
    </row>
    <row r="26" spans="2:5" x14ac:dyDescent="0.25">
      <c r="B26">
        <v>2000</v>
      </c>
      <c r="C26" s="1">
        <v>1473000</v>
      </c>
      <c r="D26" s="1">
        <v>255000</v>
      </c>
      <c r="E26" s="1">
        <v>1217000</v>
      </c>
    </row>
    <row r="27" spans="2:5" x14ac:dyDescent="0.25">
      <c r="B27">
        <v>2001</v>
      </c>
      <c r="C27" s="1">
        <v>1119000</v>
      </c>
      <c r="D27" s="1">
        <v>267000</v>
      </c>
      <c r="E27" s="1">
        <v>1245000</v>
      </c>
    </row>
    <row r="28" spans="2:5" x14ac:dyDescent="0.25">
      <c r="B28">
        <v>2002</v>
      </c>
      <c r="C28" s="1">
        <v>1415000</v>
      </c>
      <c r="D28" s="1">
        <v>179000</v>
      </c>
      <c r="E28" s="1">
        <v>1198000</v>
      </c>
    </row>
    <row r="29" spans="2:5" x14ac:dyDescent="0.25">
      <c r="B29">
        <v>2003</v>
      </c>
      <c r="C29" s="1">
        <v>1561000</v>
      </c>
      <c r="D29" s="1">
        <v>252000</v>
      </c>
      <c r="E29" s="1">
        <v>676000</v>
      </c>
    </row>
    <row r="30" spans="2:5" x14ac:dyDescent="0.25">
      <c r="B30">
        <v>2004</v>
      </c>
      <c r="C30" s="1">
        <v>1802000</v>
      </c>
      <c r="D30" s="1">
        <v>203000</v>
      </c>
      <c r="E30" s="1">
        <v>741000</v>
      </c>
    </row>
    <row r="31" spans="2:5" x14ac:dyDescent="0.25">
      <c r="B31">
        <v>2005</v>
      </c>
      <c r="C31" s="1">
        <v>1525000</v>
      </c>
      <c r="D31" s="1">
        <v>369000</v>
      </c>
      <c r="E31" s="1">
        <v>707000</v>
      </c>
    </row>
    <row r="32" spans="2:5" x14ac:dyDescent="0.25">
      <c r="B32">
        <v>2006</v>
      </c>
      <c r="C32" s="1">
        <v>1695000</v>
      </c>
      <c r="D32" s="1">
        <v>379000</v>
      </c>
      <c r="E32" s="1">
        <v>514000</v>
      </c>
    </row>
    <row r="33" spans="2:5" x14ac:dyDescent="0.25">
      <c r="B33">
        <v>2007</v>
      </c>
      <c r="C33" s="1">
        <v>1648000</v>
      </c>
      <c r="D33" s="1">
        <v>129000</v>
      </c>
      <c r="E33" s="1">
        <v>696000</v>
      </c>
    </row>
    <row r="34" spans="2:5" x14ac:dyDescent="0.25">
      <c r="B34">
        <v>2008</v>
      </c>
      <c r="C34" s="1">
        <v>1037000</v>
      </c>
      <c r="D34" s="1">
        <v>147000</v>
      </c>
      <c r="E34" s="1">
        <v>896000</v>
      </c>
    </row>
    <row r="35" spans="2:5" x14ac:dyDescent="0.25">
      <c r="B35">
        <v>2009</v>
      </c>
      <c r="C35" s="1">
        <v>908000</v>
      </c>
      <c r="D35" s="1">
        <v>137000</v>
      </c>
      <c r="E35" s="1">
        <v>1044000</v>
      </c>
    </row>
    <row r="36" spans="2:5" x14ac:dyDescent="0.25">
      <c r="B36">
        <v>2010</v>
      </c>
      <c r="C36" s="1">
        <v>1129000</v>
      </c>
      <c r="D36" s="1">
        <v>251000</v>
      </c>
      <c r="E36" s="1">
        <v>837000</v>
      </c>
    </row>
    <row r="37" spans="2:5" x14ac:dyDescent="0.25">
      <c r="B37">
        <v>2011</v>
      </c>
      <c r="C37" s="1">
        <v>1379000</v>
      </c>
      <c r="D37" s="1">
        <v>370000</v>
      </c>
      <c r="E37" s="1">
        <v>445000</v>
      </c>
    </row>
    <row r="38" spans="2:5" x14ac:dyDescent="0.25">
      <c r="B38">
        <v>2012</v>
      </c>
      <c r="C38" s="1">
        <v>1252000</v>
      </c>
      <c r="D38" s="1">
        <v>167000</v>
      </c>
      <c r="E38" s="1">
        <v>455000</v>
      </c>
    </row>
    <row r="39" spans="2:5" x14ac:dyDescent="0.25">
      <c r="B39">
        <v>2013</v>
      </c>
      <c r="C39" s="1">
        <v>974000</v>
      </c>
      <c r="D39" s="1">
        <v>65000</v>
      </c>
      <c r="E39" s="1">
        <v>984000</v>
      </c>
    </row>
    <row r="40" spans="2:5" x14ac:dyDescent="0.25">
      <c r="B40">
        <v>2014</v>
      </c>
      <c r="C40" s="1">
        <v>607000</v>
      </c>
      <c r="D40" s="1">
        <v>62000</v>
      </c>
      <c r="E40" s="1">
        <v>1168000</v>
      </c>
    </row>
    <row r="41" spans="2:5" x14ac:dyDescent="0.25">
      <c r="B41">
        <v>2015</v>
      </c>
      <c r="C41" s="1">
        <v>550000</v>
      </c>
      <c r="D41" s="1">
        <v>27000</v>
      </c>
      <c r="E41" s="1">
        <v>1180000</v>
      </c>
    </row>
    <row r="43" spans="2:5" x14ac:dyDescent="0.25">
      <c r="B43" t="s">
        <v>9</v>
      </c>
      <c r="C43" t="str">
        <f>+C1</f>
        <v>State Water Project</v>
      </c>
      <c r="D43" t="str">
        <f>+D1</f>
        <v>Los Angeles Aqueduct</v>
      </c>
      <c r="E43" t="str">
        <f>+E1</f>
        <v>Colorado River Aqueduct</v>
      </c>
    </row>
    <row r="44" spans="2:5" x14ac:dyDescent="0.25">
      <c r="B44" t="s">
        <v>10</v>
      </c>
      <c r="C44" s="1">
        <f>+AVERAGE(C2:C41)</f>
        <v>924150</v>
      </c>
      <c r="D44" s="1">
        <f>+AVERAGE(D2:D41)</f>
        <v>313025</v>
      </c>
      <c r="E44" s="1">
        <f>+AVERAGE(E2:E41)</f>
        <v>963925</v>
      </c>
    </row>
    <row r="45" spans="2:5" x14ac:dyDescent="0.25">
      <c r="C45" s="1"/>
      <c r="D45" s="1"/>
      <c r="E45" s="1"/>
    </row>
    <row r="47" spans="2:5" x14ac:dyDescent="0.25">
      <c r="C47" s="1"/>
      <c r="D47" s="1"/>
      <c r="E47" s="1"/>
    </row>
    <row r="50" spans="2:5" x14ac:dyDescent="0.25">
      <c r="C50" t="s">
        <v>15</v>
      </c>
      <c r="D50" t="s">
        <v>46</v>
      </c>
      <c r="E50" t="s">
        <v>47</v>
      </c>
    </row>
    <row r="51" spans="2:5" x14ac:dyDescent="0.25">
      <c r="B51" t="s">
        <v>11</v>
      </c>
      <c r="C51" s="1">
        <f>+AVERAGE(C12:C31)</f>
        <v>1003600</v>
      </c>
      <c r="D51" s="1">
        <f>+AVERAGE(D12:D31)</f>
        <v>306150</v>
      </c>
      <c r="E51" s="1">
        <f>+AVERAGE(E12:E31)</f>
        <v>1075150</v>
      </c>
    </row>
    <row r="52" spans="2:5" x14ac:dyDescent="0.25">
      <c r="B52" t="s">
        <v>12</v>
      </c>
      <c r="C52" s="1">
        <f>+AVERAGE(C12:C21)</f>
        <v>847700</v>
      </c>
      <c r="D52" s="1">
        <f>+AVERAGE(D12:D21)</f>
        <v>296100</v>
      </c>
      <c r="E52" s="1">
        <f>+AVERAGE(E12:E21)</f>
        <v>1149200</v>
      </c>
    </row>
    <row r="53" spans="2:5" x14ac:dyDescent="0.25">
      <c r="B53" t="s">
        <v>13</v>
      </c>
      <c r="C53" s="1">
        <f>+AVERAGE(C22:C31)</f>
        <v>1159500</v>
      </c>
      <c r="D53" s="1">
        <f>+AVERAGE(D22:D31)</f>
        <v>316200</v>
      </c>
      <c r="E53" s="1">
        <f>+AVERAGE(E22:E31)</f>
        <v>1001100</v>
      </c>
    </row>
    <row r="54" spans="2:5" x14ac:dyDescent="0.25">
      <c r="B54" t="s">
        <v>14</v>
      </c>
      <c r="C54" s="1">
        <f>+AVERAGE(C32:C41)</f>
        <v>1117900</v>
      </c>
      <c r="D54" s="1">
        <f>+AVERAGE(D32:D41)</f>
        <v>173400</v>
      </c>
      <c r="E54" s="1">
        <f>+AVERAGE(E32:E41)</f>
        <v>821900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2301-4AE9-497E-9B5E-38FEBB2887F3}">
  <dimension ref="B1:G19"/>
  <sheetViews>
    <sheetView workbookViewId="0">
      <selection activeCell="W8" sqref="W8"/>
    </sheetView>
  </sheetViews>
  <sheetFormatPr defaultRowHeight="15" x14ac:dyDescent="0.25"/>
  <sheetData>
    <row r="1" spans="2:7" x14ac:dyDescent="0.25">
      <c r="B1" t="s">
        <v>17</v>
      </c>
      <c r="C1" t="s">
        <v>16</v>
      </c>
      <c r="D1" t="s">
        <v>63</v>
      </c>
      <c r="E1" t="s">
        <v>64</v>
      </c>
      <c r="F1" t="s">
        <v>65</v>
      </c>
      <c r="G1" t="s">
        <v>66</v>
      </c>
    </row>
    <row r="2" spans="2:7" x14ac:dyDescent="0.25">
      <c r="B2">
        <v>2002</v>
      </c>
      <c r="C2">
        <v>1533.5</v>
      </c>
      <c r="D2">
        <v>1309.3</v>
      </c>
      <c r="E2">
        <v>1897.6</v>
      </c>
      <c r="F2">
        <v>218.4</v>
      </c>
      <c r="G2">
        <v>144.9</v>
      </c>
    </row>
    <row r="3" spans="2:7" x14ac:dyDescent="0.25">
      <c r="B3">
        <v>2003</v>
      </c>
      <c r="C3">
        <v>1712.8999999999901</v>
      </c>
      <c r="D3">
        <v>756.6</v>
      </c>
      <c r="E3">
        <v>1542.69999999999</v>
      </c>
      <c r="F3">
        <v>207.3</v>
      </c>
      <c r="G3">
        <v>122</v>
      </c>
    </row>
    <row r="4" spans="2:7" x14ac:dyDescent="0.25">
      <c r="B4">
        <v>2004</v>
      </c>
      <c r="C4">
        <v>1836.19999999999</v>
      </c>
      <c r="D4">
        <v>1098.5</v>
      </c>
      <c r="E4">
        <v>1476.3</v>
      </c>
      <c r="F4">
        <v>202.6</v>
      </c>
      <c r="G4">
        <v>100.8</v>
      </c>
    </row>
    <row r="5" spans="2:7" x14ac:dyDescent="0.25">
      <c r="B5">
        <v>2005</v>
      </c>
      <c r="C5">
        <v>1528.5</v>
      </c>
      <c r="D5">
        <v>771.69999999999902</v>
      </c>
      <c r="E5">
        <v>1237.5999999999999</v>
      </c>
      <c r="F5">
        <v>339.79999999999899</v>
      </c>
      <c r="G5">
        <v>189.2</v>
      </c>
    </row>
    <row r="6" spans="2:7" x14ac:dyDescent="0.25">
      <c r="B6">
        <v>2006</v>
      </c>
      <c r="C6">
        <v>1469.7</v>
      </c>
      <c r="D6">
        <v>806.7</v>
      </c>
      <c r="E6">
        <v>1739.9</v>
      </c>
      <c r="F6">
        <v>365.8</v>
      </c>
      <c r="G6">
        <v>231.3</v>
      </c>
    </row>
    <row r="7" spans="2:7" x14ac:dyDescent="0.25">
      <c r="B7">
        <v>2007</v>
      </c>
      <c r="C7">
        <v>1596.4</v>
      </c>
      <c r="D7">
        <v>1079.4000000000001</v>
      </c>
      <c r="E7">
        <v>1802.4</v>
      </c>
      <c r="F7">
        <v>185.79999999999899</v>
      </c>
      <c r="G7">
        <v>141.30000000000001</v>
      </c>
    </row>
    <row r="8" spans="2:7" x14ac:dyDescent="0.25">
      <c r="B8">
        <v>2008</v>
      </c>
      <c r="C8">
        <v>1269.2</v>
      </c>
      <c r="D8">
        <v>1254.4000000000001</v>
      </c>
      <c r="E8">
        <v>1697.1</v>
      </c>
      <c r="F8">
        <v>138.19999999999999</v>
      </c>
      <c r="G8">
        <v>201.6</v>
      </c>
    </row>
    <row r="9" spans="2:7" x14ac:dyDescent="0.25">
      <c r="B9">
        <v>2009</v>
      </c>
      <c r="C9">
        <v>985.7</v>
      </c>
      <c r="D9">
        <v>1216.4000000000001</v>
      </c>
      <c r="E9">
        <v>1744.5</v>
      </c>
      <c r="F9">
        <v>98.8</v>
      </c>
      <c r="G9">
        <v>179.9</v>
      </c>
    </row>
    <row r="10" spans="2:7" x14ac:dyDescent="0.25">
      <c r="B10">
        <v>2010</v>
      </c>
      <c r="C10">
        <v>826.9</v>
      </c>
      <c r="D10">
        <v>987.8</v>
      </c>
      <c r="E10">
        <v>1408.2</v>
      </c>
      <c r="F10">
        <v>241.6</v>
      </c>
      <c r="G10">
        <v>220.29999999999899</v>
      </c>
    </row>
    <row r="11" spans="2:7" x14ac:dyDescent="0.25">
      <c r="B11">
        <v>2011</v>
      </c>
      <c r="C11">
        <v>900.69999999999902</v>
      </c>
      <c r="D11">
        <v>955.8</v>
      </c>
      <c r="E11">
        <v>1351</v>
      </c>
      <c r="F11">
        <v>324.89999999999998</v>
      </c>
      <c r="G11">
        <v>214.3</v>
      </c>
    </row>
    <row r="12" spans="2:7" x14ac:dyDescent="0.25">
      <c r="B12">
        <v>2012</v>
      </c>
      <c r="C12">
        <v>1170.3999999999901</v>
      </c>
      <c r="D12">
        <v>902.19999999999902</v>
      </c>
      <c r="E12">
        <v>1484.1</v>
      </c>
      <c r="F12">
        <v>200.1</v>
      </c>
      <c r="G12">
        <v>236.5</v>
      </c>
    </row>
    <row r="13" spans="2:7" x14ac:dyDescent="0.25">
      <c r="B13">
        <v>2013</v>
      </c>
      <c r="C13">
        <v>1060.8</v>
      </c>
      <c r="D13">
        <v>1304.0999999999999</v>
      </c>
      <c r="E13">
        <v>1824.2</v>
      </c>
      <c r="F13">
        <v>74.5</v>
      </c>
      <c r="G13">
        <v>196.5</v>
      </c>
    </row>
    <row r="14" spans="2:7" x14ac:dyDescent="0.25">
      <c r="B14">
        <v>2014</v>
      </c>
      <c r="C14">
        <v>642.9</v>
      </c>
      <c r="D14">
        <v>1730.3</v>
      </c>
      <c r="E14">
        <v>1986.1</v>
      </c>
      <c r="F14">
        <v>51.5</v>
      </c>
      <c r="G14">
        <v>168</v>
      </c>
    </row>
    <row r="15" spans="2:7" x14ac:dyDescent="0.25">
      <c r="B15">
        <v>2015</v>
      </c>
      <c r="C15">
        <v>456.4</v>
      </c>
      <c r="D15">
        <v>1573.2</v>
      </c>
      <c r="E15">
        <v>1462.3</v>
      </c>
      <c r="F15">
        <v>35.200000000000003</v>
      </c>
      <c r="G15">
        <v>164</v>
      </c>
    </row>
    <row r="16" spans="2:7" x14ac:dyDescent="0.25">
      <c r="B16">
        <v>2016</v>
      </c>
      <c r="C16">
        <v>917.3</v>
      </c>
      <c r="D16">
        <v>1186.5999999999999</v>
      </c>
      <c r="E16">
        <v>1331</v>
      </c>
      <c r="F16">
        <v>96.1</v>
      </c>
      <c r="G16">
        <v>90.399999999999906</v>
      </c>
    </row>
    <row r="17" spans="2:7" x14ac:dyDescent="0.25">
      <c r="B17">
        <v>2018</v>
      </c>
      <c r="C17">
        <v>1042.9000000000001</v>
      </c>
      <c r="D17">
        <v>917.1</v>
      </c>
      <c r="E17">
        <v>1579.3</v>
      </c>
      <c r="F17">
        <v>284.2</v>
      </c>
      <c r="G17">
        <v>107.6</v>
      </c>
    </row>
    <row r="18" spans="2:7" x14ac:dyDescent="0.25">
      <c r="B18">
        <v>2019</v>
      </c>
      <c r="C18">
        <v>921.5</v>
      </c>
      <c r="D18">
        <v>775.4</v>
      </c>
      <c r="E18">
        <v>1414.9</v>
      </c>
      <c r="F18">
        <v>309.3</v>
      </c>
      <c r="G18">
        <v>170.7</v>
      </c>
    </row>
    <row r="19" spans="2:7" x14ac:dyDescent="0.25">
      <c r="B19">
        <v>2020</v>
      </c>
      <c r="C19">
        <v>1039.5999999999999</v>
      </c>
      <c r="D19">
        <v>834.7</v>
      </c>
      <c r="E19">
        <v>1362.1</v>
      </c>
      <c r="F19">
        <v>245</v>
      </c>
      <c r="G19">
        <v>173.6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4BA4-17D1-4B56-8AB3-1925A5AC0452}">
  <dimension ref="C1:W36"/>
  <sheetViews>
    <sheetView workbookViewId="0">
      <selection sqref="A1:XFD1"/>
    </sheetView>
  </sheetViews>
  <sheetFormatPr defaultRowHeight="15.75" x14ac:dyDescent="0.25"/>
  <cols>
    <col min="1" max="16384" width="9.140625" style="2"/>
  </cols>
  <sheetData>
    <row r="1" spans="3:23" ht="21" x14ac:dyDescent="0.35">
      <c r="D1" s="8" t="s">
        <v>9</v>
      </c>
      <c r="O1" s="8" t="s">
        <v>71</v>
      </c>
    </row>
    <row r="2" spans="3:23" x14ac:dyDescent="0.25">
      <c r="D2" s="2" t="s">
        <v>26</v>
      </c>
      <c r="E2" s="2" t="s">
        <v>27</v>
      </c>
      <c r="F2" s="2" t="s">
        <v>28</v>
      </c>
      <c r="G2" s="2" t="s">
        <v>23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O2" s="2" t="s">
        <v>34</v>
      </c>
      <c r="P2" s="2" t="s">
        <v>35</v>
      </c>
      <c r="Q2" s="2" t="s">
        <v>28</v>
      </c>
      <c r="R2" s="2" t="s">
        <v>23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</row>
    <row r="3" spans="3:23" x14ac:dyDescent="0.25">
      <c r="C3" s="3"/>
      <c r="D3" s="2">
        <v>1991</v>
      </c>
      <c r="E3" s="2">
        <v>9.1666666666666605E-2</v>
      </c>
      <c r="F3" s="2">
        <v>0.25277777777777699</v>
      </c>
      <c r="G3" s="2">
        <v>0.105555555555555</v>
      </c>
      <c r="H3" s="2">
        <v>0.32479166666666598</v>
      </c>
      <c r="I3" s="2">
        <v>0.52986279257465696</v>
      </c>
      <c r="J3" s="2">
        <v>0.30602006688963201</v>
      </c>
      <c r="K3" s="2">
        <v>0.51946107784431095</v>
      </c>
      <c r="L3" s="2">
        <v>0.12724550898203499</v>
      </c>
      <c r="O3" s="2">
        <v>1991</v>
      </c>
      <c r="P3" s="2">
        <v>7.7777777777777696E-2</v>
      </c>
      <c r="Q3" s="2">
        <v>0.23703703703703699</v>
      </c>
      <c r="R3" s="2">
        <v>9.2592592592592504E-2</v>
      </c>
      <c r="S3" s="2">
        <v>0.32479166666666598</v>
      </c>
      <c r="T3" s="2">
        <v>0.52986279257465696</v>
      </c>
      <c r="U3" s="2">
        <v>0.30602006688963201</v>
      </c>
      <c r="V3" s="2">
        <v>0.51946107784431095</v>
      </c>
      <c r="W3" s="2">
        <v>0.12724550898203499</v>
      </c>
    </row>
    <row r="4" spans="3:23" x14ac:dyDescent="0.25">
      <c r="C4" s="3"/>
      <c r="D4" s="2">
        <v>1992</v>
      </c>
      <c r="E4" s="2">
        <v>0.13055555555555501</v>
      </c>
      <c r="F4" s="2">
        <v>0.227777777777777</v>
      </c>
      <c r="G4" s="2">
        <v>9.9999999999999895E-2</v>
      </c>
      <c r="H4" s="2">
        <v>0.5</v>
      </c>
      <c r="I4" s="2">
        <v>0.74788135593220295</v>
      </c>
      <c r="J4" s="2">
        <v>0.49147727272727199</v>
      </c>
      <c r="K4" s="2">
        <v>0.89146706586826296</v>
      </c>
      <c r="L4" s="2">
        <v>0.43076347305389201</v>
      </c>
      <c r="O4" s="2">
        <v>1992</v>
      </c>
      <c r="P4" s="2">
        <v>0.13611111111111099</v>
      </c>
      <c r="Q4" s="2">
        <v>0.194444444444444</v>
      </c>
      <c r="R4" s="2">
        <v>0.11944444444444401</v>
      </c>
      <c r="S4" s="2">
        <v>0.5</v>
      </c>
      <c r="T4" s="2">
        <v>0.74788135593220295</v>
      </c>
      <c r="U4" s="2">
        <v>0.49147727272727199</v>
      </c>
      <c r="V4" s="2">
        <v>0.89146706586826296</v>
      </c>
      <c r="W4" s="2">
        <v>0.43076347305389201</v>
      </c>
    </row>
    <row r="5" spans="3:23" x14ac:dyDescent="0.25">
      <c r="C5" s="3"/>
      <c r="D5" s="2">
        <v>1993</v>
      </c>
      <c r="E5" s="2">
        <v>0.41944444444444401</v>
      </c>
      <c r="F5" s="2">
        <v>0.58055555555555505</v>
      </c>
      <c r="G5" s="2">
        <v>0.63333333333333297</v>
      </c>
      <c r="H5" s="2">
        <v>0.73076923076922995</v>
      </c>
      <c r="I5" s="2">
        <v>0.84087406015037502</v>
      </c>
      <c r="J5" s="2">
        <v>0.70833333333333304</v>
      </c>
      <c r="K5" s="2">
        <v>0.97380239520958001</v>
      </c>
      <c r="L5" s="2">
        <v>0.809880239520958</v>
      </c>
      <c r="O5" s="2">
        <v>1993</v>
      </c>
      <c r="P5" s="2">
        <v>0.36111111111111099</v>
      </c>
      <c r="Q5" s="2">
        <v>0.61388888888888804</v>
      </c>
      <c r="R5" s="2">
        <v>0.483333333333333</v>
      </c>
      <c r="S5" s="2">
        <v>0.73076923076922995</v>
      </c>
      <c r="T5" s="2">
        <v>0.84087406015037502</v>
      </c>
      <c r="U5" s="2">
        <v>0.70833333333333304</v>
      </c>
      <c r="V5" s="2">
        <v>0.97380239520958001</v>
      </c>
      <c r="W5" s="2">
        <v>0.809880239520958</v>
      </c>
    </row>
    <row r="6" spans="3:23" x14ac:dyDescent="0.25">
      <c r="C6" s="3"/>
      <c r="D6" s="2">
        <v>1994</v>
      </c>
      <c r="E6" s="2">
        <v>0.25277777777777699</v>
      </c>
      <c r="F6" s="2">
        <v>0.31944444444444398</v>
      </c>
      <c r="G6" s="2">
        <v>0.24444444444444399</v>
      </c>
      <c r="H6" s="2">
        <v>0.69047619047619002</v>
      </c>
      <c r="I6" s="2">
        <v>0.57003660637381504</v>
      </c>
      <c r="J6" s="2">
        <v>0.72949735449735398</v>
      </c>
      <c r="K6" s="2">
        <v>0.60516467065868196</v>
      </c>
      <c r="L6" s="2">
        <v>0.83757485029940104</v>
      </c>
      <c r="O6" s="2">
        <v>1994</v>
      </c>
      <c r="P6" s="2">
        <v>0.28888888888888797</v>
      </c>
      <c r="Q6" s="2">
        <v>0.219444444444444</v>
      </c>
      <c r="R6" s="2">
        <v>0.34722222222222199</v>
      </c>
      <c r="S6" s="2">
        <v>0.69047619047619002</v>
      </c>
      <c r="T6" s="2">
        <v>0.57003660637381504</v>
      </c>
      <c r="U6" s="2">
        <v>0.72949735449735398</v>
      </c>
      <c r="V6" s="2">
        <v>0.60516467065868196</v>
      </c>
      <c r="W6" s="2">
        <v>0.83757485029940104</v>
      </c>
    </row>
    <row r="7" spans="3:23" x14ac:dyDescent="0.25">
      <c r="C7" s="3"/>
      <c r="D7" s="2">
        <v>1995</v>
      </c>
      <c r="E7" s="2">
        <v>0.39999999999999902</v>
      </c>
      <c r="F7" s="2">
        <v>0.84722222222222199</v>
      </c>
      <c r="G7" s="2">
        <v>0.88888888888888895</v>
      </c>
      <c r="H7" s="2">
        <v>0.83045977011494199</v>
      </c>
      <c r="I7" s="2">
        <v>0.69604037267080698</v>
      </c>
      <c r="J7" s="2">
        <v>0.79597701149425204</v>
      </c>
      <c r="K7" s="2">
        <v>0.80089820359281405</v>
      </c>
      <c r="L7" s="2">
        <v>0.91953592814371199</v>
      </c>
      <c r="O7" s="2">
        <v>1995</v>
      </c>
      <c r="P7" s="2">
        <v>0.344444444444444</v>
      </c>
      <c r="Q7" s="2">
        <v>0.87222222222222201</v>
      </c>
      <c r="R7" s="2">
        <v>0.73055555555555496</v>
      </c>
      <c r="S7" s="2">
        <v>0.83045977011494199</v>
      </c>
      <c r="T7" s="2">
        <v>0.69604037267080698</v>
      </c>
      <c r="U7" s="2">
        <v>0.79597701149425204</v>
      </c>
      <c r="V7" s="2">
        <v>0.80089820359281405</v>
      </c>
      <c r="W7" s="2">
        <v>0.91953592814371199</v>
      </c>
    </row>
    <row r="8" spans="3:23" x14ac:dyDescent="0.25">
      <c r="C8" s="3"/>
      <c r="D8" s="2">
        <v>1996</v>
      </c>
      <c r="E8" s="2">
        <v>0.29166666666666602</v>
      </c>
      <c r="F8" s="2">
        <v>0.655555555555555</v>
      </c>
      <c r="G8" s="2">
        <v>0.76666666666666605</v>
      </c>
      <c r="H8" s="2">
        <v>0.71428571428571397</v>
      </c>
      <c r="I8" s="2">
        <v>0.50120772946859904</v>
      </c>
      <c r="J8" s="2">
        <v>0.77051282051282</v>
      </c>
      <c r="K8" s="2">
        <v>0.451721556886227</v>
      </c>
      <c r="L8" s="2">
        <v>0.89146706586826296</v>
      </c>
      <c r="O8" s="2">
        <v>1996</v>
      </c>
      <c r="P8" s="2">
        <v>0.33055555555555499</v>
      </c>
      <c r="Q8" s="2">
        <v>0.6</v>
      </c>
      <c r="R8" s="2">
        <v>0.77500000000000002</v>
      </c>
      <c r="S8" s="2">
        <v>0.71428571428571397</v>
      </c>
      <c r="T8" s="2">
        <v>0.50120772946859904</v>
      </c>
      <c r="U8" s="2">
        <v>0.77051282051282</v>
      </c>
      <c r="V8" s="2">
        <v>0.451721556886227</v>
      </c>
      <c r="W8" s="2">
        <v>0.89146706586826296</v>
      </c>
    </row>
    <row r="9" spans="3:23" x14ac:dyDescent="0.25">
      <c r="C9" s="3"/>
      <c r="D9" s="2">
        <v>1997</v>
      </c>
      <c r="E9" s="2">
        <v>0.16111111111111101</v>
      </c>
      <c r="F9" s="2">
        <v>0.68333333333333302</v>
      </c>
      <c r="G9" s="2">
        <v>0.63055555555555498</v>
      </c>
      <c r="H9" s="2">
        <v>0.60965722495894903</v>
      </c>
      <c r="I9" s="2">
        <v>0.42035419582106798</v>
      </c>
      <c r="J9" s="2">
        <v>0.65434782608695596</v>
      </c>
      <c r="K9" s="2">
        <v>0.32634730538922102</v>
      </c>
      <c r="L9" s="2">
        <v>0.71744011976047894</v>
      </c>
      <c r="O9" s="2">
        <v>1997</v>
      </c>
      <c r="P9" s="2">
        <v>0.19999999999999901</v>
      </c>
      <c r="Q9" s="2">
        <v>0.73611111111111105</v>
      </c>
      <c r="R9" s="2">
        <v>0.70555555555555505</v>
      </c>
      <c r="S9" s="2">
        <v>0.60965722495894903</v>
      </c>
      <c r="T9" s="2">
        <v>0.42035419582106798</v>
      </c>
      <c r="U9" s="2">
        <v>0.65434782608695596</v>
      </c>
      <c r="V9" s="2">
        <v>0.32634730538922102</v>
      </c>
      <c r="W9" s="2">
        <v>0.71744011976047894</v>
      </c>
    </row>
    <row r="10" spans="3:23" x14ac:dyDescent="0.25">
      <c r="C10" s="3"/>
      <c r="D10" s="2">
        <v>1998</v>
      </c>
      <c r="E10" s="2">
        <v>0.37777777777777699</v>
      </c>
      <c r="F10" s="2">
        <v>0.83055555555555505</v>
      </c>
      <c r="G10" s="2">
        <v>0.94722222222222197</v>
      </c>
      <c r="H10" s="2">
        <v>0.83974358974358898</v>
      </c>
      <c r="I10" s="2">
        <v>0.74863544474393495</v>
      </c>
      <c r="J10" s="2">
        <v>0.76</v>
      </c>
      <c r="K10" s="2">
        <v>0.87799401197604698</v>
      </c>
      <c r="L10" s="2">
        <v>0.88061377245508898</v>
      </c>
      <c r="O10" s="2">
        <v>1998</v>
      </c>
      <c r="P10" s="2">
        <v>0.30277777777777698</v>
      </c>
      <c r="Q10" s="2">
        <v>0.77500000000000002</v>
      </c>
      <c r="R10" s="2">
        <v>0.83611111111111103</v>
      </c>
      <c r="S10" s="2">
        <v>0.83974358974358898</v>
      </c>
      <c r="T10" s="2">
        <v>0.74863544474393495</v>
      </c>
      <c r="U10" s="2">
        <v>0.76</v>
      </c>
      <c r="V10" s="2">
        <v>0.87799401197604698</v>
      </c>
      <c r="W10" s="2">
        <v>0.88061377245508898</v>
      </c>
    </row>
    <row r="11" spans="3:23" x14ac:dyDescent="0.25">
      <c r="C11" s="3"/>
      <c r="D11" s="2">
        <v>1999</v>
      </c>
      <c r="E11" s="2">
        <v>0.23888888888888801</v>
      </c>
      <c r="F11" s="2">
        <v>0.51666666666666605</v>
      </c>
      <c r="G11" s="2">
        <v>0.76388888888888895</v>
      </c>
      <c r="H11" s="2">
        <v>0.69326765188834105</v>
      </c>
      <c r="I11" s="2">
        <v>0.36625874125874103</v>
      </c>
      <c r="J11" s="2">
        <v>0.75140977443609003</v>
      </c>
      <c r="K11" s="2">
        <v>0.25224550898203502</v>
      </c>
      <c r="L11" s="2">
        <v>0.86077844311377205</v>
      </c>
      <c r="O11" s="2">
        <v>1999</v>
      </c>
      <c r="P11" s="2">
        <v>0.28333333333333299</v>
      </c>
      <c r="Q11" s="2">
        <v>0.655555555555555</v>
      </c>
      <c r="R11" s="2">
        <v>0.83611111111111103</v>
      </c>
      <c r="S11" s="2">
        <v>0.69326765188834105</v>
      </c>
      <c r="T11" s="2">
        <v>0.36625874125874103</v>
      </c>
      <c r="U11" s="2">
        <v>0.75140977443609003</v>
      </c>
      <c r="V11" s="2">
        <v>0.25224550898203502</v>
      </c>
      <c r="W11" s="2">
        <v>0.86077844311377205</v>
      </c>
    </row>
    <row r="12" spans="3:23" x14ac:dyDescent="0.25">
      <c r="C12" s="3"/>
      <c r="D12" s="2">
        <v>2000</v>
      </c>
      <c r="E12" s="2">
        <v>0.31944444444444398</v>
      </c>
      <c r="F12" s="2">
        <v>0.49444444444444402</v>
      </c>
      <c r="G12" s="2">
        <v>0.62777777777777699</v>
      </c>
      <c r="H12" s="2">
        <v>0.52786377708978305</v>
      </c>
      <c r="I12" s="2">
        <v>0.35714285714285698</v>
      </c>
      <c r="J12" s="2">
        <v>0.55238095238095197</v>
      </c>
      <c r="K12" s="2">
        <v>0.212949101796407</v>
      </c>
      <c r="L12" s="2">
        <v>0.54266467065868196</v>
      </c>
      <c r="O12" s="2">
        <v>2000</v>
      </c>
      <c r="P12" s="2">
        <v>0.28333333333333299</v>
      </c>
      <c r="Q12" s="2">
        <v>0.43055555555555503</v>
      </c>
      <c r="R12" s="2">
        <v>0.64166666666666605</v>
      </c>
      <c r="S12" s="2">
        <v>0.52786377708978305</v>
      </c>
      <c r="T12" s="2">
        <v>0.35714285714285698</v>
      </c>
      <c r="U12" s="2">
        <v>0.55238095238095197</v>
      </c>
      <c r="V12" s="2">
        <v>0.212949101796407</v>
      </c>
      <c r="W12" s="2">
        <v>0.54266467065868196</v>
      </c>
    </row>
    <row r="13" spans="3:23" x14ac:dyDescent="0.25">
      <c r="C13" s="3"/>
      <c r="D13" s="2">
        <v>2001</v>
      </c>
      <c r="E13" s="2">
        <v>0.61111111111111105</v>
      </c>
      <c r="F13" s="2">
        <v>0.55555555555555503</v>
      </c>
      <c r="G13" s="2">
        <v>0.38333333333333303</v>
      </c>
      <c r="H13" s="2">
        <v>0.63104288499025296</v>
      </c>
      <c r="I13" s="2">
        <v>0.60229814030131801</v>
      </c>
      <c r="J13" s="2">
        <v>0.60662393162393102</v>
      </c>
      <c r="K13" s="2">
        <v>0.65194610778443096</v>
      </c>
      <c r="L13" s="2">
        <v>0.632859281437125</v>
      </c>
      <c r="O13" s="2">
        <v>2001</v>
      </c>
      <c r="P13" s="2">
        <v>0.52777777777777701</v>
      </c>
      <c r="Q13" s="2">
        <v>0.52500000000000002</v>
      </c>
      <c r="R13" s="2">
        <v>0.44444444444444398</v>
      </c>
      <c r="S13" s="2">
        <v>0.63104288499025296</v>
      </c>
      <c r="T13" s="2">
        <v>0.60229814030131801</v>
      </c>
      <c r="U13" s="2">
        <v>0.60662393162393102</v>
      </c>
      <c r="V13" s="2">
        <v>0.65194610778443096</v>
      </c>
      <c r="W13" s="2">
        <v>0.632859281437125</v>
      </c>
    </row>
    <row r="14" spans="3:23" x14ac:dyDescent="0.25">
      <c r="C14" s="3"/>
      <c r="D14" s="2">
        <v>2002</v>
      </c>
      <c r="E14" s="2">
        <v>0.70833333333333304</v>
      </c>
      <c r="F14" s="2">
        <v>0.48611111111111099</v>
      </c>
      <c r="G14" s="2">
        <v>0.46388888888888802</v>
      </c>
      <c r="H14" s="2">
        <v>0.40790986085904402</v>
      </c>
      <c r="I14" s="2">
        <v>0.34006734006734002</v>
      </c>
      <c r="J14" s="2">
        <v>0.50595238095238004</v>
      </c>
      <c r="K14" s="2">
        <v>0.18188622754490999</v>
      </c>
      <c r="L14" s="2">
        <v>0.44872754491017902</v>
      </c>
      <c r="O14" s="2">
        <v>2002</v>
      </c>
      <c r="P14" s="2">
        <v>0.69166666666666599</v>
      </c>
      <c r="Q14" s="2">
        <v>0.47222222222222199</v>
      </c>
      <c r="R14" s="2">
        <v>0.469444444444444</v>
      </c>
      <c r="S14" s="2">
        <v>0.40790986085904402</v>
      </c>
      <c r="T14" s="2">
        <v>0.34006734006734002</v>
      </c>
      <c r="U14" s="2">
        <v>0.50595238095238004</v>
      </c>
      <c r="V14" s="2">
        <v>0.18188622754490999</v>
      </c>
      <c r="W14" s="2">
        <v>0.44872754491017902</v>
      </c>
    </row>
    <row r="15" spans="3:23" x14ac:dyDescent="0.25">
      <c r="C15" s="3"/>
      <c r="D15" s="2">
        <v>2003</v>
      </c>
      <c r="E15" s="2">
        <v>0.68333333333333302</v>
      </c>
      <c r="F15" s="2">
        <v>0.57222222222222197</v>
      </c>
      <c r="G15" s="2">
        <v>0.61111111111111105</v>
      </c>
      <c r="H15" s="2">
        <v>0.45476190476190398</v>
      </c>
      <c r="I15" s="2">
        <v>0.53418799271380801</v>
      </c>
      <c r="J15" s="2">
        <v>0.46037037037036999</v>
      </c>
      <c r="K15" s="2">
        <v>0.53742514970059796</v>
      </c>
      <c r="L15" s="2">
        <v>0.36639221556886198</v>
      </c>
      <c r="O15" s="2">
        <v>2003</v>
      </c>
      <c r="P15" s="2">
        <v>0.719444444444444</v>
      </c>
      <c r="Q15" s="2">
        <v>0.61388888888888804</v>
      </c>
      <c r="R15" s="2">
        <v>0.54722222222222205</v>
      </c>
      <c r="S15" s="2">
        <v>0.45476190476190398</v>
      </c>
      <c r="T15" s="2">
        <v>0.53418799271380801</v>
      </c>
      <c r="U15" s="2">
        <v>0.46037037037036999</v>
      </c>
      <c r="V15" s="2">
        <v>0.53742514970059796</v>
      </c>
      <c r="W15" s="2">
        <v>0.36639221556886198</v>
      </c>
    </row>
    <row r="16" spans="3:23" x14ac:dyDescent="0.25">
      <c r="C16" s="3"/>
      <c r="D16" s="2">
        <v>2004</v>
      </c>
      <c r="E16" s="2">
        <v>0.57499999999999996</v>
      </c>
      <c r="F16" s="2">
        <v>0.54722222222222205</v>
      </c>
      <c r="G16" s="2">
        <v>0.51388888888888895</v>
      </c>
      <c r="H16" s="2">
        <v>0.372988505747126</v>
      </c>
      <c r="I16" s="2">
        <v>0.41826923076923</v>
      </c>
      <c r="J16" s="2">
        <v>0.418650793650793</v>
      </c>
      <c r="K16" s="2">
        <v>0.32372754491017902</v>
      </c>
      <c r="L16" s="2">
        <v>0.29865269461077798</v>
      </c>
      <c r="O16" s="2">
        <v>2004</v>
      </c>
      <c r="P16" s="2">
        <v>0.59722222222222199</v>
      </c>
      <c r="Q16" s="2">
        <v>0.452777777777777</v>
      </c>
      <c r="R16" s="2">
        <v>0.55833333333333302</v>
      </c>
      <c r="S16" s="2">
        <v>0.372988505747126</v>
      </c>
      <c r="T16" s="2">
        <v>0.41826923076923</v>
      </c>
      <c r="U16" s="2">
        <v>0.418650793650793</v>
      </c>
      <c r="V16" s="2">
        <v>0.32372754491017902</v>
      </c>
      <c r="W16" s="2">
        <v>0.29865269461077798</v>
      </c>
    </row>
    <row r="17" spans="3:23" x14ac:dyDescent="0.25">
      <c r="C17" s="3"/>
      <c r="D17" s="2">
        <v>2005</v>
      </c>
      <c r="E17" s="2">
        <v>0.97222222222222199</v>
      </c>
      <c r="F17" s="2">
        <v>0.83333333333333304</v>
      </c>
      <c r="G17" s="2">
        <v>0.81111111111111101</v>
      </c>
      <c r="H17" s="2">
        <v>0.79089668615984399</v>
      </c>
      <c r="I17" s="2">
        <v>0.83123342175066295</v>
      </c>
      <c r="J17" s="2">
        <v>0.60185185185185097</v>
      </c>
      <c r="K17" s="2">
        <v>0.94872754491017897</v>
      </c>
      <c r="L17" s="2">
        <v>0.62125748502994005</v>
      </c>
      <c r="O17" s="2">
        <v>2005</v>
      </c>
      <c r="P17" s="2">
        <v>0.85833333333333295</v>
      </c>
      <c r="Q17" s="2">
        <v>0.87777777777777699</v>
      </c>
      <c r="R17" s="2">
        <v>0.70833333333333304</v>
      </c>
      <c r="S17" s="2">
        <v>0.79089668615984399</v>
      </c>
      <c r="T17" s="2">
        <v>0.83123342175066295</v>
      </c>
      <c r="U17" s="2">
        <v>0.60185185185185097</v>
      </c>
      <c r="V17" s="2">
        <v>0.94872754491017897</v>
      </c>
      <c r="W17" s="2">
        <v>0.62125748502994005</v>
      </c>
    </row>
    <row r="18" spans="3:23" x14ac:dyDescent="0.25">
      <c r="C18" s="3"/>
      <c r="D18" s="2">
        <v>2006</v>
      </c>
      <c r="E18" s="2">
        <v>0.94444444444444398</v>
      </c>
      <c r="F18" s="2">
        <v>0.82222222222222197</v>
      </c>
      <c r="G18" s="2">
        <v>0.89722222222222203</v>
      </c>
      <c r="H18" s="2">
        <v>0.83333333333333304</v>
      </c>
      <c r="I18" s="2">
        <v>0.63627012999811094</v>
      </c>
      <c r="J18" s="2">
        <v>0.8</v>
      </c>
      <c r="K18" s="2">
        <v>0.71856287425149701</v>
      </c>
      <c r="L18" s="2">
        <v>0.934880239520958</v>
      </c>
      <c r="O18" s="2">
        <v>2006</v>
      </c>
      <c r="P18" s="2">
        <v>0.96388888888888902</v>
      </c>
      <c r="Q18" s="2">
        <v>0.85277777777777697</v>
      </c>
      <c r="R18" s="2">
        <v>0.88888888888888895</v>
      </c>
      <c r="S18" s="2">
        <v>0.83333333333333304</v>
      </c>
      <c r="T18" s="2">
        <v>0.63627012999811094</v>
      </c>
      <c r="U18" s="2">
        <v>0.8</v>
      </c>
      <c r="V18" s="2">
        <v>0.71856287425149701</v>
      </c>
      <c r="W18" s="2">
        <v>0.934880239520958</v>
      </c>
    </row>
    <row r="19" spans="3:23" x14ac:dyDescent="0.25">
      <c r="C19" s="3"/>
      <c r="D19" s="2">
        <v>2007</v>
      </c>
      <c r="E19" s="2">
        <v>0.78888888888888797</v>
      </c>
      <c r="F19" s="2">
        <v>0.241666666666666</v>
      </c>
      <c r="G19" s="2">
        <v>0.38055555555555498</v>
      </c>
      <c r="H19" s="2">
        <v>0.53571428571428503</v>
      </c>
      <c r="I19" s="2">
        <v>0.27981481481481402</v>
      </c>
      <c r="J19" s="2">
        <v>0.608764367816092</v>
      </c>
      <c r="K19" s="2">
        <v>8.6826347305389198E-2</v>
      </c>
      <c r="L19" s="2">
        <v>0.64446107784431095</v>
      </c>
      <c r="O19" s="2">
        <v>2007</v>
      </c>
      <c r="P19" s="2">
        <v>0.82777777777777695</v>
      </c>
      <c r="Q19" s="2">
        <v>0.358333333333333</v>
      </c>
      <c r="R19" s="2">
        <v>0.53611111111111098</v>
      </c>
      <c r="S19" s="2">
        <v>0.53571428571428503</v>
      </c>
      <c r="T19" s="2">
        <v>0.27981481481481402</v>
      </c>
      <c r="U19" s="2">
        <v>0.608764367816092</v>
      </c>
      <c r="V19" s="2">
        <v>8.6826347305389198E-2</v>
      </c>
      <c r="W19" s="2">
        <v>0.64446107784431095</v>
      </c>
    </row>
    <row r="20" spans="3:23" x14ac:dyDescent="0.25">
      <c r="C20" s="3"/>
      <c r="D20" s="2">
        <v>2008</v>
      </c>
      <c r="E20" s="2">
        <v>0.66111111111111098</v>
      </c>
      <c r="F20" s="2">
        <v>0.38333333333333303</v>
      </c>
      <c r="G20" s="2">
        <v>0.23611111111111099</v>
      </c>
      <c r="H20" s="2">
        <v>0.5</v>
      </c>
      <c r="I20" s="2">
        <v>0.47222222222222199</v>
      </c>
      <c r="J20" s="2">
        <v>0.488612836438923</v>
      </c>
      <c r="K20" s="2">
        <v>0.43974550898203502</v>
      </c>
      <c r="L20" s="2">
        <v>0.41579341317365198</v>
      </c>
      <c r="O20" s="2">
        <v>2008</v>
      </c>
      <c r="P20" s="2">
        <v>0.72222222222222199</v>
      </c>
      <c r="Q20" s="2">
        <v>0.35277777777777702</v>
      </c>
      <c r="R20" s="2">
        <v>0.26944444444444399</v>
      </c>
      <c r="S20" s="2">
        <v>0.5</v>
      </c>
      <c r="T20" s="2">
        <v>0.47222222222222199</v>
      </c>
      <c r="U20" s="2">
        <v>0.488612836438923</v>
      </c>
      <c r="V20" s="2">
        <v>0.43974550898203502</v>
      </c>
      <c r="W20" s="2">
        <v>0.41579341317365198</v>
      </c>
    </row>
    <row r="21" spans="3:23" x14ac:dyDescent="0.25">
      <c r="C21" s="3"/>
      <c r="D21" s="2">
        <v>2009</v>
      </c>
      <c r="E21" s="2">
        <v>0.35277777777777702</v>
      </c>
      <c r="F21" s="2">
        <v>0.563888888888888</v>
      </c>
      <c r="G21" s="2">
        <v>0.23055555555555499</v>
      </c>
      <c r="H21" s="2">
        <v>0.38965517241379299</v>
      </c>
      <c r="I21" s="2">
        <v>0.422222222222222</v>
      </c>
      <c r="J21" s="2">
        <v>0.41428571428571398</v>
      </c>
      <c r="K21" s="2">
        <v>0.32447604790419099</v>
      </c>
      <c r="L21" s="2">
        <v>0.29154191616766401</v>
      </c>
      <c r="O21" s="2">
        <v>2009</v>
      </c>
      <c r="P21" s="2">
        <v>0.405555555555555</v>
      </c>
      <c r="Q21" s="2">
        <v>0.46111111111111103</v>
      </c>
      <c r="R21" s="2">
        <v>0.20555555555555499</v>
      </c>
      <c r="S21" s="2">
        <v>0.38965517241379299</v>
      </c>
      <c r="T21" s="2">
        <v>0.422222222222222</v>
      </c>
      <c r="U21" s="2">
        <v>0.41428571428571398</v>
      </c>
      <c r="V21" s="2">
        <v>0.32447604790419099</v>
      </c>
      <c r="W21" s="2">
        <v>0.29154191616766401</v>
      </c>
    </row>
    <row r="22" spans="3:23" x14ac:dyDescent="0.25">
      <c r="C22" s="3"/>
      <c r="D22" s="2">
        <v>2010</v>
      </c>
      <c r="E22" s="2">
        <v>0.50277777777777699</v>
      </c>
      <c r="F22" s="2">
        <v>0.67500000000000004</v>
      </c>
      <c r="G22" s="2">
        <v>0.57777777777777695</v>
      </c>
      <c r="H22" s="2">
        <v>0.50608519269776797</v>
      </c>
      <c r="I22" s="2">
        <v>0.69561781609195406</v>
      </c>
      <c r="J22" s="2">
        <v>0.45761494252873502</v>
      </c>
      <c r="K22" s="2">
        <v>0.80800898203592797</v>
      </c>
      <c r="L22" s="2">
        <v>0.36863772455089799</v>
      </c>
      <c r="O22" s="2">
        <v>2010</v>
      </c>
      <c r="P22" s="2">
        <v>0.41666666666666602</v>
      </c>
      <c r="Q22" s="2">
        <v>0.66111111111111098</v>
      </c>
      <c r="R22" s="2">
        <v>0.469444444444444</v>
      </c>
      <c r="S22" s="2">
        <v>0.50608519269776797</v>
      </c>
      <c r="T22" s="2">
        <v>0.69561781609195406</v>
      </c>
      <c r="U22" s="2">
        <v>0.45761494252873502</v>
      </c>
      <c r="V22" s="2">
        <v>0.80800898203592797</v>
      </c>
      <c r="W22" s="2">
        <v>0.36863772455089799</v>
      </c>
    </row>
    <row r="23" spans="3:23" x14ac:dyDescent="0.25">
      <c r="C23" s="3"/>
      <c r="D23" s="2">
        <v>2011</v>
      </c>
      <c r="E23" s="2">
        <v>0.95277777777777795</v>
      </c>
      <c r="F23" s="2">
        <v>0.83888888888888802</v>
      </c>
      <c r="G23" s="2">
        <v>0.93055555555555503</v>
      </c>
      <c r="H23" s="2">
        <v>0.83405172413793105</v>
      </c>
      <c r="I23" s="2">
        <v>0.74538461538461498</v>
      </c>
      <c r="J23" s="2">
        <v>0.75185185185185099</v>
      </c>
      <c r="K23" s="2">
        <v>0.88510479041916101</v>
      </c>
      <c r="L23" s="2">
        <v>0.86826347305389195</v>
      </c>
      <c r="O23" s="2">
        <v>2011</v>
      </c>
      <c r="P23" s="2">
        <v>0.875</v>
      </c>
      <c r="Q23" s="2">
        <v>0.83333333333333304</v>
      </c>
      <c r="R23" s="2">
        <v>0.86944444444444402</v>
      </c>
      <c r="S23" s="2">
        <v>0.83405172413793105</v>
      </c>
      <c r="T23" s="2">
        <v>0.74538461538461498</v>
      </c>
      <c r="U23" s="2">
        <v>0.75185185185185099</v>
      </c>
      <c r="V23" s="2">
        <v>0.88510479041916101</v>
      </c>
      <c r="W23" s="2">
        <v>0.86826347305389195</v>
      </c>
    </row>
    <row r="24" spans="3:23" x14ac:dyDescent="0.25">
      <c r="C24" s="3"/>
      <c r="D24" s="2">
        <v>2012</v>
      </c>
      <c r="E24" s="2">
        <v>0.84722222222222199</v>
      </c>
      <c r="F24" s="2">
        <v>0.344444444444444</v>
      </c>
      <c r="G24" s="2">
        <v>0.48611111111111099</v>
      </c>
      <c r="H24" s="2">
        <v>0.76388888888888795</v>
      </c>
      <c r="I24" s="2">
        <v>0.473646723646723</v>
      </c>
      <c r="J24" s="2">
        <v>0.80047619047619001</v>
      </c>
      <c r="K24" s="2">
        <v>0.415419161676646</v>
      </c>
      <c r="L24" s="2">
        <v>0.92589820359281405</v>
      </c>
      <c r="O24" s="2">
        <v>2012</v>
      </c>
      <c r="P24" s="2">
        <v>0.9</v>
      </c>
      <c r="Q24" s="2">
        <v>0.42777777777777698</v>
      </c>
      <c r="R24" s="2">
        <v>0.59722222222222199</v>
      </c>
      <c r="S24" s="2">
        <v>0.76388888888888795</v>
      </c>
      <c r="T24" s="2">
        <v>0.473646723646723</v>
      </c>
      <c r="U24" s="2">
        <v>0.80047619047619001</v>
      </c>
      <c r="V24" s="2">
        <v>0.415419161676646</v>
      </c>
      <c r="W24" s="2">
        <v>0.92589820359281405</v>
      </c>
    </row>
    <row r="25" spans="3:23" x14ac:dyDescent="0.25">
      <c r="C25" s="3"/>
      <c r="D25" s="2">
        <v>2013</v>
      </c>
      <c r="E25" s="2">
        <v>0.56666666666666599</v>
      </c>
      <c r="F25" s="2">
        <v>0.22222222222222199</v>
      </c>
      <c r="G25" s="2">
        <v>0.313888888888888</v>
      </c>
      <c r="H25" s="2">
        <v>0.59340659340659296</v>
      </c>
      <c r="I25" s="2">
        <v>0.28431372549019601</v>
      </c>
      <c r="J25" s="2">
        <v>0.677651515151515</v>
      </c>
      <c r="K25" s="2">
        <v>0.100299401197604</v>
      </c>
      <c r="L25" s="2">
        <v>0.74962574850299402</v>
      </c>
      <c r="O25" s="2">
        <v>2013</v>
      </c>
      <c r="P25" s="2">
        <v>0.61666666666666603</v>
      </c>
      <c r="Q25" s="2">
        <v>0.28333333333333299</v>
      </c>
      <c r="R25" s="2">
        <v>0.38333333333333303</v>
      </c>
      <c r="S25" s="2">
        <v>0.59340659340659296</v>
      </c>
      <c r="T25" s="2">
        <v>0.28431372549019601</v>
      </c>
      <c r="U25" s="2">
        <v>0.677651515151515</v>
      </c>
      <c r="V25" s="2">
        <v>0.100299401197604</v>
      </c>
      <c r="W25" s="2">
        <v>0.74962574850299402</v>
      </c>
    </row>
    <row r="26" spans="3:23" x14ac:dyDescent="0.25">
      <c r="C26" s="3"/>
      <c r="D26" s="2">
        <v>2014</v>
      </c>
      <c r="E26" s="2">
        <v>0.23055555555555499</v>
      </c>
      <c r="F26" s="2">
        <v>8.6111111111110999E-2</v>
      </c>
      <c r="G26" s="2">
        <v>7.2222222222222104E-2</v>
      </c>
      <c r="H26" s="2">
        <v>0.43055555555555503</v>
      </c>
      <c r="I26" s="2">
        <v>0.26879699248120298</v>
      </c>
      <c r="J26" s="2">
        <v>0.50094696969696895</v>
      </c>
      <c r="K26" s="2">
        <v>7.4850299401197501E-2</v>
      </c>
      <c r="L26" s="2">
        <v>0.44386227544910101</v>
      </c>
      <c r="O26" s="2">
        <v>2014</v>
      </c>
      <c r="P26" s="2">
        <v>0.35555555555555501</v>
      </c>
      <c r="Q26" s="2">
        <v>0.11944444444444401</v>
      </c>
      <c r="R26" s="2">
        <v>0.105555555555555</v>
      </c>
      <c r="S26" s="2">
        <v>0.43055555555555503</v>
      </c>
      <c r="T26" s="2">
        <v>0.26879699248120298</v>
      </c>
      <c r="U26" s="2">
        <v>0.50094696969696895</v>
      </c>
      <c r="V26" s="2">
        <v>7.4850299401197501E-2</v>
      </c>
      <c r="W26" s="2">
        <v>0.44386227544910101</v>
      </c>
    </row>
    <row r="27" spans="3:23" x14ac:dyDescent="0.25">
      <c r="C27" s="3"/>
      <c r="D27" s="2">
        <v>2015</v>
      </c>
      <c r="E27" s="2">
        <v>7.2222222222222202E-2</v>
      </c>
      <c r="F27" s="2">
        <v>0.105555555555555</v>
      </c>
      <c r="G27" s="2">
        <v>5.83333333333333E-2</v>
      </c>
      <c r="H27" s="2">
        <v>0.36538461538461497</v>
      </c>
      <c r="I27" s="2">
        <v>0.39932983682983603</v>
      </c>
      <c r="J27" s="2">
        <v>0.40833333333333299</v>
      </c>
      <c r="K27" s="2">
        <v>0.26983532934131699</v>
      </c>
      <c r="L27" s="2">
        <v>0.28480538922155602</v>
      </c>
      <c r="O27" s="2">
        <v>2015</v>
      </c>
      <c r="P27" s="2">
        <v>6.3888888888888801E-2</v>
      </c>
      <c r="Q27" s="2">
        <v>6.1111111111110998E-2</v>
      </c>
      <c r="R27" s="2">
        <v>6.3888888888888801E-2</v>
      </c>
      <c r="S27" s="2">
        <v>0.36538461538461497</v>
      </c>
      <c r="T27" s="2">
        <v>0.39932983682983603</v>
      </c>
      <c r="U27" s="2">
        <v>0.40833333333333299</v>
      </c>
      <c r="V27" s="2">
        <v>0.26983532934131699</v>
      </c>
      <c r="W27" s="2">
        <v>0.28480538922155602</v>
      </c>
    </row>
    <row r="28" spans="3:23" x14ac:dyDescent="0.25">
      <c r="C28" s="3"/>
      <c r="D28" s="2">
        <v>2016</v>
      </c>
      <c r="E28" s="2">
        <v>0.23611111111111099</v>
      </c>
      <c r="F28" s="2">
        <v>0.297222222222222</v>
      </c>
      <c r="G28" s="2">
        <v>0.3</v>
      </c>
      <c r="H28" s="2">
        <v>0.26050420168067201</v>
      </c>
      <c r="I28" s="2">
        <v>0.41319444444444398</v>
      </c>
      <c r="J28" s="2">
        <v>0.31481018981018899</v>
      </c>
      <c r="K28" s="2">
        <v>0.29715568862275399</v>
      </c>
      <c r="L28" s="2">
        <v>0.14745508982035899</v>
      </c>
      <c r="O28" s="2">
        <v>2016</v>
      </c>
      <c r="P28" s="2">
        <v>0.15</v>
      </c>
      <c r="Q28" s="2">
        <v>0.297222222222222</v>
      </c>
      <c r="R28" s="2">
        <v>0.22222222222222199</v>
      </c>
      <c r="S28" s="2">
        <v>0.26050420168067201</v>
      </c>
      <c r="T28" s="2">
        <v>0.41319444444444398</v>
      </c>
      <c r="U28" s="2">
        <v>0.31481018981018899</v>
      </c>
      <c r="V28" s="2">
        <v>0.29715568862275399</v>
      </c>
      <c r="W28" s="2">
        <v>0.14745508982035899</v>
      </c>
    </row>
    <row r="29" spans="3:23" x14ac:dyDescent="0.25">
      <c r="C29" s="3"/>
      <c r="D29" s="2">
        <v>2017</v>
      </c>
      <c r="E29" s="2">
        <v>0.719444444444444</v>
      </c>
      <c r="F29" s="2">
        <v>0.85555555555555496</v>
      </c>
      <c r="G29" s="2">
        <v>0.85833333333333295</v>
      </c>
      <c r="H29" s="2">
        <v>0.422222222222222</v>
      </c>
      <c r="I29" s="2">
        <v>0.71016949152542297</v>
      </c>
      <c r="J29" s="2">
        <v>0.40972222222222199</v>
      </c>
      <c r="K29" s="2">
        <v>0.83420658682634696</v>
      </c>
      <c r="L29" s="2">
        <v>0.28592814371257402</v>
      </c>
      <c r="O29" s="2">
        <v>2017</v>
      </c>
      <c r="P29" s="2">
        <v>0.63888888888888895</v>
      </c>
      <c r="Q29" s="2">
        <v>0.74166666666666603</v>
      </c>
      <c r="R29" s="2">
        <v>0.75555555555555498</v>
      </c>
      <c r="S29" s="2">
        <v>0.422222222222222</v>
      </c>
      <c r="T29" s="2">
        <v>0.71016949152542297</v>
      </c>
      <c r="U29" s="2">
        <v>0.40972222222222199</v>
      </c>
      <c r="V29" s="2">
        <v>0.83420658682634696</v>
      </c>
      <c r="W29" s="2">
        <v>0.28592814371257402</v>
      </c>
    </row>
    <row r="30" spans="3:23" x14ac:dyDescent="0.25">
      <c r="C30" s="3"/>
      <c r="D30" s="2">
        <v>2018</v>
      </c>
      <c r="E30" s="2">
        <v>0.66944444444444395</v>
      </c>
      <c r="F30" s="2">
        <v>0.46388888888888802</v>
      </c>
      <c r="G30" s="2">
        <v>0.46111111111111103</v>
      </c>
      <c r="H30" s="2">
        <v>0.31666666666666599</v>
      </c>
      <c r="I30" s="2">
        <v>0.45076923076922998</v>
      </c>
      <c r="J30" s="2">
        <v>0.35416666666666602</v>
      </c>
      <c r="K30" s="2">
        <v>0.394461077844311</v>
      </c>
      <c r="L30" s="2">
        <v>0.18562874251497</v>
      </c>
      <c r="O30" s="2">
        <v>2018</v>
      </c>
      <c r="P30" s="2">
        <v>0.68611111111111101</v>
      </c>
      <c r="Q30" s="2">
        <v>0.50277777777777699</v>
      </c>
      <c r="R30" s="2">
        <v>0.52777777777777701</v>
      </c>
      <c r="S30" s="2">
        <v>0.31666666666666599</v>
      </c>
      <c r="T30" s="2">
        <v>0.45076923076922998</v>
      </c>
      <c r="U30" s="2">
        <v>0.35416666666666602</v>
      </c>
      <c r="V30" s="2">
        <v>0.394461077844311</v>
      </c>
      <c r="W30" s="2">
        <v>0.18562874251497</v>
      </c>
    </row>
    <row r="31" spans="3:23" x14ac:dyDescent="0.25">
      <c r="C31" s="3"/>
      <c r="D31" s="2">
        <v>2019</v>
      </c>
      <c r="E31" s="2">
        <v>0.86666666666666603</v>
      </c>
      <c r="F31" s="2">
        <v>0.79722222222222205</v>
      </c>
      <c r="G31" s="2">
        <v>0.79444444444444395</v>
      </c>
      <c r="H31" s="2">
        <v>0.55000000000000004</v>
      </c>
      <c r="I31" s="2">
        <v>0.752941176470588</v>
      </c>
      <c r="J31" s="2">
        <v>0.47777777777777702</v>
      </c>
      <c r="K31" s="2">
        <v>0.88922155688622695</v>
      </c>
      <c r="L31" s="2">
        <v>0.410179640718562</v>
      </c>
      <c r="O31" s="2">
        <v>2019</v>
      </c>
      <c r="P31" s="2">
        <v>0.81111111111111101</v>
      </c>
      <c r="Q31" s="2">
        <v>0.75555555555555498</v>
      </c>
      <c r="R31" s="2">
        <v>0.72499999999999998</v>
      </c>
      <c r="S31" s="2">
        <v>0.55000000000000004</v>
      </c>
      <c r="T31" s="2">
        <v>0.752941176470588</v>
      </c>
      <c r="U31" s="2">
        <v>0.47777777777777702</v>
      </c>
      <c r="V31" s="2">
        <v>0.88922155688622695</v>
      </c>
      <c r="W31" s="2">
        <v>0.410179640718562</v>
      </c>
    </row>
    <row r="32" spans="3:23" x14ac:dyDescent="0.25">
      <c r="C32" s="3"/>
      <c r="D32" s="2">
        <v>2020</v>
      </c>
      <c r="E32" s="2">
        <v>0.85555555555555496</v>
      </c>
      <c r="F32" s="2">
        <v>0.39999999999999902</v>
      </c>
      <c r="G32" s="2">
        <v>0.41111111111111098</v>
      </c>
      <c r="H32" s="2">
        <v>0.68333333333333302</v>
      </c>
      <c r="I32" s="2">
        <v>0.67647058823529405</v>
      </c>
      <c r="J32" s="2">
        <v>0.65151515151515105</v>
      </c>
      <c r="K32" s="2">
        <v>0.77357784431137699</v>
      </c>
      <c r="L32" s="2">
        <v>0.71407185628742498</v>
      </c>
      <c r="O32" s="2">
        <v>2020</v>
      </c>
      <c r="P32" s="2">
        <v>0.875</v>
      </c>
      <c r="Q32" s="2">
        <v>0.52777777777777701</v>
      </c>
      <c r="R32" s="2">
        <v>0.50833333333333297</v>
      </c>
      <c r="S32" s="2">
        <v>0.68333333333333302</v>
      </c>
      <c r="T32" s="2">
        <v>0.67647058823529405</v>
      </c>
      <c r="U32" s="2">
        <v>0.65151515151515105</v>
      </c>
      <c r="V32" s="2">
        <v>0.77357784431137699</v>
      </c>
      <c r="W32" s="2">
        <v>0.71407185628742498</v>
      </c>
    </row>
    <row r="33" spans="3:23" x14ac:dyDescent="0.25">
      <c r="C33" s="3"/>
      <c r="D33" s="2">
        <v>2021</v>
      </c>
      <c r="E33" s="2">
        <v>0.5</v>
      </c>
      <c r="F33" s="2">
        <v>0.202777777777777</v>
      </c>
      <c r="G33" s="2">
        <v>0.11111111111111099</v>
      </c>
      <c r="H33" s="2">
        <v>0.45</v>
      </c>
      <c r="I33" s="2">
        <v>0.381410256410256</v>
      </c>
      <c r="J33" s="2">
        <v>0.512797619047619</v>
      </c>
      <c r="K33" s="2">
        <v>0.24251497005987999</v>
      </c>
      <c r="L33" s="2">
        <v>0.46444610778443102</v>
      </c>
      <c r="O33" s="2">
        <v>2021</v>
      </c>
      <c r="P33" s="2">
        <v>0.6</v>
      </c>
      <c r="Q33" s="2">
        <v>0.16111111111111101</v>
      </c>
      <c r="R33" s="2">
        <v>0.180555555555555</v>
      </c>
      <c r="S33" s="2">
        <v>0.45</v>
      </c>
      <c r="T33" s="2">
        <v>0.381410256410256</v>
      </c>
      <c r="U33" s="2">
        <v>0.512797619047619</v>
      </c>
      <c r="V33" s="2">
        <v>0.24251497005987999</v>
      </c>
      <c r="W33" s="2">
        <v>0.46444610778443102</v>
      </c>
    </row>
    <row r="34" spans="3:23" x14ac:dyDescent="0.25">
      <c r="C34" s="3"/>
      <c r="D34" s="2">
        <v>2022</v>
      </c>
      <c r="E34" s="2">
        <v>0.28611111111111098</v>
      </c>
      <c r="F34" s="2">
        <v>0.37222222222222201</v>
      </c>
      <c r="G34" s="2">
        <v>0.155555555555555</v>
      </c>
      <c r="H34" s="2">
        <v>0.36666666666666597</v>
      </c>
      <c r="I34" s="2">
        <v>0.44562647754137102</v>
      </c>
      <c r="J34" s="2">
        <v>0.422222222222222</v>
      </c>
      <c r="K34" s="2">
        <v>0.388098802395209</v>
      </c>
      <c r="L34" s="2">
        <v>0.307260479041916</v>
      </c>
      <c r="O34" s="2">
        <v>2022</v>
      </c>
      <c r="P34" s="2">
        <v>0.327777777777777</v>
      </c>
      <c r="Q34" s="2">
        <v>0.30277777777777698</v>
      </c>
      <c r="R34" s="2">
        <v>0.13888888888888801</v>
      </c>
      <c r="S34" s="2">
        <v>0.36666666666666597</v>
      </c>
      <c r="T34" s="2">
        <v>0.44562647754137102</v>
      </c>
      <c r="U34" s="2">
        <v>0.422222222222222</v>
      </c>
      <c r="V34" s="2">
        <v>0.388098802395209</v>
      </c>
      <c r="W34" s="2">
        <v>0.307260479041916</v>
      </c>
    </row>
    <row r="35" spans="3:23" x14ac:dyDescent="0.25">
      <c r="C35" s="3"/>
      <c r="D35" s="2">
        <v>2023</v>
      </c>
      <c r="E35" s="2">
        <v>0.73611111111111105</v>
      </c>
      <c r="F35" s="2">
        <v>0.86944444444444402</v>
      </c>
      <c r="G35" s="2">
        <v>0.85</v>
      </c>
      <c r="H35" s="2">
        <v>0.77718832891246603</v>
      </c>
      <c r="I35" s="2">
        <v>0.802287581699346</v>
      </c>
      <c r="J35" s="2">
        <v>0.65181992337164696</v>
      </c>
      <c r="K35" s="2">
        <v>0.92514970059880197</v>
      </c>
      <c r="L35" s="2">
        <v>0.703218562874251</v>
      </c>
      <c r="O35" s="2">
        <v>2023</v>
      </c>
      <c r="P35" s="2">
        <v>0.57222222222222197</v>
      </c>
      <c r="Q35" s="2">
        <v>0.84722222222222199</v>
      </c>
      <c r="R35" s="2">
        <v>0.69722222222222197</v>
      </c>
      <c r="S35" s="2">
        <v>0.77718832891246603</v>
      </c>
      <c r="T35" s="2">
        <v>0.802287581699346</v>
      </c>
      <c r="U35" s="2">
        <v>0.65181992337164696</v>
      </c>
      <c r="V35" s="2">
        <v>0.92514970059880197</v>
      </c>
      <c r="W35" s="2">
        <v>0.703218562874251</v>
      </c>
    </row>
    <row r="36" spans="3:23" x14ac:dyDescent="0.25">
      <c r="C36" s="3"/>
      <c r="D36" s="2">
        <v>2024</v>
      </c>
      <c r="E36" s="2">
        <v>0.93333333333333302</v>
      </c>
      <c r="F36" s="2">
        <v>0.422222222222222</v>
      </c>
      <c r="G36" s="2">
        <v>0.52222222222222203</v>
      </c>
      <c r="H36" s="2">
        <v>0.4</v>
      </c>
      <c r="I36" s="2">
        <v>0.79629629629629595</v>
      </c>
      <c r="J36" s="2">
        <v>0.59280936454849498</v>
      </c>
      <c r="K36" s="2">
        <v>0.94311377245508998</v>
      </c>
      <c r="L36" s="2">
        <v>0.60179640718562799</v>
      </c>
      <c r="O36" s="2">
        <v>2024</v>
      </c>
      <c r="P36" s="2">
        <v>0.85</v>
      </c>
      <c r="Q36" s="2">
        <v>0.57222222222222197</v>
      </c>
      <c r="R36" s="2">
        <v>0.66111111111111098</v>
      </c>
      <c r="S36" s="2">
        <v>0.4</v>
      </c>
      <c r="T36" s="2">
        <v>0.79629629629629595</v>
      </c>
      <c r="U36" s="2">
        <v>0.59280936454849498</v>
      </c>
      <c r="V36" s="2">
        <v>0.94311377245508998</v>
      </c>
      <c r="W36" s="2">
        <v>0.60179640718562799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9409-878E-4AAD-92B3-F4F9F1BBD9C5}">
  <dimension ref="A1:M113"/>
  <sheetViews>
    <sheetView tabSelected="1" topLeftCell="A2" zoomScale="85" zoomScaleNormal="85" workbookViewId="0">
      <selection activeCell="H5" sqref="H5"/>
    </sheetView>
  </sheetViews>
  <sheetFormatPr defaultRowHeight="15" x14ac:dyDescent="0.25"/>
  <cols>
    <col min="2" max="2" width="23.42578125" bestFit="1" customWidth="1"/>
    <col min="4" max="4" width="10.42578125" bestFit="1" customWidth="1"/>
    <col min="5" max="5" width="12.85546875" bestFit="1" customWidth="1"/>
    <col min="6" max="6" width="16.140625" customWidth="1"/>
    <col min="7" max="7" width="10.42578125" bestFit="1" customWidth="1"/>
    <col min="8" max="8" width="8.28515625" bestFit="1" customWidth="1"/>
    <col min="9" max="10" width="12.42578125" bestFit="1" customWidth="1"/>
  </cols>
  <sheetData>
    <row r="1" spans="1:10" x14ac:dyDescent="0.25">
      <c r="D1" s="9" t="s">
        <v>9</v>
      </c>
      <c r="E1" s="9"/>
      <c r="F1" s="9"/>
      <c r="G1" s="9" t="s">
        <v>71</v>
      </c>
      <c r="H1" s="9"/>
      <c r="I1" s="9"/>
    </row>
    <row r="2" spans="1:10" ht="45" x14ac:dyDescent="0.25">
      <c r="A2" t="s">
        <v>9</v>
      </c>
      <c r="B2" t="s">
        <v>18</v>
      </c>
      <c r="C2" t="s">
        <v>19</v>
      </c>
      <c r="D2" s="6" t="s">
        <v>68</v>
      </c>
      <c r="E2" s="6" t="s">
        <v>70</v>
      </c>
      <c r="F2" s="6" t="s">
        <v>69</v>
      </c>
      <c r="G2" s="6" t="s">
        <v>68</v>
      </c>
      <c r="H2" s="6" t="s">
        <v>70</v>
      </c>
      <c r="I2" s="6" t="s">
        <v>69</v>
      </c>
      <c r="J2" s="6"/>
    </row>
    <row r="3" spans="1:10" x14ac:dyDescent="0.25">
      <c r="A3">
        <v>1914</v>
      </c>
      <c r="D3">
        <v>1704204</v>
      </c>
      <c r="E3">
        <v>1704204</v>
      </c>
      <c r="F3">
        <v>0</v>
      </c>
      <c r="G3">
        <v>1278153</v>
      </c>
      <c r="H3">
        <v>1278153</v>
      </c>
      <c r="I3">
        <v>0</v>
      </c>
    </row>
    <row r="4" spans="1:10" x14ac:dyDescent="0.25">
      <c r="A4">
        <v>1915</v>
      </c>
      <c r="D4">
        <v>1783896</v>
      </c>
      <c r="E4">
        <v>1783896</v>
      </c>
      <c r="F4">
        <v>0</v>
      </c>
      <c r="G4">
        <v>1763973</v>
      </c>
      <c r="H4">
        <v>1763973</v>
      </c>
      <c r="I4">
        <v>0</v>
      </c>
    </row>
    <row r="5" spans="1:10" x14ac:dyDescent="0.25">
      <c r="A5">
        <v>1916</v>
      </c>
      <c r="D5">
        <v>2009700</v>
      </c>
      <c r="E5">
        <v>2009700</v>
      </c>
      <c r="F5">
        <v>0</v>
      </c>
      <c r="G5">
        <v>1953249</v>
      </c>
      <c r="H5">
        <v>1953249</v>
      </c>
      <c r="I5">
        <v>0</v>
      </c>
    </row>
    <row r="6" spans="1:10" x14ac:dyDescent="0.25">
      <c r="A6">
        <v>1917</v>
      </c>
      <c r="D6">
        <v>2088396</v>
      </c>
      <c r="E6">
        <v>2088396</v>
      </c>
      <c r="F6">
        <v>0</v>
      </c>
      <c r="G6">
        <v>2068722</v>
      </c>
      <c r="H6">
        <v>2068722</v>
      </c>
      <c r="I6">
        <v>0</v>
      </c>
    </row>
    <row r="7" spans="1:10" x14ac:dyDescent="0.25">
      <c r="A7">
        <v>1918</v>
      </c>
      <c r="D7">
        <v>2386500</v>
      </c>
      <c r="E7">
        <v>2386500</v>
      </c>
      <c r="F7">
        <v>0</v>
      </c>
      <c r="G7">
        <v>2311974</v>
      </c>
      <c r="H7">
        <v>2311974</v>
      </c>
      <c r="I7">
        <v>0</v>
      </c>
    </row>
    <row r="8" spans="1:10" x14ac:dyDescent="0.25">
      <c r="A8">
        <v>1919</v>
      </c>
      <c r="D8">
        <v>2334300</v>
      </c>
      <c r="E8">
        <v>2334300</v>
      </c>
      <c r="F8">
        <v>0</v>
      </c>
      <c r="G8">
        <v>2347350</v>
      </c>
      <c r="H8">
        <v>2347350</v>
      </c>
      <c r="I8">
        <v>0</v>
      </c>
    </row>
    <row r="9" spans="1:10" x14ac:dyDescent="0.25">
      <c r="A9">
        <v>1920</v>
      </c>
      <c r="D9">
        <v>2495196</v>
      </c>
      <c r="E9">
        <v>2495196</v>
      </c>
      <c r="F9">
        <v>0</v>
      </c>
      <c r="G9">
        <v>2454972</v>
      </c>
      <c r="H9">
        <v>2454972</v>
      </c>
      <c r="I9">
        <v>0</v>
      </c>
    </row>
    <row r="10" spans="1:10" x14ac:dyDescent="0.25">
      <c r="A10">
        <v>1921</v>
      </c>
      <c r="D10">
        <v>2128596</v>
      </c>
      <c r="E10">
        <v>2128596</v>
      </c>
      <c r="F10">
        <v>0</v>
      </c>
      <c r="G10">
        <v>2220246</v>
      </c>
      <c r="H10">
        <v>2220246</v>
      </c>
      <c r="I10">
        <v>0</v>
      </c>
    </row>
    <row r="11" spans="1:10" x14ac:dyDescent="0.25">
      <c r="A11">
        <v>1922</v>
      </c>
      <c r="D11">
        <v>2465400</v>
      </c>
      <c r="E11">
        <v>2458056</v>
      </c>
      <c r="F11">
        <v>0</v>
      </c>
      <c r="G11">
        <v>2381199</v>
      </c>
      <c r="H11">
        <v>2399097</v>
      </c>
      <c r="I11">
        <v>0</v>
      </c>
    </row>
    <row r="12" spans="1:10" x14ac:dyDescent="0.25">
      <c r="A12">
        <v>1923</v>
      </c>
      <c r="D12">
        <v>2836104</v>
      </c>
      <c r="E12">
        <v>2825999</v>
      </c>
      <c r="F12">
        <v>0</v>
      </c>
      <c r="G12">
        <v>2743428</v>
      </c>
      <c r="H12">
        <v>2742834</v>
      </c>
      <c r="I12">
        <v>0</v>
      </c>
    </row>
    <row r="13" spans="1:10" x14ac:dyDescent="0.25">
      <c r="A13">
        <v>1924</v>
      </c>
      <c r="D13">
        <v>2630604</v>
      </c>
      <c r="E13">
        <v>2619409</v>
      </c>
      <c r="F13">
        <v>0</v>
      </c>
      <c r="G13">
        <v>2681979</v>
      </c>
      <c r="H13">
        <v>2674538</v>
      </c>
      <c r="I13">
        <v>0</v>
      </c>
    </row>
    <row r="14" spans="1:10" x14ac:dyDescent="0.25">
      <c r="A14">
        <v>1925</v>
      </c>
      <c r="D14">
        <v>2639700</v>
      </c>
      <c r="E14">
        <v>2627065</v>
      </c>
      <c r="F14">
        <v>0</v>
      </c>
      <c r="G14">
        <v>2637426</v>
      </c>
      <c r="H14">
        <v>2629737</v>
      </c>
      <c r="I14">
        <v>0</v>
      </c>
    </row>
    <row r="15" spans="1:10" x14ac:dyDescent="0.25">
      <c r="A15">
        <v>1926</v>
      </c>
      <c r="D15">
        <v>2613108</v>
      </c>
      <c r="E15">
        <v>2601241</v>
      </c>
      <c r="F15">
        <v>0</v>
      </c>
      <c r="G15">
        <v>2619756</v>
      </c>
      <c r="H15">
        <v>2605254</v>
      </c>
      <c r="I15">
        <v>0</v>
      </c>
    </row>
    <row r="16" spans="1:10" x14ac:dyDescent="0.25">
      <c r="A16">
        <v>1927</v>
      </c>
      <c r="D16">
        <v>2705304</v>
      </c>
      <c r="E16">
        <v>2693327</v>
      </c>
      <c r="F16">
        <v>0</v>
      </c>
      <c r="G16">
        <v>2682255</v>
      </c>
      <c r="H16">
        <v>2670626</v>
      </c>
      <c r="I16">
        <v>0</v>
      </c>
    </row>
    <row r="17" spans="1:9" x14ac:dyDescent="0.25">
      <c r="A17">
        <v>1928</v>
      </c>
      <c r="D17">
        <v>2760996</v>
      </c>
      <c r="E17">
        <v>2751505</v>
      </c>
      <c r="F17">
        <v>0</v>
      </c>
      <c r="G17">
        <v>2747073</v>
      </c>
      <c r="H17">
        <v>2729068</v>
      </c>
      <c r="I17">
        <v>0</v>
      </c>
    </row>
    <row r="18" spans="1:9" x14ac:dyDescent="0.25">
      <c r="A18">
        <v>1929</v>
      </c>
      <c r="D18">
        <v>2995896</v>
      </c>
      <c r="E18">
        <v>2984604</v>
      </c>
      <c r="F18">
        <v>0</v>
      </c>
      <c r="G18">
        <v>2937171</v>
      </c>
      <c r="H18">
        <v>2932061</v>
      </c>
      <c r="I18">
        <v>0</v>
      </c>
    </row>
    <row r="19" spans="1:9" x14ac:dyDescent="0.25">
      <c r="A19">
        <v>1930</v>
      </c>
      <c r="D19">
        <v>3016404</v>
      </c>
      <c r="E19">
        <v>3006348</v>
      </c>
      <c r="F19">
        <v>0</v>
      </c>
      <c r="G19">
        <v>3011277</v>
      </c>
      <c r="H19">
        <v>2996966</v>
      </c>
      <c r="I19">
        <v>0</v>
      </c>
    </row>
    <row r="20" spans="1:9" x14ac:dyDescent="0.25">
      <c r="A20">
        <v>1931</v>
      </c>
      <c r="D20">
        <v>2555304</v>
      </c>
      <c r="E20">
        <v>2545139</v>
      </c>
      <c r="F20">
        <v>0</v>
      </c>
      <c r="G20">
        <v>2670579</v>
      </c>
      <c r="H20">
        <v>2660781</v>
      </c>
      <c r="I20">
        <v>0</v>
      </c>
    </row>
    <row r="21" spans="1:9" x14ac:dyDescent="0.25">
      <c r="A21">
        <v>1932</v>
      </c>
      <c r="D21">
        <v>2523900</v>
      </c>
      <c r="E21">
        <v>2514803</v>
      </c>
      <c r="F21">
        <v>0</v>
      </c>
      <c r="G21">
        <v>2531751</v>
      </c>
      <c r="H21">
        <v>2518995</v>
      </c>
      <c r="I21">
        <v>0</v>
      </c>
    </row>
    <row r="22" spans="1:9" x14ac:dyDescent="0.25">
      <c r="A22">
        <v>1933</v>
      </c>
      <c r="D22">
        <v>2548008</v>
      </c>
      <c r="E22">
        <v>2538792</v>
      </c>
      <c r="F22">
        <v>0</v>
      </c>
      <c r="G22">
        <v>2541981</v>
      </c>
      <c r="H22">
        <v>2533170</v>
      </c>
      <c r="I22">
        <v>0</v>
      </c>
    </row>
    <row r="23" spans="1:9" x14ac:dyDescent="0.25">
      <c r="A23">
        <v>1934</v>
      </c>
      <c r="D23">
        <v>1791504</v>
      </c>
      <c r="E23">
        <v>1780620</v>
      </c>
      <c r="F23">
        <v>0</v>
      </c>
      <c r="G23">
        <v>1980630</v>
      </c>
      <c r="H23">
        <v>1975482</v>
      </c>
      <c r="I23">
        <v>0</v>
      </c>
    </row>
    <row r="24" spans="1:9" x14ac:dyDescent="0.25">
      <c r="A24">
        <v>1935</v>
      </c>
      <c r="D24">
        <v>2550300</v>
      </c>
      <c r="E24">
        <v>2451971</v>
      </c>
      <c r="F24">
        <v>0</v>
      </c>
      <c r="G24">
        <v>2360601</v>
      </c>
      <c r="H24">
        <v>2268554</v>
      </c>
      <c r="I24">
        <v>0</v>
      </c>
    </row>
    <row r="25" spans="1:9" x14ac:dyDescent="0.25">
      <c r="A25">
        <v>1936</v>
      </c>
      <c r="D25">
        <v>2954100</v>
      </c>
      <c r="E25">
        <v>2837824</v>
      </c>
      <c r="F25">
        <v>0</v>
      </c>
      <c r="G25">
        <v>2853150</v>
      </c>
      <c r="H25">
        <v>2744025</v>
      </c>
      <c r="I25">
        <v>0</v>
      </c>
    </row>
    <row r="26" spans="1:9" x14ac:dyDescent="0.25">
      <c r="A26">
        <v>1937</v>
      </c>
      <c r="D26">
        <v>3228000</v>
      </c>
      <c r="E26">
        <v>3114207</v>
      </c>
      <c r="F26">
        <v>0</v>
      </c>
      <c r="G26">
        <v>3159525</v>
      </c>
      <c r="H26">
        <v>3044630</v>
      </c>
      <c r="I26">
        <v>0</v>
      </c>
    </row>
    <row r="27" spans="1:9" x14ac:dyDescent="0.25">
      <c r="A27">
        <v>1938</v>
      </c>
      <c r="D27">
        <v>3052908</v>
      </c>
      <c r="E27">
        <v>2935913</v>
      </c>
      <c r="F27">
        <v>0</v>
      </c>
      <c r="G27">
        <v>3096681</v>
      </c>
      <c r="H27">
        <v>2981086</v>
      </c>
      <c r="I27">
        <v>0</v>
      </c>
    </row>
    <row r="28" spans="1:9" x14ac:dyDescent="0.25">
      <c r="A28">
        <v>1939</v>
      </c>
      <c r="D28">
        <v>3104700</v>
      </c>
      <c r="E28">
        <v>2973830</v>
      </c>
      <c r="F28">
        <v>172500</v>
      </c>
      <c r="G28">
        <v>3083997</v>
      </c>
      <c r="H28">
        <v>2959194</v>
      </c>
      <c r="I28">
        <v>121620</v>
      </c>
    </row>
    <row r="29" spans="1:9" x14ac:dyDescent="0.25">
      <c r="A29">
        <v>1940</v>
      </c>
      <c r="D29">
        <v>3136618</v>
      </c>
      <c r="E29">
        <v>2941994</v>
      </c>
      <c r="F29">
        <v>95710</v>
      </c>
      <c r="G29">
        <v>3134961</v>
      </c>
      <c r="H29">
        <v>2964650</v>
      </c>
      <c r="I29">
        <v>121230</v>
      </c>
    </row>
    <row r="30" spans="1:9" x14ac:dyDescent="0.25">
      <c r="A30">
        <v>1941</v>
      </c>
      <c r="D30">
        <v>2985506</v>
      </c>
      <c r="E30">
        <v>2821838</v>
      </c>
      <c r="F30">
        <v>30698</v>
      </c>
      <c r="G30">
        <v>3028796</v>
      </c>
      <c r="H30">
        <v>2852701</v>
      </c>
      <c r="I30">
        <v>52463</v>
      </c>
    </row>
    <row r="31" spans="1:9" x14ac:dyDescent="0.25">
      <c r="A31">
        <v>1942</v>
      </c>
      <c r="D31">
        <v>2936540</v>
      </c>
      <c r="E31">
        <v>2757645</v>
      </c>
      <c r="F31">
        <v>31136</v>
      </c>
      <c r="G31">
        <v>2931176</v>
      </c>
      <c r="H31">
        <v>2760158</v>
      </c>
      <c r="I31">
        <v>13421</v>
      </c>
    </row>
    <row r="32" spans="1:9" x14ac:dyDescent="0.25">
      <c r="A32">
        <v>1943</v>
      </c>
      <c r="D32">
        <v>2847826</v>
      </c>
      <c r="E32">
        <v>2679945</v>
      </c>
      <c r="F32">
        <v>34630</v>
      </c>
      <c r="G32">
        <v>2888628</v>
      </c>
      <c r="H32">
        <v>2714881</v>
      </c>
      <c r="I32">
        <v>52380</v>
      </c>
    </row>
    <row r="33" spans="1:9" x14ac:dyDescent="0.25">
      <c r="A33">
        <v>1944</v>
      </c>
      <c r="D33">
        <v>2944929</v>
      </c>
      <c r="E33">
        <v>2765157</v>
      </c>
      <c r="F33">
        <v>51633</v>
      </c>
      <c r="G33">
        <v>2910611</v>
      </c>
      <c r="H33">
        <v>2735878</v>
      </c>
      <c r="I33">
        <v>37340</v>
      </c>
    </row>
    <row r="34" spans="1:9" x14ac:dyDescent="0.25">
      <c r="A34">
        <v>1945</v>
      </c>
      <c r="D34">
        <v>3024646</v>
      </c>
      <c r="E34">
        <v>2848005</v>
      </c>
      <c r="F34">
        <v>58342</v>
      </c>
      <c r="G34">
        <v>3013669</v>
      </c>
      <c r="H34">
        <v>2836123</v>
      </c>
      <c r="I34">
        <v>65617</v>
      </c>
    </row>
    <row r="35" spans="1:9" x14ac:dyDescent="0.25">
      <c r="A35">
        <v>1946</v>
      </c>
      <c r="D35">
        <v>3307795</v>
      </c>
      <c r="E35">
        <v>3088733</v>
      </c>
      <c r="F35">
        <v>80395</v>
      </c>
      <c r="G35">
        <v>3227223</v>
      </c>
      <c r="H35">
        <v>3025710</v>
      </c>
      <c r="I35">
        <v>65097</v>
      </c>
    </row>
    <row r="36" spans="1:9" x14ac:dyDescent="0.25">
      <c r="A36">
        <v>1947</v>
      </c>
      <c r="D36">
        <v>3459756</v>
      </c>
      <c r="E36">
        <v>3199908</v>
      </c>
      <c r="F36">
        <v>85356</v>
      </c>
      <c r="G36">
        <v>3427081</v>
      </c>
      <c r="H36">
        <v>3184513</v>
      </c>
      <c r="I36">
        <v>89431</v>
      </c>
    </row>
    <row r="37" spans="1:9" x14ac:dyDescent="0.25">
      <c r="A37">
        <v>1948</v>
      </c>
      <c r="D37">
        <v>3624349</v>
      </c>
      <c r="E37">
        <v>3319193</v>
      </c>
      <c r="F37">
        <v>194245</v>
      </c>
      <c r="G37">
        <v>3596736</v>
      </c>
      <c r="H37">
        <v>3308805</v>
      </c>
      <c r="I37">
        <v>180558</v>
      </c>
    </row>
    <row r="38" spans="1:9" x14ac:dyDescent="0.25">
      <c r="A38">
        <v>1949</v>
      </c>
      <c r="D38">
        <v>3976254</v>
      </c>
      <c r="E38">
        <v>3606893</v>
      </c>
      <c r="F38">
        <v>172254</v>
      </c>
      <c r="G38">
        <v>3882780</v>
      </c>
      <c r="H38">
        <v>3534787</v>
      </c>
      <c r="I38">
        <v>172254</v>
      </c>
    </row>
    <row r="39" spans="1:9" x14ac:dyDescent="0.25">
      <c r="A39">
        <v>1950</v>
      </c>
      <c r="D39">
        <v>4411240</v>
      </c>
      <c r="E39">
        <v>3992071</v>
      </c>
      <c r="F39">
        <v>179440</v>
      </c>
      <c r="G39">
        <v>4301658</v>
      </c>
      <c r="H39">
        <v>3908686</v>
      </c>
      <c r="I39">
        <v>176808</v>
      </c>
    </row>
    <row r="40" spans="1:9" x14ac:dyDescent="0.25">
      <c r="A40">
        <v>1951</v>
      </c>
      <c r="D40">
        <v>4667482</v>
      </c>
      <c r="E40">
        <v>4275050</v>
      </c>
      <c r="F40">
        <v>231370</v>
      </c>
      <c r="G40">
        <v>4595354</v>
      </c>
      <c r="H40">
        <v>4189324</v>
      </c>
      <c r="I40">
        <v>210320</v>
      </c>
    </row>
    <row r="41" spans="1:9" x14ac:dyDescent="0.25">
      <c r="A41">
        <v>1952</v>
      </c>
      <c r="D41">
        <v>4747446</v>
      </c>
      <c r="E41">
        <v>4342236</v>
      </c>
      <c r="F41">
        <v>175050</v>
      </c>
      <c r="G41">
        <v>4730075</v>
      </c>
      <c r="H41">
        <v>4330117</v>
      </c>
      <c r="I41">
        <v>191750</v>
      </c>
    </row>
    <row r="42" spans="1:9" x14ac:dyDescent="0.25">
      <c r="A42">
        <v>1953</v>
      </c>
      <c r="D42">
        <v>4976813</v>
      </c>
      <c r="E42">
        <v>4551141</v>
      </c>
      <c r="F42">
        <v>228317</v>
      </c>
      <c r="G42">
        <v>4927339</v>
      </c>
      <c r="H42">
        <v>4510077</v>
      </c>
      <c r="I42">
        <v>222868</v>
      </c>
    </row>
    <row r="43" spans="1:9" x14ac:dyDescent="0.25">
      <c r="A43">
        <v>1954</v>
      </c>
      <c r="D43">
        <v>4998248</v>
      </c>
      <c r="E43">
        <v>4519491</v>
      </c>
      <c r="F43">
        <v>341156</v>
      </c>
      <c r="G43">
        <v>4961615</v>
      </c>
      <c r="H43">
        <v>4504677</v>
      </c>
      <c r="I43">
        <v>281672</v>
      </c>
    </row>
    <row r="44" spans="1:9" x14ac:dyDescent="0.25">
      <c r="A44">
        <v>1955</v>
      </c>
      <c r="D44">
        <v>4935392</v>
      </c>
      <c r="E44">
        <v>4476199</v>
      </c>
      <c r="F44">
        <v>417080</v>
      </c>
      <c r="G44">
        <v>4965883</v>
      </c>
      <c r="H44">
        <v>4495748</v>
      </c>
      <c r="I44">
        <v>412876</v>
      </c>
    </row>
    <row r="45" spans="1:9" x14ac:dyDescent="0.25">
      <c r="A45">
        <v>1956</v>
      </c>
      <c r="D45">
        <v>5083085</v>
      </c>
      <c r="E45">
        <v>4547023</v>
      </c>
      <c r="F45">
        <v>481493</v>
      </c>
      <c r="G45">
        <v>5027221</v>
      </c>
      <c r="H45">
        <v>4522428</v>
      </c>
      <c r="I45">
        <v>446449</v>
      </c>
    </row>
    <row r="46" spans="1:9" x14ac:dyDescent="0.25">
      <c r="A46">
        <v>1957</v>
      </c>
      <c r="D46">
        <v>4896079</v>
      </c>
      <c r="E46">
        <v>4429472</v>
      </c>
      <c r="F46">
        <v>593983</v>
      </c>
      <c r="G46">
        <v>4983858</v>
      </c>
      <c r="H46">
        <v>4489125</v>
      </c>
      <c r="I46">
        <v>606888</v>
      </c>
    </row>
    <row r="47" spans="1:9" x14ac:dyDescent="0.25">
      <c r="A47">
        <v>1958</v>
      </c>
      <c r="D47">
        <v>4839073</v>
      </c>
      <c r="E47">
        <v>4335708</v>
      </c>
      <c r="F47">
        <v>540169</v>
      </c>
      <c r="G47">
        <v>4840681</v>
      </c>
      <c r="H47">
        <v>4349282</v>
      </c>
      <c r="I47">
        <v>540979</v>
      </c>
    </row>
    <row r="48" spans="1:9" x14ac:dyDescent="0.25">
      <c r="A48">
        <v>1959</v>
      </c>
      <c r="D48">
        <v>5127946</v>
      </c>
      <c r="E48">
        <v>4599876</v>
      </c>
      <c r="F48">
        <v>707938</v>
      </c>
      <c r="G48">
        <v>5050453</v>
      </c>
      <c r="H48">
        <v>4532246</v>
      </c>
      <c r="I48">
        <v>660721</v>
      </c>
    </row>
    <row r="49" spans="1:9" x14ac:dyDescent="0.25">
      <c r="A49">
        <v>1960</v>
      </c>
      <c r="D49">
        <v>5494990</v>
      </c>
      <c r="E49">
        <v>4886337</v>
      </c>
      <c r="F49">
        <v>894190</v>
      </c>
      <c r="G49">
        <v>5406802</v>
      </c>
      <c r="H49">
        <v>4804212</v>
      </c>
      <c r="I49">
        <v>851200</v>
      </c>
    </row>
    <row r="50" spans="1:9" x14ac:dyDescent="0.25">
      <c r="A50">
        <v>1961</v>
      </c>
      <c r="D50">
        <v>5709285</v>
      </c>
      <c r="E50">
        <v>5106511</v>
      </c>
      <c r="F50">
        <v>1102689</v>
      </c>
      <c r="G50">
        <v>5673739</v>
      </c>
      <c r="H50">
        <v>5085469</v>
      </c>
      <c r="I50">
        <v>1068592</v>
      </c>
    </row>
    <row r="51" spans="1:9" x14ac:dyDescent="0.25">
      <c r="A51">
        <v>1962</v>
      </c>
      <c r="D51">
        <v>5744809</v>
      </c>
      <c r="E51">
        <v>5111037</v>
      </c>
      <c r="F51">
        <v>1073413</v>
      </c>
      <c r="G51">
        <v>5694573</v>
      </c>
      <c r="H51">
        <v>5062463</v>
      </c>
      <c r="I51">
        <v>1039377</v>
      </c>
    </row>
    <row r="52" spans="1:9" x14ac:dyDescent="0.25">
      <c r="A52">
        <v>1963</v>
      </c>
      <c r="D52">
        <v>5754124</v>
      </c>
      <c r="E52">
        <v>5129270</v>
      </c>
      <c r="F52">
        <v>1057132</v>
      </c>
      <c r="G52">
        <v>5776337</v>
      </c>
      <c r="H52">
        <v>5140711</v>
      </c>
      <c r="I52">
        <v>1085744</v>
      </c>
    </row>
    <row r="53" spans="1:9" x14ac:dyDescent="0.25">
      <c r="A53">
        <v>1964</v>
      </c>
      <c r="D53">
        <v>5482180</v>
      </c>
      <c r="E53">
        <v>4897897</v>
      </c>
      <c r="F53">
        <v>1136698</v>
      </c>
      <c r="G53">
        <v>5882259</v>
      </c>
      <c r="H53">
        <v>5184138</v>
      </c>
      <c r="I53">
        <v>1101269</v>
      </c>
    </row>
    <row r="54" spans="1:9" x14ac:dyDescent="0.25">
      <c r="A54">
        <v>1965</v>
      </c>
      <c r="D54">
        <v>5219373</v>
      </c>
      <c r="E54">
        <v>4751394</v>
      </c>
      <c r="F54">
        <v>1178058</v>
      </c>
      <c r="G54">
        <v>5343075</v>
      </c>
      <c r="H54">
        <v>4863885</v>
      </c>
      <c r="I54">
        <v>1184983</v>
      </c>
    </row>
    <row r="55" spans="1:9" x14ac:dyDescent="0.25">
      <c r="A55">
        <v>1966</v>
      </c>
      <c r="D55">
        <v>5417956</v>
      </c>
      <c r="E55">
        <v>4937747</v>
      </c>
      <c r="F55">
        <v>1146182</v>
      </c>
      <c r="G55">
        <v>5259065</v>
      </c>
      <c r="H55">
        <v>4789101</v>
      </c>
      <c r="I55">
        <v>1126240</v>
      </c>
    </row>
    <row r="56" spans="1:9" x14ac:dyDescent="0.25">
      <c r="A56">
        <v>1967</v>
      </c>
      <c r="D56">
        <v>5236560</v>
      </c>
      <c r="E56">
        <v>4723401</v>
      </c>
      <c r="F56">
        <v>1122633</v>
      </c>
      <c r="G56">
        <v>5392352</v>
      </c>
      <c r="H56">
        <v>4885176</v>
      </c>
      <c r="I56">
        <v>1187427</v>
      </c>
    </row>
    <row r="57" spans="1:9" x14ac:dyDescent="0.25">
      <c r="A57">
        <v>1968</v>
      </c>
      <c r="D57">
        <v>5438981</v>
      </c>
      <c r="E57">
        <v>4899704</v>
      </c>
      <c r="F57">
        <v>1181527</v>
      </c>
      <c r="G57">
        <v>5228412</v>
      </c>
      <c r="H57">
        <v>4703020</v>
      </c>
      <c r="I57">
        <v>1110509</v>
      </c>
    </row>
    <row r="58" spans="1:9" x14ac:dyDescent="0.25">
      <c r="A58">
        <v>1969</v>
      </c>
      <c r="D58">
        <v>5279091</v>
      </c>
      <c r="E58">
        <v>4734473</v>
      </c>
      <c r="F58">
        <v>1128575</v>
      </c>
      <c r="G58">
        <v>5351345</v>
      </c>
      <c r="H58">
        <v>4803782</v>
      </c>
      <c r="I58">
        <v>1143931</v>
      </c>
    </row>
    <row r="59" spans="1:9" x14ac:dyDescent="0.25">
      <c r="A59">
        <v>1970</v>
      </c>
      <c r="D59">
        <v>5368561</v>
      </c>
      <c r="E59">
        <v>4859550</v>
      </c>
      <c r="F59">
        <v>1200353</v>
      </c>
      <c r="G59">
        <v>5298935</v>
      </c>
      <c r="H59">
        <v>4785229</v>
      </c>
      <c r="I59">
        <v>1210617</v>
      </c>
    </row>
    <row r="60" spans="1:9" x14ac:dyDescent="0.25">
      <c r="A60">
        <v>1971</v>
      </c>
      <c r="D60">
        <v>5547080</v>
      </c>
      <c r="E60">
        <v>5058957</v>
      </c>
      <c r="F60">
        <v>1212000</v>
      </c>
      <c r="G60">
        <v>5526778</v>
      </c>
      <c r="H60">
        <v>5032673</v>
      </c>
      <c r="I60">
        <v>1209534</v>
      </c>
    </row>
    <row r="61" spans="1:9" x14ac:dyDescent="0.25">
      <c r="A61">
        <v>1972</v>
      </c>
      <c r="D61">
        <v>5575606</v>
      </c>
      <c r="E61">
        <v>5079397</v>
      </c>
      <c r="F61">
        <v>1212000</v>
      </c>
      <c r="G61">
        <v>5730094</v>
      </c>
      <c r="H61">
        <v>5241452</v>
      </c>
      <c r="I61">
        <v>1250438</v>
      </c>
    </row>
    <row r="62" spans="1:9" x14ac:dyDescent="0.25">
      <c r="A62">
        <v>1973</v>
      </c>
      <c r="D62">
        <v>5660545</v>
      </c>
      <c r="E62">
        <v>5154117</v>
      </c>
      <c r="F62">
        <v>1170140</v>
      </c>
      <c r="G62">
        <v>5484519</v>
      </c>
      <c r="H62">
        <v>4978017</v>
      </c>
      <c r="I62">
        <v>1116031</v>
      </c>
    </row>
    <row r="63" spans="1:9" x14ac:dyDescent="0.25">
      <c r="A63">
        <v>1974</v>
      </c>
      <c r="D63">
        <v>5784699</v>
      </c>
      <c r="E63">
        <v>5258833</v>
      </c>
      <c r="F63">
        <v>1121788</v>
      </c>
      <c r="G63">
        <v>5905364</v>
      </c>
      <c r="H63">
        <v>5382099</v>
      </c>
      <c r="I63">
        <v>1188411</v>
      </c>
    </row>
    <row r="64" spans="1:9" x14ac:dyDescent="0.25">
      <c r="A64">
        <v>1975</v>
      </c>
      <c r="D64">
        <v>5354319</v>
      </c>
      <c r="E64">
        <v>4817645</v>
      </c>
      <c r="F64">
        <v>778495</v>
      </c>
      <c r="G64">
        <v>5378615</v>
      </c>
      <c r="H64">
        <v>4848474</v>
      </c>
      <c r="I64">
        <v>871364</v>
      </c>
    </row>
    <row r="65" spans="1:9" x14ac:dyDescent="0.25">
      <c r="A65">
        <v>1976</v>
      </c>
      <c r="B65" s="1">
        <v>778000</v>
      </c>
      <c r="D65">
        <v>5090858</v>
      </c>
      <c r="E65">
        <v>4534873</v>
      </c>
      <c r="F65">
        <v>794620</v>
      </c>
      <c r="G65">
        <v>5255520</v>
      </c>
      <c r="H65">
        <v>4701805</v>
      </c>
      <c r="I65">
        <v>802481</v>
      </c>
    </row>
    <row r="66" spans="1:9" x14ac:dyDescent="0.25">
      <c r="A66">
        <v>1977</v>
      </c>
      <c r="B66" s="1">
        <v>1277000</v>
      </c>
      <c r="D66">
        <v>5483589</v>
      </c>
      <c r="E66">
        <v>4941001</v>
      </c>
      <c r="F66">
        <v>1280598</v>
      </c>
      <c r="G66">
        <v>5294805</v>
      </c>
      <c r="H66">
        <v>4740335</v>
      </c>
      <c r="I66">
        <v>1074880</v>
      </c>
    </row>
    <row r="67" spans="1:9" x14ac:dyDescent="0.25">
      <c r="A67">
        <v>1978</v>
      </c>
      <c r="B67" s="1">
        <v>710000</v>
      </c>
      <c r="D67">
        <v>4868285</v>
      </c>
      <c r="E67">
        <v>4347659</v>
      </c>
      <c r="F67">
        <v>713816</v>
      </c>
      <c r="G67">
        <v>5050448</v>
      </c>
      <c r="H67">
        <v>4529481</v>
      </c>
      <c r="I67">
        <v>889054</v>
      </c>
    </row>
    <row r="68" spans="1:9" x14ac:dyDescent="0.25">
      <c r="A68">
        <v>1979</v>
      </c>
      <c r="B68" s="1">
        <v>784000</v>
      </c>
      <c r="D68">
        <v>5179333</v>
      </c>
      <c r="E68">
        <v>4630037</v>
      </c>
      <c r="F68">
        <v>812608</v>
      </c>
      <c r="G68">
        <v>5044379</v>
      </c>
      <c r="H68">
        <v>4503774</v>
      </c>
      <c r="I68">
        <v>780798</v>
      </c>
    </row>
    <row r="69" spans="1:9" x14ac:dyDescent="0.25">
      <c r="A69">
        <v>1980</v>
      </c>
      <c r="B69" s="1">
        <v>791000</v>
      </c>
      <c r="D69">
        <v>5102190</v>
      </c>
      <c r="E69">
        <v>4559258</v>
      </c>
      <c r="F69">
        <v>818165</v>
      </c>
      <c r="G69">
        <v>5124917</v>
      </c>
      <c r="H69">
        <v>4582551</v>
      </c>
      <c r="I69">
        <v>814629</v>
      </c>
    </row>
    <row r="70" spans="1:9" x14ac:dyDescent="0.25">
      <c r="A70">
        <v>1981</v>
      </c>
      <c r="B70" s="1">
        <v>791000</v>
      </c>
      <c r="D70">
        <v>5162330</v>
      </c>
      <c r="E70">
        <v>4610818</v>
      </c>
      <c r="F70">
        <v>830228</v>
      </c>
      <c r="G70">
        <v>5281071</v>
      </c>
      <c r="H70">
        <v>4728978</v>
      </c>
      <c r="I70">
        <v>881255</v>
      </c>
    </row>
    <row r="71" spans="1:9" x14ac:dyDescent="0.25">
      <c r="A71">
        <v>1982</v>
      </c>
      <c r="B71" s="1">
        <v>686000</v>
      </c>
      <c r="D71">
        <v>4678956</v>
      </c>
      <c r="E71">
        <v>4137546</v>
      </c>
      <c r="F71">
        <v>716536</v>
      </c>
      <c r="G71">
        <v>4795626</v>
      </c>
      <c r="H71">
        <v>4249583</v>
      </c>
      <c r="I71">
        <v>769165</v>
      </c>
    </row>
    <row r="72" spans="1:9" x14ac:dyDescent="0.25">
      <c r="A72">
        <v>1983</v>
      </c>
      <c r="B72" s="1">
        <v>850000</v>
      </c>
      <c r="D72">
        <v>4612111</v>
      </c>
      <c r="E72">
        <v>4111216</v>
      </c>
      <c r="F72">
        <v>907564</v>
      </c>
      <c r="G72">
        <v>4381327</v>
      </c>
      <c r="H72">
        <v>3879087</v>
      </c>
      <c r="I72">
        <v>737860</v>
      </c>
    </row>
    <row r="73" spans="1:9" x14ac:dyDescent="0.25">
      <c r="A73">
        <v>1984</v>
      </c>
      <c r="B73" s="1">
        <v>1150000</v>
      </c>
      <c r="D73">
        <v>5112810</v>
      </c>
      <c r="E73">
        <v>4540929</v>
      </c>
      <c r="F73">
        <v>1237230</v>
      </c>
      <c r="G73">
        <v>5160677</v>
      </c>
      <c r="H73">
        <v>4598837</v>
      </c>
      <c r="I73">
        <v>1196413</v>
      </c>
    </row>
    <row r="74" spans="1:9" x14ac:dyDescent="0.25">
      <c r="A74">
        <v>1985</v>
      </c>
      <c r="B74" s="1">
        <v>1018000</v>
      </c>
      <c r="D74">
        <v>5212085</v>
      </c>
      <c r="E74">
        <v>4640032</v>
      </c>
      <c r="F74">
        <v>1273236</v>
      </c>
      <c r="G74">
        <v>5209111</v>
      </c>
      <c r="H74">
        <v>4631637</v>
      </c>
      <c r="I74">
        <v>1259716</v>
      </c>
    </row>
    <row r="75" spans="1:9" x14ac:dyDescent="0.25">
      <c r="A75">
        <v>1986</v>
      </c>
      <c r="B75" s="1">
        <v>1001000</v>
      </c>
      <c r="D75">
        <v>5220457</v>
      </c>
      <c r="E75">
        <v>4673475</v>
      </c>
      <c r="F75">
        <v>1303276</v>
      </c>
      <c r="G75">
        <v>5174056</v>
      </c>
      <c r="H75">
        <v>4622904</v>
      </c>
      <c r="I75">
        <v>1293728</v>
      </c>
    </row>
    <row r="76" spans="1:9" x14ac:dyDescent="0.25">
      <c r="A76">
        <v>1987</v>
      </c>
      <c r="B76" s="1">
        <v>1175000</v>
      </c>
      <c r="D76">
        <v>5301587</v>
      </c>
      <c r="E76">
        <v>4748058</v>
      </c>
      <c r="F76">
        <v>1282277</v>
      </c>
      <c r="G76">
        <v>5317848</v>
      </c>
      <c r="H76">
        <v>4768523</v>
      </c>
      <c r="I76">
        <v>1313285</v>
      </c>
    </row>
    <row r="77" spans="1:9" x14ac:dyDescent="0.25">
      <c r="A77">
        <v>1988</v>
      </c>
      <c r="B77" s="1">
        <v>1199000</v>
      </c>
      <c r="D77">
        <v>5455719</v>
      </c>
      <c r="E77">
        <v>4873078</v>
      </c>
      <c r="F77">
        <v>1203571</v>
      </c>
      <c r="G77">
        <v>5308875</v>
      </c>
      <c r="H77">
        <v>4736591</v>
      </c>
      <c r="I77">
        <v>1206149</v>
      </c>
    </row>
    <row r="78" spans="1:9" x14ac:dyDescent="0.25">
      <c r="A78">
        <v>1989</v>
      </c>
      <c r="B78" s="1">
        <v>1189000</v>
      </c>
      <c r="D78">
        <v>5594405</v>
      </c>
      <c r="E78">
        <v>4969924</v>
      </c>
      <c r="F78">
        <v>1204578</v>
      </c>
      <c r="G78">
        <v>5562027</v>
      </c>
      <c r="H78">
        <v>4950397</v>
      </c>
      <c r="I78">
        <v>1198614</v>
      </c>
    </row>
    <row r="79" spans="1:9" x14ac:dyDescent="0.25">
      <c r="A79">
        <v>1990</v>
      </c>
      <c r="B79" s="1">
        <v>1183000</v>
      </c>
      <c r="D79">
        <v>5650721</v>
      </c>
      <c r="E79">
        <v>5098459</v>
      </c>
      <c r="F79">
        <v>1218321</v>
      </c>
      <c r="G79">
        <v>5627903</v>
      </c>
      <c r="H79">
        <v>5065529</v>
      </c>
      <c r="I79">
        <v>1216118</v>
      </c>
    </row>
    <row r="80" spans="1:9" x14ac:dyDescent="0.25">
      <c r="A80">
        <v>1991</v>
      </c>
      <c r="B80" s="1">
        <v>1252000</v>
      </c>
      <c r="D80">
        <v>5420780</v>
      </c>
      <c r="E80">
        <v>4881843</v>
      </c>
      <c r="F80">
        <v>1255720</v>
      </c>
      <c r="G80">
        <v>5498678</v>
      </c>
      <c r="H80">
        <v>4960329</v>
      </c>
      <c r="I80">
        <v>1252224</v>
      </c>
    </row>
    <row r="81" spans="1:9" x14ac:dyDescent="0.25">
      <c r="A81">
        <v>1992</v>
      </c>
      <c r="B81" s="1">
        <v>1153000</v>
      </c>
      <c r="D81">
        <v>4963438</v>
      </c>
      <c r="E81">
        <v>4407696</v>
      </c>
      <c r="F81">
        <v>1197422</v>
      </c>
      <c r="G81">
        <v>5014594</v>
      </c>
      <c r="H81">
        <v>4450314</v>
      </c>
      <c r="I81">
        <v>1187221</v>
      </c>
    </row>
    <row r="82" spans="1:9" x14ac:dyDescent="0.25">
      <c r="A82">
        <v>1993</v>
      </c>
      <c r="B82" s="1">
        <v>1144000</v>
      </c>
      <c r="D82">
        <v>5163650</v>
      </c>
      <c r="E82">
        <v>4629608</v>
      </c>
      <c r="F82">
        <v>1207331</v>
      </c>
      <c r="G82">
        <v>5100752</v>
      </c>
      <c r="H82">
        <v>4568480</v>
      </c>
      <c r="I82">
        <v>1210890</v>
      </c>
    </row>
    <row r="83" spans="1:9" x14ac:dyDescent="0.25">
      <c r="A83">
        <v>1994</v>
      </c>
      <c r="B83" s="1">
        <v>1263000</v>
      </c>
      <c r="D83">
        <v>5615194</v>
      </c>
      <c r="E83">
        <v>5056857</v>
      </c>
      <c r="F83">
        <v>1303212</v>
      </c>
      <c r="G83">
        <v>5581781</v>
      </c>
      <c r="H83">
        <v>5034061</v>
      </c>
      <c r="I83">
        <v>1299135</v>
      </c>
    </row>
    <row r="84" spans="1:9" x14ac:dyDescent="0.25">
      <c r="A84">
        <v>1995</v>
      </c>
      <c r="B84" s="1">
        <v>933000</v>
      </c>
      <c r="D84">
        <v>5368946</v>
      </c>
      <c r="E84">
        <v>4818251</v>
      </c>
      <c r="F84">
        <v>997414</v>
      </c>
      <c r="G84">
        <v>5435186</v>
      </c>
      <c r="H84">
        <v>4880023</v>
      </c>
      <c r="I84">
        <v>1090650</v>
      </c>
    </row>
    <row r="85" spans="1:9" x14ac:dyDescent="0.25">
      <c r="A85">
        <v>1996</v>
      </c>
      <c r="B85" s="1">
        <v>1089000</v>
      </c>
      <c r="D85">
        <v>5802644</v>
      </c>
      <c r="E85">
        <v>5211933</v>
      </c>
      <c r="F85">
        <v>1230353</v>
      </c>
      <c r="G85">
        <v>5682955</v>
      </c>
      <c r="H85">
        <v>5101811</v>
      </c>
      <c r="I85">
        <v>1157759</v>
      </c>
    </row>
    <row r="86" spans="1:9" x14ac:dyDescent="0.25">
      <c r="A86">
        <v>1997</v>
      </c>
      <c r="B86" s="1">
        <v>1125000</v>
      </c>
      <c r="D86">
        <v>5741089</v>
      </c>
      <c r="E86">
        <v>5157025</v>
      </c>
      <c r="F86">
        <v>1241821</v>
      </c>
      <c r="G86">
        <v>5788420</v>
      </c>
      <c r="H86">
        <v>5221390</v>
      </c>
      <c r="I86">
        <v>1231603</v>
      </c>
    </row>
    <row r="87" spans="1:9" x14ac:dyDescent="0.25">
      <c r="A87">
        <v>1998</v>
      </c>
      <c r="B87" s="1">
        <v>941000</v>
      </c>
      <c r="D87">
        <v>5485966</v>
      </c>
      <c r="E87">
        <v>4939252</v>
      </c>
      <c r="F87">
        <v>1076295</v>
      </c>
      <c r="G87">
        <v>5471347</v>
      </c>
      <c r="H87">
        <v>4885245</v>
      </c>
      <c r="I87">
        <v>1084473</v>
      </c>
    </row>
    <row r="88" spans="1:9" x14ac:dyDescent="0.25">
      <c r="A88">
        <v>1999</v>
      </c>
      <c r="B88" s="1">
        <v>1072000</v>
      </c>
      <c r="D88">
        <v>5614083</v>
      </c>
      <c r="E88">
        <v>5103744</v>
      </c>
      <c r="F88">
        <v>1215224</v>
      </c>
      <c r="G88">
        <v>5553773</v>
      </c>
      <c r="H88">
        <v>5051357</v>
      </c>
      <c r="I88">
        <v>1202946</v>
      </c>
    </row>
    <row r="89" spans="1:9" x14ac:dyDescent="0.25">
      <c r="A89">
        <v>2000</v>
      </c>
      <c r="B89" s="1">
        <v>1217000</v>
      </c>
      <c r="D89">
        <v>5598430</v>
      </c>
      <c r="E89">
        <v>5267602</v>
      </c>
      <c r="F89">
        <v>1303148</v>
      </c>
      <c r="G89">
        <v>5785540</v>
      </c>
      <c r="H89">
        <v>5348921</v>
      </c>
      <c r="I89">
        <v>1299244</v>
      </c>
    </row>
    <row r="90" spans="1:9" x14ac:dyDescent="0.25">
      <c r="A90">
        <v>2001</v>
      </c>
      <c r="B90" s="1">
        <v>1245000</v>
      </c>
      <c r="D90">
        <v>5725179</v>
      </c>
      <c r="E90">
        <v>5153764</v>
      </c>
      <c r="F90">
        <v>1253579</v>
      </c>
      <c r="G90">
        <v>5562347</v>
      </c>
      <c r="H90">
        <v>5113218</v>
      </c>
      <c r="I90">
        <v>1264299</v>
      </c>
    </row>
    <row r="91" spans="1:9" x14ac:dyDescent="0.25">
      <c r="A91">
        <v>2002</v>
      </c>
      <c r="B91" s="1">
        <v>1198000</v>
      </c>
      <c r="C91">
        <v>1309300</v>
      </c>
      <c r="D91">
        <v>5809556</v>
      </c>
      <c r="E91">
        <v>5262871</v>
      </c>
      <c r="F91">
        <v>1241088</v>
      </c>
      <c r="G91">
        <v>5881769</v>
      </c>
      <c r="H91">
        <v>5333881</v>
      </c>
      <c r="I91">
        <v>1276970</v>
      </c>
    </row>
    <row r="92" spans="1:9" x14ac:dyDescent="0.25">
      <c r="A92">
        <v>2003</v>
      </c>
      <c r="B92" s="1">
        <v>676000</v>
      </c>
      <c r="C92">
        <v>756600</v>
      </c>
      <c r="D92">
        <v>4977687</v>
      </c>
      <c r="E92">
        <v>4338467</v>
      </c>
      <c r="F92">
        <v>688043</v>
      </c>
      <c r="G92">
        <v>5053352</v>
      </c>
      <c r="H92">
        <v>4433050</v>
      </c>
      <c r="I92">
        <v>766362</v>
      </c>
    </row>
    <row r="93" spans="1:9" x14ac:dyDescent="0.25">
      <c r="A93">
        <v>2004</v>
      </c>
      <c r="B93" s="1">
        <v>741000</v>
      </c>
      <c r="C93">
        <v>1098500</v>
      </c>
      <c r="D93">
        <v>4883262</v>
      </c>
      <c r="E93">
        <v>4235257</v>
      </c>
      <c r="F93">
        <v>763095</v>
      </c>
      <c r="G93">
        <v>5038012</v>
      </c>
      <c r="H93">
        <v>4364654</v>
      </c>
      <c r="I93">
        <v>719107</v>
      </c>
    </row>
    <row r="94" spans="1:9" x14ac:dyDescent="0.25">
      <c r="A94">
        <v>2005</v>
      </c>
      <c r="B94" s="1">
        <v>707000</v>
      </c>
      <c r="C94">
        <v>771700</v>
      </c>
      <c r="D94">
        <v>4857169</v>
      </c>
      <c r="E94">
        <v>4261805</v>
      </c>
      <c r="F94">
        <v>879704</v>
      </c>
      <c r="G94">
        <v>4725995</v>
      </c>
      <c r="H94">
        <v>4134613</v>
      </c>
      <c r="I94">
        <v>870911</v>
      </c>
    </row>
    <row r="95" spans="1:9" x14ac:dyDescent="0.25">
      <c r="A95">
        <v>2006</v>
      </c>
      <c r="B95" s="1">
        <v>514000</v>
      </c>
      <c r="C95">
        <v>806700</v>
      </c>
      <c r="D95">
        <v>4820268</v>
      </c>
      <c r="E95">
        <v>4226324</v>
      </c>
      <c r="F95">
        <v>635558</v>
      </c>
      <c r="G95">
        <v>4965433</v>
      </c>
      <c r="H95">
        <v>4368998</v>
      </c>
      <c r="I95">
        <v>824342</v>
      </c>
    </row>
    <row r="96" spans="1:9" x14ac:dyDescent="0.25">
      <c r="A96">
        <v>2007</v>
      </c>
      <c r="B96" s="1">
        <v>696000</v>
      </c>
      <c r="C96">
        <v>1079400</v>
      </c>
      <c r="D96">
        <v>4907079</v>
      </c>
      <c r="E96">
        <v>4273528</v>
      </c>
      <c r="F96">
        <v>716289</v>
      </c>
      <c r="G96">
        <v>4969352</v>
      </c>
      <c r="H96">
        <v>4340359</v>
      </c>
      <c r="I96">
        <v>688370</v>
      </c>
    </row>
    <row r="97" spans="1:13" x14ac:dyDescent="0.25">
      <c r="A97">
        <v>2008</v>
      </c>
      <c r="B97" s="1">
        <v>896000</v>
      </c>
      <c r="C97">
        <v>1254400</v>
      </c>
      <c r="D97">
        <v>5018294</v>
      </c>
      <c r="E97">
        <v>4404025</v>
      </c>
      <c r="F97">
        <v>907807</v>
      </c>
      <c r="G97">
        <v>4914529</v>
      </c>
      <c r="H97">
        <v>4299632</v>
      </c>
      <c r="I97">
        <v>803478</v>
      </c>
    </row>
    <row r="98" spans="1:13" x14ac:dyDescent="0.25">
      <c r="A98">
        <v>2009</v>
      </c>
      <c r="B98" s="1">
        <v>1044000</v>
      </c>
      <c r="C98">
        <v>1216400</v>
      </c>
      <c r="D98">
        <v>4856558</v>
      </c>
      <c r="E98">
        <v>4265469</v>
      </c>
      <c r="F98">
        <v>1107683</v>
      </c>
      <c r="G98">
        <v>4826184</v>
      </c>
      <c r="H98">
        <v>4226535</v>
      </c>
      <c r="I98">
        <v>1066255</v>
      </c>
    </row>
    <row r="99" spans="1:13" x14ac:dyDescent="0.25">
      <c r="A99">
        <v>2010</v>
      </c>
      <c r="B99" s="1">
        <v>837000</v>
      </c>
      <c r="C99">
        <v>987800</v>
      </c>
      <c r="D99">
        <v>4778057</v>
      </c>
      <c r="E99">
        <v>4220662</v>
      </c>
      <c r="F99">
        <v>1101590</v>
      </c>
      <c r="G99">
        <v>4741831</v>
      </c>
      <c r="H99">
        <v>4165286</v>
      </c>
      <c r="I99">
        <v>1044889</v>
      </c>
      <c r="J99" s="1"/>
      <c r="K99" s="1"/>
      <c r="L99" s="1"/>
      <c r="M99" s="1"/>
    </row>
    <row r="100" spans="1:13" x14ac:dyDescent="0.25">
      <c r="A100">
        <v>2011</v>
      </c>
      <c r="B100" s="1">
        <v>445000</v>
      </c>
      <c r="C100">
        <v>955800</v>
      </c>
      <c r="D100">
        <v>4732152</v>
      </c>
      <c r="E100">
        <v>4244210</v>
      </c>
      <c r="F100">
        <v>701966</v>
      </c>
      <c r="G100">
        <v>4946999</v>
      </c>
      <c r="H100">
        <v>4456779</v>
      </c>
      <c r="I100">
        <v>965194</v>
      </c>
      <c r="L100" t="s">
        <v>72</v>
      </c>
      <c r="M100" s="1">
        <v>160000</v>
      </c>
    </row>
    <row r="101" spans="1:13" x14ac:dyDescent="0.25">
      <c r="A101">
        <v>2012</v>
      </c>
      <c r="B101" s="1">
        <v>455000</v>
      </c>
      <c r="C101">
        <v>902200</v>
      </c>
      <c r="D101">
        <v>4875422</v>
      </c>
      <c r="E101">
        <v>4331134</v>
      </c>
      <c r="F101">
        <v>739017</v>
      </c>
      <c r="G101">
        <v>4824851</v>
      </c>
      <c r="H101">
        <v>4308959</v>
      </c>
      <c r="I101">
        <v>725609</v>
      </c>
    </row>
    <row r="102" spans="1:13" x14ac:dyDescent="0.25">
      <c r="A102">
        <v>2013</v>
      </c>
      <c r="B102" s="1">
        <v>984000</v>
      </c>
      <c r="C102">
        <v>1304100</v>
      </c>
      <c r="D102">
        <v>4869132</v>
      </c>
      <c r="E102">
        <v>4332273</v>
      </c>
      <c r="F102">
        <v>1015806</v>
      </c>
      <c r="G102">
        <v>4669163</v>
      </c>
      <c r="H102">
        <v>4110635</v>
      </c>
      <c r="I102">
        <v>783358</v>
      </c>
    </row>
    <row r="103" spans="1:13" x14ac:dyDescent="0.25">
      <c r="A103">
        <v>2014</v>
      </c>
      <c r="B103" s="1">
        <v>1168000</v>
      </c>
      <c r="C103">
        <v>1730300</v>
      </c>
      <c r="D103">
        <v>4990931</v>
      </c>
      <c r="E103">
        <v>4483681</v>
      </c>
      <c r="F103">
        <v>1179094</v>
      </c>
      <c r="G103">
        <v>5001358</v>
      </c>
      <c r="H103">
        <v>4487110</v>
      </c>
      <c r="I103">
        <v>1139816</v>
      </c>
    </row>
    <row r="104" spans="1:13" x14ac:dyDescent="0.25">
      <c r="A104">
        <v>2015</v>
      </c>
      <c r="B104" s="1">
        <v>1187000</v>
      </c>
      <c r="C104">
        <v>1573200</v>
      </c>
      <c r="D104">
        <v>4864467</v>
      </c>
      <c r="E104">
        <v>4400960</v>
      </c>
      <c r="F104">
        <v>1181597</v>
      </c>
      <c r="G104">
        <v>4799085</v>
      </c>
      <c r="H104">
        <v>4340176</v>
      </c>
      <c r="I104">
        <v>1196817</v>
      </c>
    </row>
    <row r="105" spans="1:13" x14ac:dyDescent="0.25">
      <c r="A105">
        <v>2016</v>
      </c>
      <c r="B105" s="1">
        <v>961000</v>
      </c>
      <c r="C105">
        <v>1186600</v>
      </c>
      <c r="D105">
        <v>4608972</v>
      </c>
      <c r="E105">
        <v>4185754</v>
      </c>
      <c r="F105">
        <v>999819</v>
      </c>
      <c r="G105">
        <v>4737426</v>
      </c>
      <c r="H105">
        <v>4295311</v>
      </c>
      <c r="I105">
        <v>1056815</v>
      </c>
    </row>
    <row r="106" spans="1:13" x14ac:dyDescent="0.25">
      <c r="A106">
        <v>2017</v>
      </c>
      <c r="B106" s="1">
        <v>282000</v>
      </c>
      <c r="D106">
        <v>4247090</v>
      </c>
      <c r="E106">
        <v>3861461</v>
      </c>
      <c r="F106">
        <v>679767</v>
      </c>
      <c r="G106">
        <v>4192412</v>
      </c>
      <c r="H106">
        <v>3801597</v>
      </c>
      <c r="I106">
        <v>664736</v>
      </c>
    </row>
    <row r="107" spans="1:13" x14ac:dyDescent="0.25">
      <c r="A107">
        <v>2018</v>
      </c>
      <c r="B107" s="1">
        <v>757000</v>
      </c>
      <c r="C107">
        <v>917100</v>
      </c>
      <c r="D107">
        <v>4526455</v>
      </c>
      <c r="E107">
        <v>4206792</v>
      </c>
      <c r="F107">
        <v>891844</v>
      </c>
      <c r="G107">
        <v>4642037</v>
      </c>
      <c r="H107">
        <v>4311273</v>
      </c>
      <c r="I107">
        <v>909554</v>
      </c>
    </row>
    <row r="108" spans="1:13" x14ac:dyDescent="0.25">
      <c r="A108">
        <v>2019</v>
      </c>
      <c r="B108" s="1">
        <v>298000</v>
      </c>
      <c r="C108">
        <v>775400</v>
      </c>
      <c r="D108">
        <v>4229550</v>
      </c>
      <c r="E108">
        <v>3790071</v>
      </c>
      <c r="F108">
        <v>540208</v>
      </c>
      <c r="G108">
        <v>4392468</v>
      </c>
      <c r="H108">
        <v>3992987</v>
      </c>
      <c r="I108">
        <v>689050</v>
      </c>
    </row>
    <row r="109" spans="1:13" x14ac:dyDescent="0.25">
      <c r="A109">
        <v>2020</v>
      </c>
      <c r="B109" s="1">
        <v>687000</v>
      </c>
      <c r="C109">
        <v>834700</v>
      </c>
      <c r="D109">
        <v>4471150</v>
      </c>
      <c r="E109">
        <v>4005944</v>
      </c>
      <c r="F109">
        <v>818220</v>
      </c>
      <c r="G109">
        <v>4171453</v>
      </c>
      <c r="H109">
        <v>3702681</v>
      </c>
      <c r="I109">
        <v>630175</v>
      </c>
    </row>
    <row r="110" spans="1:13" x14ac:dyDescent="0.25">
      <c r="A110">
        <v>2021</v>
      </c>
      <c r="D110">
        <v>4887316</v>
      </c>
      <c r="E110">
        <v>4353588</v>
      </c>
      <c r="F110">
        <v>1078121</v>
      </c>
      <c r="G110">
        <v>4906805</v>
      </c>
      <c r="H110">
        <v>4354515</v>
      </c>
      <c r="I110">
        <v>1064513</v>
      </c>
    </row>
    <row r="111" spans="1:13" x14ac:dyDescent="0.25">
      <c r="A111">
        <v>2022</v>
      </c>
      <c r="D111">
        <v>4877342</v>
      </c>
      <c r="E111">
        <v>4367845</v>
      </c>
      <c r="F111">
        <v>1129540</v>
      </c>
      <c r="G111">
        <v>4880601</v>
      </c>
      <c r="H111">
        <v>4374793</v>
      </c>
      <c r="I111">
        <v>1114847</v>
      </c>
    </row>
    <row r="112" spans="1:13" x14ac:dyDescent="0.25">
      <c r="A112">
        <v>2023</v>
      </c>
      <c r="D112">
        <v>4081534</v>
      </c>
      <c r="E112">
        <v>3647630</v>
      </c>
      <c r="F112">
        <v>663943</v>
      </c>
      <c r="G112">
        <v>4216258</v>
      </c>
      <c r="H112">
        <v>3797820</v>
      </c>
      <c r="I112">
        <v>812275</v>
      </c>
    </row>
    <row r="113" spans="6:9" x14ac:dyDescent="0.25">
      <c r="F113">
        <v>534153</v>
      </c>
      <c r="I113">
        <v>694422</v>
      </c>
    </row>
  </sheetData>
  <mergeCells count="2">
    <mergeCell ref="D1:F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BEF3-B28D-4A4E-9A80-C596EDA392AA}">
  <dimension ref="A1:AH89"/>
  <sheetViews>
    <sheetView zoomScale="70" zoomScaleNormal="70" workbookViewId="0">
      <selection activeCell="G40" sqref="G40"/>
    </sheetView>
  </sheetViews>
  <sheetFormatPr defaultRowHeight="15" x14ac:dyDescent="0.25"/>
  <cols>
    <col min="4" max="4" width="9.85546875" bestFit="1" customWidth="1"/>
  </cols>
  <sheetData>
    <row r="1" spans="1:34" ht="15.75" x14ac:dyDescent="0.25">
      <c r="B1" t="s">
        <v>73</v>
      </c>
      <c r="C1" t="s">
        <v>19</v>
      </c>
      <c r="D1" t="s">
        <v>18</v>
      </c>
      <c r="E1" t="s">
        <v>74</v>
      </c>
      <c r="F1" t="s">
        <v>23</v>
      </c>
      <c r="G1" t="s">
        <v>23</v>
      </c>
      <c r="H1" s="2" t="s">
        <v>40</v>
      </c>
      <c r="I1" s="2" t="s">
        <v>76</v>
      </c>
      <c r="S1" t="s">
        <v>79</v>
      </c>
      <c r="T1" t="s">
        <v>22</v>
      </c>
      <c r="U1" t="s">
        <v>19</v>
      </c>
      <c r="Z1" s="4" t="s">
        <v>36</v>
      </c>
      <c r="AH1" s="4" t="s">
        <v>36</v>
      </c>
    </row>
    <row r="2" spans="1:34" x14ac:dyDescent="0.25">
      <c r="A2">
        <v>1962</v>
      </c>
      <c r="B2">
        <v>0</v>
      </c>
      <c r="E2">
        <v>0</v>
      </c>
      <c r="F2" t="s">
        <v>25</v>
      </c>
      <c r="G2" t="s">
        <v>24</v>
      </c>
      <c r="H2" t="s">
        <v>25</v>
      </c>
      <c r="I2" t="s">
        <v>25</v>
      </c>
      <c r="R2">
        <v>1962</v>
      </c>
      <c r="S2">
        <v>0</v>
      </c>
      <c r="T2" t="s">
        <v>21</v>
      </c>
      <c r="Z2" s="4" t="s">
        <v>37</v>
      </c>
      <c r="AH2" s="4" t="s">
        <v>37</v>
      </c>
    </row>
    <row r="3" spans="1:34" x14ac:dyDescent="0.25">
      <c r="A3">
        <v>1963</v>
      </c>
      <c r="B3">
        <v>0</v>
      </c>
      <c r="E3">
        <v>0</v>
      </c>
      <c r="R3">
        <v>1963</v>
      </c>
      <c r="S3">
        <v>0</v>
      </c>
    </row>
    <row r="4" spans="1:34" x14ac:dyDescent="0.25">
      <c r="A4">
        <v>1964</v>
      </c>
      <c r="B4">
        <v>0</v>
      </c>
      <c r="E4">
        <v>0</v>
      </c>
      <c r="R4">
        <v>1964</v>
      </c>
      <c r="S4">
        <v>0</v>
      </c>
    </row>
    <row r="5" spans="1:34" x14ac:dyDescent="0.25">
      <c r="A5">
        <v>1965</v>
      </c>
      <c r="B5">
        <v>0</v>
      </c>
      <c r="E5">
        <v>0</v>
      </c>
      <c r="R5">
        <v>1965</v>
      </c>
      <c r="S5">
        <v>0</v>
      </c>
    </row>
    <row r="6" spans="1:34" x14ac:dyDescent="0.25">
      <c r="A6">
        <v>1966</v>
      </c>
      <c r="B6">
        <v>0</v>
      </c>
      <c r="E6">
        <v>0</v>
      </c>
      <c r="R6">
        <v>1966</v>
      </c>
      <c r="S6">
        <v>0</v>
      </c>
    </row>
    <row r="7" spans="1:34" x14ac:dyDescent="0.25">
      <c r="A7">
        <v>1967</v>
      </c>
      <c r="B7">
        <v>0</v>
      </c>
      <c r="E7">
        <v>0</v>
      </c>
      <c r="R7">
        <v>1967</v>
      </c>
      <c r="S7">
        <v>0</v>
      </c>
    </row>
    <row r="8" spans="1:34" x14ac:dyDescent="0.25">
      <c r="A8">
        <v>1968</v>
      </c>
      <c r="B8">
        <v>7382</v>
      </c>
      <c r="E8">
        <v>0</v>
      </c>
      <c r="R8">
        <v>1968</v>
      </c>
      <c r="S8">
        <v>7382</v>
      </c>
    </row>
    <row r="9" spans="1:34" x14ac:dyDescent="0.25">
      <c r="A9">
        <v>1969</v>
      </c>
      <c r="B9">
        <v>9970</v>
      </c>
      <c r="E9">
        <v>0</v>
      </c>
      <c r="R9">
        <v>1969</v>
      </c>
      <c r="S9">
        <v>9970</v>
      </c>
    </row>
    <row r="10" spans="1:34" x14ac:dyDescent="0.25">
      <c r="A10">
        <v>1970</v>
      </c>
      <c r="B10">
        <v>11739</v>
      </c>
      <c r="E10">
        <v>0</v>
      </c>
      <c r="R10">
        <v>1970</v>
      </c>
      <c r="S10">
        <v>11739</v>
      </c>
    </row>
    <row r="11" spans="1:34" x14ac:dyDescent="0.25">
      <c r="A11">
        <v>1971</v>
      </c>
      <c r="B11">
        <v>12490</v>
      </c>
      <c r="E11">
        <v>0</v>
      </c>
      <c r="R11">
        <v>1971</v>
      </c>
      <c r="S11">
        <v>12490</v>
      </c>
    </row>
    <row r="12" spans="1:34" x14ac:dyDescent="0.25">
      <c r="A12">
        <v>1972</v>
      </c>
      <c r="B12">
        <v>87118</v>
      </c>
      <c r="E12">
        <v>71938</v>
      </c>
      <c r="R12">
        <v>1972</v>
      </c>
      <c r="S12">
        <v>87118</v>
      </c>
      <c r="T12">
        <f>(S12*9+S11*3)/12</f>
        <v>68461</v>
      </c>
    </row>
    <row r="13" spans="1:34" x14ac:dyDescent="0.25">
      <c r="A13">
        <v>1973</v>
      </c>
      <c r="B13">
        <v>201727</v>
      </c>
      <c r="E13">
        <v>159883</v>
      </c>
      <c r="R13">
        <v>1973</v>
      </c>
      <c r="S13">
        <v>201727</v>
      </c>
      <c r="T13">
        <f t="shared" ref="T13:T59" si="0">(S13*9+S12*3)/12</f>
        <v>173074.75</v>
      </c>
    </row>
    <row r="14" spans="1:34" x14ac:dyDescent="0.25">
      <c r="A14">
        <v>1974</v>
      </c>
      <c r="B14">
        <v>304634</v>
      </c>
      <c r="E14">
        <v>277717</v>
      </c>
      <c r="R14">
        <v>1974</v>
      </c>
      <c r="S14">
        <v>304634</v>
      </c>
      <c r="T14">
        <f t="shared" si="0"/>
        <v>278907.25</v>
      </c>
    </row>
    <row r="15" spans="1:34" x14ac:dyDescent="0.25">
      <c r="A15">
        <v>1975</v>
      </c>
      <c r="B15">
        <v>556506</v>
      </c>
      <c r="E15">
        <v>526491</v>
      </c>
      <c r="R15">
        <v>1975</v>
      </c>
      <c r="S15">
        <v>556506</v>
      </c>
      <c r="T15">
        <f t="shared" si="0"/>
        <v>493538</v>
      </c>
    </row>
    <row r="16" spans="1:34" x14ac:dyDescent="0.25">
      <c r="A16">
        <v>1976</v>
      </c>
      <c r="B16">
        <v>648495</v>
      </c>
      <c r="D16" s="1">
        <v>638000</v>
      </c>
      <c r="E16">
        <v>618451</v>
      </c>
      <c r="R16">
        <v>1976</v>
      </c>
      <c r="S16">
        <v>648495</v>
      </c>
      <c r="T16">
        <f t="shared" si="0"/>
        <v>625497.75</v>
      </c>
    </row>
    <row r="17" spans="1:34" x14ac:dyDescent="0.25">
      <c r="A17">
        <v>1977</v>
      </c>
      <c r="B17">
        <v>228659</v>
      </c>
      <c r="D17" s="1">
        <v>209000</v>
      </c>
      <c r="E17">
        <v>189755</v>
      </c>
      <c r="R17">
        <v>1977</v>
      </c>
      <c r="S17">
        <v>228659</v>
      </c>
      <c r="T17">
        <f t="shared" si="0"/>
        <v>333618</v>
      </c>
    </row>
    <row r="18" spans="1:34" x14ac:dyDescent="0.25">
      <c r="A18">
        <v>1978</v>
      </c>
      <c r="B18">
        <v>530753</v>
      </c>
      <c r="D18" s="1">
        <v>576000</v>
      </c>
      <c r="E18">
        <v>507565</v>
      </c>
      <c r="R18">
        <v>1978</v>
      </c>
      <c r="S18">
        <v>530753</v>
      </c>
      <c r="T18">
        <f t="shared" si="0"/>
        <v>455229.5</v>
      </c>
      <c r="Z18" s="4" t="s">
        <v>38</v>
      </c>
      <c r="AH18" s="4" t="s">
        <v>38</v>
      </c>
    </row>
    <row r="19" spans="1:34" x14ac:dyDescent="0.25">
      <c r="A19">
        <v>1979</v>
      </c>
      <c r="B19">
        <v>496527</v>
      </c>
      <c r="D19" s="1">
        <v>532000</v>
      </c>
      <c r="E19">
        <v>477074</v>
      </c>
      <c r="R19">
        <v>1979</v>
      </c>
      <c r="S19">
        <v>496527</v>
      </c>
      <c r="T19">
        <f t="shared" si="0"/>
        <v>505083.5</v>
      </c>
    </row>
    <row r="20" spans="1:34" x14ac:dyDescent="0.25">
      <c r="A20">
        <v>1980</v>
      </c>
      <c r="B20">
        <v>547904</v>
      </c>
      <c r="D20" s="1">
        <v>560000</v>
      </c>
      <c r="E20">
        <v>531727</v>
      </c>
      <c r="R20">
        <v>1980</v>
      </c>
      <c r="S20">
        <v>547904</v>
      </c>
      <c r="T20">
        <f t="shared" si="0"/>
        <v>535059.75</v>
      </c>
    </row>
    <row r="21" spans="1:34" x14ac:dyDescent="0.25">
      <c r="A21">
        <v>1981</v>
      </c>
      <c r="B21">
        <v>833947</v>
      </c>
      <c r="D21" s="1">
        <v>827000</v>
      </c>
      <c r="E21">
        <v>795846</v>
      </c>
      <c r="R21">
        <v>1981</v>
      </c>
      <c r="S21">
        <v>833947</v>
      </c>
      <c r="T21">
        <f t="shared" si="0"/>
        <v>762436.25</v>
      </c>
    </row>
    <row r="22" spans="1:34" x14ac:dyDescent="0.25">
      <c r="A22">
        <v>1982</v>
      </c>
      <c r="B22">
        <v>734416</v>
      </c>
      <c r="D22" s="1">
        <v>737000</v>
      </c>
      <c r="E22">
        <v>691192</v>
      </c>
      <c r="R22">
        <v>1982</v>
      </c>
      <c r="S22">
        <v>734416</v>
      </c>
      <c r="T22">
        <f t="shared" si="0"/>
        <v>759298.75</v>
      </c>
    </row>
    <row r="23" spans="1:34" x14ac:dyDescent="0.25">
      <c r="A23">
        <v>1983</v>
      </c>
      <c r="B23">
        <v>372384</v>
      </c>
      <c r="D23" s="1">
        <v>410000</v>
      </c>
      <c r="E23">
        <v>343521</v>
      </c>
      <c r="R23">
        <v>1983</v>
      </c>
      <c r="S23">
        <v>372384</v>
      </c>
      <c r="T23">
        <f t="shared" si="0"/>
        <v>462892</v>
      </c>
    </row>
    <row r="24" spans="1:34" x14ac:dyDescent="0.25">
      <c r="A24">
        <v>1984</v>
      </c>
      <c r="B24">
        <v>495012</v>
      </c>
      <c r="D24" s="1">
        <v>498000</v>
      </c>
      <c r="E24">
        <v>457582</v>
      </c>
      <c r="R24">
        <v>1984</v>
      </c>
      <c r="S24">
        <v>495012</v>
      </c>
      <c r="T24">
        <f t="shared" si="0"/>
        <v>464355</v>
      </c>
    </row>
    <row r="25" spans="1:34" x14ac:dyDescent="0.25">
      <c r="A25">
        <v>1985</v>
      </c>
      <c r="B25">
        <v>720543</v>
      </c>
      <c r="D25" s="1">
        <v>728000</v>
      </c>
      <c r="E25">
        <v>683625</v>
      </c>
      <c r="R25">
        <v>1985</v>
      </c>
      <c r="S25">
        <v>720543</v>
      </c>
      <c r="T25">
        <f t="shared" si="0"/>
        <v>664160.25</v>
      </c>
    </row>
    <row r="26" spans="1:34" x14ac:dyDescent="0.25">
      <c r="A26">
        <v>1986</v>
      </c>
      <c r="B26">
        <v>751944</v>
      </c>
      <c r="D26" s="1">
        <v>756000</v>
      </c>
      <c r="E26">
        <v>708840</v>
      </c>
      <c r="R26">
        <v>1986</v>
      </c>
      <c r="S26">
        <v>751944</v>
      </c>
      <c r="T26">
        <f t="shared" si="0"/>
        <v>744093.75</v>
      </c>
    </row>
    <row r="27" spans="1:34" x14ac:dyDescent="0.25">
      <c r="A27">
        <v>1987</v>
      </c>
      <c r="B27">
        <v>769793</v>
      </c>
      <c r="D27" s="1">
        <v>763000</v>
      </c>
      <c r="E27">
        <v>712424</v>
      </c>
      <c r="R27">
        <v>1987</v>
      </c>
      <c r="S27">
        <v>769793</v>
      </c>
      <c r="T27">
        <f t="shared" si="0"/>
        <v>765330.75</v>
      </c>
    </row>
    <row r="28" spans="1:34" x14ac:dyDescent="0.25">
      <c r="A28">
        <v>1988</v>
      </c>
      <c r="B28">
        <v>963336</v>
      </c>
      <c r="D28" s="1">
        <v>957000</v>
      </c>
      <c r="E28">
        <v>902564</v>
      </c>
      <c r="R28">
        <v>1988</v>
      </c>
      <c r="S28">
        <v>963336</v>
      </c>
      <c r="T28">
        <f t="shared" si="0"/>
        <v>914950.25</v>
      </c>
    </row>
    <row r="29" spans="1:34" x14ac:dyDescent="0.25">
      <c r="A29">
        <v>1989</v>
      </c>
      <c r="B29">
        <v>1226683</v>
      </c>
      <c r="D29" s="1">
        <v>1215000</v>
      </c>
      <c r="E29">
        <v>1156698</v>
      </c>
      <c r="R29">
        <v>1989</v>
      </c>
      <c r="S29">
        <v>1226683</v>
      </c>
      <c r="T29">
        <f t="shared" si="0"/>
        <v>1160846.25</v>
      </c>
    </row>
    <row r="30" spans="1:34" x14ac:dyDescent="0.25">
      <c r="A30">
        <v>1990</v>
      </c>
      <c r="B30">
        <v>1465318</v>
      </c>
      <c r="D30" s="1">
        <v>1458000</v>
      </c>
      <c r="E30">
        <v>1396423</v>
      </c>
      <c r="R30">
        <v>1990</v>
      </c>
      <c r="S30">
        <v>1465318</v>
      </c>
      <c r="T30">
        <f t="shared" si="0"/>
        <v>1405659.25</v>
      </c>
    </row>
    <row r="31" spans="1:34" x14ac:dyDescent="0.25">
      <c r="A31">
        <v>1991</v>
      </c>
      <c r="B31">
        <v>406057</v>
      </c>
      <c r="D31" s="1">
        <v>625000</v>
      </c>
      <c r="E31">
        <v>391447</v>
      </c>
      <c r="F31">
        <v>0.105555555555555</v>
      </c>
      <c r="G31">
        <v>9.2592592592592504E-2</v>
      </c>
      <c r="H31">
        <v>0.27499999999999902</v>
      </c>
      <c r="I31">
        <v>9.1666666666666605E-2</v>
      </c>
      <c r="R31">
        <v>1991</v>
      </c>
      <c r="S31">
        <v>406057</v>
      </c>
      <c r="T31">
        <f t="shared" si="0"/>
        <v>670872.25</v>
      </c>
    </row>
    <row r="32" spans="1:34" x14ac:dyDescent="0.25">
      <c r="A32">
        <v>1992</v>
      </c>
      <c r="B32">
        <v>742278</v>
      </c>
      <c r="D32" s="1">
        <v>744000</v>
      </c>
      <c r="E32">
        <v>710313</v>
      </c>
      <c r="F32">
        <v>9.9999999999999895E-2</v>
      </c>
      <c r="G32">
        <v>0.11944444444444401</v>
      </c>
      <c r="H32">
        <v>0.43333333333333302</v>
      </c>
      <c r="I32">
        <v>0.13055555555555501</v>
      </c>
      <c r="R32">
        <v>1992</v>
      </c>
      <c r="S32">
        <v>742278</v>
      </c>
      <c r="T32">
        <f t="shared" si="0"/>
        <v>658222.75</v>
      </c>
    </row>
    <row r="33" spans="1:34" x14ac:dyDescent="0.25">
      <c r="A33">
        <v>1993</v>
      </c>
      <c r="B33">
        <v>693987</v>
      </c>
      <c r="D33" s="1">
        <v>663000</v>
      </c>
      <c r="E33">
        <v>652190</v>
      </c>
      <c r="F33">
        <v>0.63333333333333297</v>
      </c>
      <c r="G33">
        <v>0.483333333333333</v>
      </c>
      <c r="H33">
        <v>0.89166666666666605</v>
      </c>
      <c r="I33">
        <v>0.41944444444444401</v>
      </c>
      <c r="R33">
        <v>1993</v>
      </c>
      <c r="S33">
        <v>693987</v>
      </c>
      <c r="T33">
        <f t="shared" si="0"/>
        <v>706059.75</v>
      </c>
    </row>
    <row r="34" spans="1:34" x14ac:dyDescent="0.25">
      <c r="A34">
        <v>1994</v>
      </c>
      <c r="B34">
        <v>858672</v>
      </c>
      <c r="D34" s="1">
        <v>845000</v>
      </c>
      <c r="E34">
        <v>807866</v>
      </c>
      <c r="F34">
        <v>0.24444444444444399</v>
      </c>
      <c r="G34">
        <v>0.34722222222222199</v>
      </c>
      <c r="H34">
        <v>0.66666666666666596</v>
      </c>
      <c r="I34">
        <v>0.25277777777777699</v>
      </c>
      <c r="R34">
        <v>1994</v>
      </c>
      <c r="S34">
        <v>858672</v>
      </c>
      <c r="T34">
        <f t="shared" si="0"/>
        <v>817500.75</v>
      </c>
      <c r="Z34" s="4" t="s">
        <v>75</v>
      </c>
      <c r="AH34" s="4" t="s">
        <v>75</v>
      </c>
    </row>
    <row r="35" spans="1:34" x14ac:dyDescent="0.25">
      <c r="A35">
        <v>1995</v>
      </c>
      <c r="B35">
        <v>476893</v>
      </c>
      <c r="D35" s="1">
        <v>451000</v>
      </c>
      <c r="E35">
        <v>436042</v>
      </c>
      <c r="F35">
        <v>0.88888888888888895</v>
      </c>
      <c r="G35">
        <v>0.73055555555555496</v>
      </c>
      <c r="H35">
        <v>0.88333333333333297</v>
      </c>
      <c r="I35">
        <v>0.39999999999999902</v>
      </c>
      <c r="R35">
        <v>1995</v>
      </c>
      <c r="S35">
        <v>476893</v>
      </c>
      <c r="T35">
        <f t="shared" si="0"/>
        <v>572337.75</v>
      </c>
    </row>
    <row r="36" spans="1:34" x14ac:dyDescent="0.25">
      <c r="A36">
        <v>1996</v>
      </c>
      <c r="B36">
        <v>647933</v>
      </c>
      <c r="D36" s="1">
        <v>663000</v>
      </c>
      <c r="E36">
        <v>593380</v>
      </c>
      <c r="F36">
        <v>0.76666666666666605</v>
      </c>
      <c r="G36">
        <v>0.77500000000000002</v>
      </c>
      <c r="H36">
        <v>0.75</v>
      </c>
      <c r="I36">
        <v>0.29166666666666602</v>
      </c>
      <c r="R36">
        <v>1996</v>
      </c>
      <c r="S36">
        <v>647933</v>
      </c>
      <c r="T36">
        <f>(S36*9+S35*3)/12</f>
        <v>605173</v>
      </c>
    </row>
    <row r="37" spans="1:34" x14ac:dyDescent="0.25">
      <c r="A37">
        <v>1997</v>
      </c>
      <c r="B37">
        <v>779201</v>
      </c>
      <c r="D37" s="1">
        <v>724000</v>
      </c>
      <c r="E37">
        <v>721810</v>
      </c>
      <c r="F37">
        <v>0.63055555555555498</v>
      </c>
      <c r="G37">
        <v>0.70555555555555505</v>
      </c>
      <c r="H37">
        <v>0.5</v>
      </c>
      <c r="I37">
        <v>0.16111111111111101</v>
      </c>
      <c r="R37">
        <v>1997</v>
      </c>
      <c r="S37">
        <v>779201</v>
      </c>
      <c r="T37">
        <f t="shared" si="0"/>
        <v>746384</v>
      </c>
    </row>
    <row r="38" spans="1:34" x14ac:dyDescent="0.25">
      <c r="A38">
        <v>1998</v>
      </c>
      <c r="B38">
        <v>443196</v>
      </c>
      <c r="D38" s="1">
        <v>521000</v>
      </c>
      <c r="E38">
        <v>410065</v>
      </c>
      <c r="F38">
        <v>0.94722222222222197</v>
      </c>
      <c r="G38">
        <v>0.83611111111111103</v>
      </c>
      <c r="H38">
        <v>0.85</v>
      </c>
      <c r="I38">
        <v>0.37777777777777699</v>
      </c>
      <c r="R38">
        <v>1998</v>
      </c>
      <c r="S38">
        <v>443196</v>
      </c>
      <c r="T38">
        <f t="shared" si="0"/>
        <v>527197.25</v>
      </c>
    </row>
    <row r="39" spans="1:34" x14ac:dyDescent="0.25">
      <c r="A39">
        <v>1999</v>
      </c>
      <c r="B39">
        <v>921969</v>
      </c>
      <c r="D39" s="1">
        <v>792000</v>
      </c>
      <c r="E39">
        <v>852617</v>
      </c>
      <c r="F39">
        <v>0.76388888888888895</v>
      </c>
      <c r="G39">
        <v>0.83611111111111103</v>
      </c>
      <c r="H39">
        <v>0.63055555555555498</v>
      </c>
      <c r="I39">
        <v>0.23888888888888801</v>
      </c>
      <c r="R39">
        <v>1999</v>
      </c>
      <c r="S39">
        <v>921969</v>
      </c>
      <c r="T39">
        <f t="shared" si="0"/>
        <v>802275.75</v>
      </c>
    </row>
    <row r="40" spans="1:34" x14ac:dyDescent="0.25">
      <c r="A40">
        <v>2000</v>
      </c>
      <c r="B40">
        <v>1600681</v>
      </c>
      <c r="D40" s="1">
        <v>1473000</v>
      </c>
      <c r="E40">
        <v>1522412</v>
      </c>
      <c r="F40">
        <v>0.62777777777777699</v>
      </c>
      <c r="G40">
        <v>0.64166666666666605</v>
      </c>
      <c r="H40">
        <v>0.13611111111111099</v>
      </c>
      <c r="I40">
        <v>0.31944444444444398</v>
      </c>
      <c r="R40">
        <v>2000</v>
      </c>
      <c r="S40">
        <v>1600681</v>
      </c>
      <c r="T40">
        <f t="shared" si="0"/>
        <v>1431003</v>
      </c>
    </row>
    <row r="41" spans="1:34" x14ac:dyDescent="0.25">
      <c r="A41">
        <v>2001</v>
      </c>
      <c r="B41">
        <v>1085806</v>
      </c>
      <c r="D41" s="1">
        <v>1119000</v>
      </c>
      <c r="E41">
        <v>1023169</v>
      </c>
      <c r="F41">
        <v>0.38333333333333303</v>
      </c>
      <c r="G41">
        <v>0.44444444444444398</v>
      </c>
      <c r="H41">
        <v>0.38333333333333303</v>
      </c>
      <c r="I41">
        <v>0.61111111111111105</v>
      </c>
      <c r="R41">
        <v>2001</v>
      </c>
      <c r="S41">
        <v>1085806</v>
      </c>
      <c r="T41">
        <f t="shared" si="0"/>
        <v>1214524.75</v>
      </c>
    </row>
    <row r="42" spans="1:34" x14ac:dyDescent="0.25">
      <c r="A42">
        <v>2002</v>
      </c>
      <c r="B42">
        <v>1579654</v>
      </c>
      <c r="C42">
        <v>1533.5</v>
      </c>
      <c r="D42" s="1">
        <v>1415000</v>
      </c>
      <c r="E42">
        <v>1408919</v>
      </c>
      <c r="F42">
        <v>0.46388888888888802</v>
      </c>
      <c r="G42">
        <v>0.469444444444444</v>
      </c>
      <c r="H42">
        <v>0.5</v>
      </c>
      <c r="I42">
        <v>0.70833333333333304</v>
      </c>
      <c r="R42">
        <v>2002</v>
      </c>
      <c r="S42">
        <v>1579654</v>
      </c>
      <c r="T42">
        <f t="shared" si="0"/>
        <v>1456192</v>
      </c>
      <c r="U42">
        <f>C42*10^3</f>
        <v>1533500</v>
      </c>
    </row>
    <row r="43" spans="1:34" x14ac:dyDescent="0.25">
      <c r="A43">
        <v>2003</v>
      </c>
      <c r="B43">
        <v>1810398</v>
      </c>
      <c r="C43">
        <v>1712.8999999999901</v>
      </c>
      <c r="D43" s="1">
        <v>1561000</v>
      </c>
      <c r="E43">
        <v>1701615</v>
      </c>
      <c r="F43">
        <v>0.61111111111111105</v>
      </c>
      <c r="G43">
        <v>0.54722222222222205</v>
      </c>
      <c r="H43">
        <v>0.469444444444444</v>
      </c>
      <c r="I43">
        <v>0.68333333333333302</v>
      </c>
      <c r="R43">
        <v>2003</v>
      </c>
      <c r="S43">
        <v>1810398</v>
      </c>
      <c r="T43">
        <f t="shared" si="0"/>
        <v>1752712</v>
      </c>
      <c r="U43">
        <f t="shared" ref="U43:U56" si="1">C43*10^3</f>
        <v>1712899.99999999</v>
      </c>
    </row>
    <row r="44" spans="1:34" x14ac:dyDescent="0.25">
      <c r="A44">
        <v>2004</v>
      </c>
      <c r="B44">
        <v>1882962</v>
      </c>
      <c r="C44">
        <v>1836.19999999999</v>
      </c>
      <c r="D44" s="1">
        <v>1802000</v>
      </c>
      <c r="E44">
        <v>1724380</v>
      </c>
      <c r="F44">
        <v>0.51388888888888895</v>
      </c>
      <c r="G44">
        <v>0.55833333333333302</v>
      </c>
      <c r="H44">
        <v>0.313888888888888</v>
      </c>
      <c r="I44">
        <v>0.57499999999999996</v>
      </c>
      <c r="R44">
        <v>2004</v>
      </c>
      <c r="S44">
        <v>1882962</v>
      </c>
      <c r="T44">
        <f t="shared" si="0"/>
        <v>1864821</v>
      </c>
      <c r="U44">
        <f t="shared" si="1"/>
        <v>1836199.99999999</v>
      </c>
    </row>
    <row r="45" spans="1:34" x14ac:dyDescent="0.25">
      <c r="A45">
        <v>2005</v>
      </c>
      <c r="B45">
        <v>1634643</v>
      </c>
      <c r="C45">
        <v>1528.5</v>
      </c>
      <c r="D45" s="1">
        <v>1525000</v>
      </c>
      <c r="E45">
        <v>1528045</v>
      </c>
      <c r="F45">
        <v>0.81111111111111101</v>
      </c>
      <c r="G45">
        <v>0.70833333333333304</v>
      </c>
      <c r="H45">
        <v>0.905555555555555</v>
      </c>
      <c r="I45">
        <v>0.97222222222222199</v>
      </c>
      <c r="R45">
        <v>2005</v>
      </c>
      <c r="S45">
        <v>1634643</v>
      </c>
      <c r="T45">
        <f t="shared" si="0"/>
        <v>1696722.75</v>
      </c>
      <c r="U45">
        <f t="shared" si="1"/>
        <v>1528500</v>
      </c>
    </row>
    <row r="46" spans="1:34" x14ac:dyDescent="0.25">
      <c r="A46">
        <v>2006</v>
      </c>
      <c r="B46">
        <v>1628244</v>
      </c>
      <c r="C46">
        <v>1469.7</v>
      </c>
      <c r="D46" s="1">
        <v>1695000</v>
      </c>
      <c r="E46">
        <v>1512186</v>
      </c>
      <c r="F46">
        <v>0.89722222222222203</v>
      </c>
      <c r="G46">
        <v>0.88888888888888895</v>
      </c>
      <c r="H46">
        <v>0.86388888888888904</v>
      </c>
      <c r="I46">
        <v>0.94444444444444398</v>
      </c>
      <c r="R46">
        <v>2006</v>
      </c>
      <c r="S46">
        <v>1628244</v>
      </c>
      <c r="T46">
        <f t="shared" si="0"/>
        <v>1629843.75</v>
      </c>
      <c r="U46">
        <f t="shared" si="1"/>
        <v>1469700</v>
      </c>
    </row>
    <row r="47" spans="1:34" x14ac:dyDescent="0.25">
      <c r="A47">
        <v>2007</v>
      </c>
      <c r="B47">
        <v>1623899</v>
      </c>
      <c r="C47">
        <v>1596.4</v>
      </c>
      <c r="D47" s="1">
        <v>1648000</v>
      </c>
      <c r="E47">
        <v>1499688</v>
      </c>
      <c r="F47">
        <v>0.38055555555555498</v>
      </c>
      <c r="G47">
        <v>0.53611111111111098</v>
      </c>
      <c r="H47">
        <v>0.60833333333333295</v>
      </c>
      <c r="I47">
        <v>0.78888888888888797</v>
      </c>
      <c r="R47">
        <v>2007</v>
      </c>
      <c r="S47">
        <v>1623899</v>
      </c>
      <c r="T47">
        <f t="shared" si="0"/>
        <v>1624985.25</v>
      </c>
      <c r="U47">
        <f t="shared" si="1"/>
        <v>1596400</v>
      </c>
    </row>
    <row r="48" spans="1:34" x14ac:dyDescent="0.25">
      <c r="A48">
        <v>2008</v>
      </c>
      <c r="B48">
        <v>987059</v>
      </c>
      <c r="C48">
        <v>1269.2</v>
      </c>
      <c r="D48" s="1">
        <v>1037000</v>
      </c>
      <c r="E48">
        <v>898313</v>
      </c>
      <c r="F48">
        <v>0.23611111111111099</v>
      </c>
      <c r="G48">
        <v>0.26944444444444399</v>
      </c>
      <c r="H48">
        <v>0.41666666666666602</v>
      </c>
      <c r="I48">
        <v>0.66111111111111098</v>
      </c>
      <c r="R48">
        <v>2008</v>
      </c>
      <c r="S48">
        <v>987059</v>
      </c>
      <c r="T48">
        <f t="shared" si="0"/>
        <v>1146269</v>
      </c>
      <c r="U48">
        <f t="shared" si="1"/>
        <v>1269200</v>
      </c>
    </row>
    <row r="49" spans="1:34" x14ac:dyDescent="0.25">
      <c r="A49">
        <v>2009</v>
      </c>
      <c r="B49">
        <v>1027439</v>
      </c>
      <c r="C49">
        <v>985.7</v>
      </c>
      <c r="D49" s="1">
        <v>908000</v>
      </c>
      <c r="E49">
        <v>930871</v>
      </c>
      <c r="F49">
        <v>0.23055555555555499</v>
      </c>
      <c r="G49">
        <v>0.20555555555555499</v>
      </c>
      <c r="H49">
        <v>0.14444444444444399</v>
      </c>
      <c r="I49">
        <v>0.35277777777777702</v>
      </c>
      <c r="R49">
        <v>2009</v>
      </c>
      <c r="S49">
        <v>1027439</v>
      </c>
      <c r="T49">
        <f t="shared" si="0"/>
        <v>1017344</v>
      </c>
      <c r="U49">
        <f t="shared" si="1"/>
        <v>985700</v>
      </c>
    </row>
    <row r="50" spans="1:34" x14ac:dyDescent="0.25">
      <c r="A50">
        <v>2010</v>
      </c>
      <c r="B50">
        <v>1550742</v>
      </c>
      <c r="C50">
        <v>826.9</v>
      </c>
      <c r="D50" s="1">
        <v>1129000</v>
      </c>
      <c r="E50">
        <v>1420331</v>
      </c>
      <c r="F50">
        <v>0.57777777777777695</v>
      </c>
      <c r="G50">
        <v>0.469444444444444</v>
      </c>
      <c r="H50">
        <v>0.27499999999999902</v>
      </c>
      <c r="I50">
        <v>0.50277777777777699</v>
      </c>
      <c r="R50">
        <v>2010</v>
      </c>
      <c r="S50">
        <v>1550742</v>
      </c>
      <c r="T50">
        <f t="shared" si="0"/>
        <v>1419916.25</v>
      </c>
      <c r="U50">
        <f t="shared" si="1"/>
        <v>826900</v>
      </c>
      <c r="Z50" s="4" t="s">
        <v>39</v>
      </c>
      <c r="AH50" s="4" t="s">
        <v>39</v>
      </c>
    </row>
    <row r="51" spans="1:34" x14ac:dyDescent="0.25">
      <c r="A51">
        <v>2011</v>
      </c>
      <c r="B51">
        <v>1785369</v>
      </c>
      <c r="C51">
        <v>900.69999999999902</v>
      </c>
      <c r="D51" s="1">
        <v>1379000</v>
      </c>
      <c r="E51">
        <v>1686570</v>
      </c>
      <c r="F51">
        <v>0.93055555555555503</v>
      </c>
      <c r="G51">
        <v>0.86944444444444402</v>
      </c>
      <c r="H51">
        <v>0.87222222222222201</v>
      </c>
      <c r="I51">
        <v>0.95277777777777795</v>
      </c>
      <c r="R51">
        <v>2011</v>
      </c>
      <c r="S51">
        <v>1785369</v>
      </c>
      <c r="T51">
        <f t="shared" si="0"/>
        <v>1726712.25</v>
      </c>
      <c r="U51">
        <f t="shared" si="1"/>
        <v>900699.99999999907</v>
      </c>
    </row>
    <row r="52" spans="1:34" x14ac:dyDescent="0.25">
      <c r="A52">
        <v>2012</v>
      </c>
      <c r="B52">
        <v>1414599</v>
      </c>
      <c r="C52">
        <v>1170.3999999999901</v>
      </c>
      <c r="D52" s="1">
        <v>1252000</v>
      </c>
      <c r="E52">
        <v>1224907</v>
      </c>
      <c r="F52">
        <v>0.48611111111111099</v>
      </c>
      <c r="G52">
        <v>0.59722222222222199</v>
      </c>
      <c r="H52">
        <v>0.72499999999999998</v>
      </c>
      <c r="I52">
        <v>0.84722222222222199</v>
      </c>
      <c r="R52">
        <v>2012</v>
      </c>
      <c r="S52">
        <v>1414599</v>
      </c>
      <c r="T52">
        <f t="shared" si="0"/>
        <v>1507291.5</v>
      </c>
      <c r="U52">
        <f t="shared" si="1"/>
        <v>1170399.99999999</v>
      </c>
    </row>
    <row r="53" spans="1:34" x14ac:dyDescent="0.25">
      <c r="A53">
        <v>2013</v>
      </c>
      <c r="B53">
        <v>998351</v>
      </c>
      <c r="C53">
        <v>1060.8</v>
      </c>
      <c r="D53" s="1">
        <v>974000</v>
      </c>
      <c r="E53">
        <v>892550</v>
      </c>
      <c r="F53">
        <v>0.313888888888888</v>
      </c>
      <c r="G53">
        <v>0.38333333333333303</v>
      </c>
      <c r="H53">
        <v>0.31666666666666599</v>
      </c>
      <c r="I53">
        <v>0.56666666666666599</v>
      </c>
      <c r="R53">
        <v>2013</v>
      </c>
      <c r="S53">
        <v>998351</v>
      </c>
      <c r="T53">
        <f t="shared" si="0"/>
        <v>1102413</v>
      </c>
      <c r="U53">
        <f t="shared" si="1"/>
        <v>1060800</v>
      </c>
    </row>
    <row r="54" spans="1:34" x14ac:dyDescent="0.25">
      <c r="A54">
        <v>2014</v>
      </c>
      <c r="B54">
        <v>428987</v>
      </c>
      <c r="C54">
        <v>642.9</v>
      </c>
      <c r="D54" s="1">
        <v>607000</v>
      </c>
      <c r="E54">
        <v>387392</v>
      </c>
      <c r="F54">
        <v>7.2222222222222104E-2</v>
      </c>
      <c r="G54">
        <v>0.105555555555555</v>
      </c>
      <c r="H54">
        <v>0.12777777777777699</v>
      </c>
      <c r="I54">
        <v>0.23055555555555499</v>
      </c>
      <c r="R54">
        <v>2014</v>
      </c>
      <c r="S54">
        <v>428987</v>
      </c>
      <c r="T54">
        <f t="shared" si="0"/>
        <v>571328</v>
      </c>
      <c r="U54">
        <f t="shared" si="1"/>
        <v>642900</v>
      </c>
    </row>
    <row r="55" spans="1:34" x14ac:dyDescent="0.25">
      <c r="A55">
        <v>2015</v>
      </c>
      <c r="B55">
        <v>633401</v>
      </c>
      <c r="C55">
        <v>456.4</v>
      </c>
      <c r="D55" s="1">
        <v>550000</v>
      </c>
      <c r="E55">
        <v>573526</v>
      </c>
      <c r="F55">
        <v>5.83333333333333E-2</v>
      </c>
      <c r="G55">
        <v>6.3888888888888801E-2</v>
      </c>
      <c r="H55">
        <v>4.4444444444444398E-2</v>
      </c>
      <c r="I55">
        <v>7.2222222222222202E-2</v>
      </c>
      <c r="R55">
        <v>2015</v>
      </c>
      <c r="S55">
        <v>633401</v>
      </c>
      <c r="T55">
        <f t="shared" si="0"/>
        <v>582297.5</v>
      </c>
      <c r="U55">
        <f>C55*10^3</f>
        <v>456400</v>
      </c>
    </row>
    <row r="56" spans="1:34" x14ac:dyDescent="0.25">
      <c r="A56">
        <v>2016</v>
      </c>
      <c r="B56">
        <v>1202465</v>
      </c>
      <c r="C56">
        <v>917.3</v>
      </c>
      <c r="D56">
        <v>1083900</v>
      </c>
      <c r="E56">
        <v>1083900</v>
      </c>
      <c r="F56">
        <v>0.3</v>
      </c>
      <c r="G56">
        <v>0.22222222222222199</v>
      </c>
      <c r="H56">
        <v>0.102777777777777</v>
      </c>
      <c r="I56">
        <v>0.23611111111111099</v>
      </c>
      <c r="R56">
        <v>2016</v>
      </c>
      <c r="S56">
        <v>1202465</v>
      </c>
      <c r="T56">
        <f t="shared" si="0"/>
        <v>1060199</v>
      </c>
      <c r="U56">
        <f t="shared" si="1"/>
        <v>917300</v>
      </c>
    </row>
    <row r="57" spans="1:34" x14ac:dyDescent="0.25">
      <c r="A57">
        <v>2017</v>
      </c>
      <c r="B57">
        <v>1823884</v>
      </c>
      <c r="D57">
        <v>1626357</v>
      </c>
      <c r="E57">
        <v>1626357</v>
      </c>
      <c r="F57">
        <v>0.85833333333333295</v>
      </c>
      <c r="G57">
        <v>0.75555555555555498</v>
      </c>
      <c r="H57">
        <v>0.50833333333333297</v>
      </c>
      <c r="I57">
        <v>0.719444444444444</v>
      </c>
      <c r="R57">
        <v>2018</v>
      </c>
      <c r="S57">
        <v>1823884</v>
      </c>
      <c r="T57">
        <f t="shared" si="0"/>
        <v>1668529.25</v>
      </c>
      <c r="U57">
        <f>C58*10^3</f>
        <v>1042900.0000000001</v>
      </c>
    </row>
    <row r="58" spans="1:34" x14ac:dyDescent="0.25">
      <c r="A58">
        <v>2018</v>
      </c>
      <c r="B58">
        <v>784745</v>
      </c>
      <c r="C58">
        <v>1042.9000000000001</v>
      </c>
      <c r="D58">
        <v>679545</v>
      </c>
      <c r="E58">
        <v>679545</v>
      </c>
      <c r="F58">
        <v>0.46111111111111103</v>
      </c>
      <c r="G58">
        <v>0.52777777777777701</v>
      </c>
      <c r="H58">
        <v>0.43611111111111101</v>
      </c>
      <c r="I58">
        <v>0.66944444444444395</v>
      </c>
      <c r="R58">
        <v>2019</v>
      </c>
      <c r="S58">
        <v>784745</v>
      </c>
      <c r="T58">
        <f t="shared" si="0"/>
        <v>1044529.75</v>
      </c>
      <c r="U58">
        <f>C59*10^3</f>
        <v>921500</v>
      </c>
    </row>
    <row r="59" spans="1:34" x14ac:dyDescent="0.25">
      <c r="A59">
        <v>2019</v>
      </c>
      <c r="B59">
        <v>1516728</v>
      </c>
      <c r="C59">
        <v>921.5</v>
      </c>
      <c r="D59">
        <v>1347162</v>
      </c>
      <c r="E59">
        <v>1347162</v>
      </c>
      <c r="F59">
        <v>0.79444444444444395</v>
      </c>
      <c r="G59">
        <v>0.72499999999999998</v>
      </c>
      <c r="H59">
        <v>0.74166666666666603</v>
      </c>
      <c r="I59">
        <v>0.86666666666666603</v>
      </c>
      <c r="R59">
        <v>2020</v>
      </c>
      <c r="S59">
        <v>1516728</v>
      </c>
      <c r="T59">
        <f t="shared" si="0"/>
        <v>1333732.25</v>
      </c>
    </row>
    <row r="60" spans="1:34" x14ac:dyDescent="0.25">
      <c r="A60">
        <v>2020</v>
      </c>
      <c r="B60">
        <v>520693</v>
      </c>
      <c r="D60">
        <v>431759</v>
      </c>
      <c r="E60">
        <v>431759</v>
      </c>
      <c r="F60">
        <v>0.41111111111111098</v>
      </c>
      <c r="G60">
        <v>0.50833333333333297</v>
      </c>
      <c r="H60">
        <v>0.72777777777777697</v>
      </c>
      <c r="I60">
        <v>0.85555555555555496</v>
      </c>
      <c r="S60">
        <v>520693</v>
      </c>
    </row>
    <row r="61" spans="1:34" x14ac:dyDescent="0.25">
      <c r="A61">
        <v>2021</v>
      </c>
      <c r="B61">
        <v>478756</v>
      </c>
      <c r="D61">
        <v>409650</v>
      </c>
      <c r="E61">
        <v>409650</v>
      </c>
      <c r="F61">
        <v>0.11111111111111099</v>
      </c>
      <c r="G61">
        <v>0.180555555555555</v>
      </c>
      <c r="H61">
        <v>0.26388888888888801</v>
      </c>
      <c r="I61">
        <v>0.5</v>
      </c>
      <c r="S61">
        <v>478756</v>
      </c>
    </row>
    <row r="62" spans="1:34" x14ac:dyDescent="0.25">
      <c r="A62">
        <v>2022</v>
      </c>
      <c r="B62">
        <v>484106</v>
      </c>
      <c r="D62">
        <v>424702</v>
      </c>
      <c r="E62">
        <v>424702</v>
      </c>
      <c r="F62">
        <v>0.155555555555555</v>
      </c>
      <c r="G62">
        <v>0.13888888888888801</v>
      </c>
      <c r="H62">
        <v>0.11111111111111099</v>
      </c>
      <c r="I62">
        <v>0.28611111111111098</v>
      </c>
      <c r="S62">
        <v>484106</v>
      </c>
    </row>
    <row r="63" spans="1:34" x14ac:dyDescent="0.25">
      <c r="A63">
        <v>2023</v>
      </c>
      <c r="F63">
        <v>0.85</v>
      </c>
      <c r="G63">
        <v>0.69722222222222197</v>
      </c>
      <c r="H63">
        <v>0.58333333333333304</v>
      </c>
      <c r="I63">
        <v>0.73611111111111105</v>
      </c>
    </row>
    <row r="64" spans="1:34" x14ac:dyDescent="0.25">
      <c r="A64">
        <v>2024</v>
      </c>
      <c r="F64">
        <v>0.52222222222222203</v>
      </c>
      <c r="G64">
        <v>0.66111111111111098</v>
      </c>
      <c r="H64">
        <v>0.85238095238095202</v>
      </c>
      <c r="I64">
        <v>0.93333333333333302</v>
      </c>
    </row>
    <row r="66" spans="26:34" x14ac:dyDescent="0.25">
      <c r="Z66" s="4" t="s">
        <v>77</v>
      </c>
      <c r="AH66" s="4" t="s">
        <v>77</v>
      </c>
    </row>
    <row r="82" spans="1:34" x14ac:dyDescent="0.25">
      <c r="Z82" s="4" t="s">
        <v>78</v>
      </c>
      <c r="AH82" s="4" t="s">
        <v>78</v>
      </c>
    </row>
    <row r="89" spans="1:34" ht="15.75" x14ac:dyDescent="0.25">
      <c r="A89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011A-9C7E-48F7-927E-A1968B70DE5B}">
  <dimension ref="B1:V88"/>
  <sheetViews>
    <sheetView topLeftCell="A57" zoomScale="90" zoomScaleNormal="90" workbookViewId="0">
      <selection activeCell="I9" sqref="I9"/>
    </sheetView>
  </sheetViews>
  <sheetFormatPr defaultRowHeight="15" x14ac:dyDescent="0.25"/>
  <cols>
    <col min="3" max="3" width="17" bestFit="1" customWidth="1"/>
    <col min="10" max="10" width="19.140625" bestFit="1" customWidth="1"/>
    <col min="11" max="11" width="20" bestFit="1" customWidth="1"/>
    <col min="18" max="18" width="6.5703125" bestFit="1" customWidth="1"/>
    <col min="20" max="20" width="10.85546875" bestFit="1" customWidth="1"/>
    <col min="21" max="21" width="9.85546875" bestFit="1" customWidth="1"/>
  </cols>
  <sheetData>
    <row r="1" spans="2:9" x14ac:dyDescent="0.25">
      <c r="B1" t="s">
        <v>9</v>
      </c>
      <c r="C1" t="s">
        <v>15</v>
      </c>
      <c r="D1" t="s">
        <v>57</v>
      </c>
      <c r="E1" t="s">
        <v>56</v>
      </c>
      <c r="H1" t="s">
        <v>19</v>
      </c>
    </row>
    <row r="2" spans="2:9" x14ac:dyDescent="0.25">
      <c r="B2">
        <v>1976</v>
      </c>
      <c r="C2" s="1">
        <v>638000</v>
      </c>
      <c r="D2">
        <v>648495</v>
      </c>
      <c r="E2">
        <v>618451</v>
      </c>
    </row>
    <row r="3" spans="2:9" x14ac:dyDescent="0.25">
      <c r="B3">
        <v>1977</v>
      </c>
      <c r="C3" s="1">
        <v>209000</v>
      </c>
      <c r="D3">
        <v>228659</v>
      </c>
      <c r="E3">
        <v>189755</v>
      </c>
    </row>
    <row r="4" spans="2:9" x14ac:dyDescent="0.25">
      <c r="B4">
        <v>1978</v>
      </c>
      <c r="C4" s="1">
        <v>576000</v>
      </c>
      <c r="D4">
        <v>530753</v>
      </c>
      <c r="E4">
        <v>507565</v>
      </c>
    </row>
    <row r="5" spans="2:9" x14ac:dyDescent="0.25">
      <c r="B5">
        <v>1979</v>
      </c>
      <c r="C5" s="1">
        <v>532000</v>
      </c>
      <c r="D5">
        <v>496527</v>
      </c>
      <c r="E5">
        <v>477074</v>
      </c>
    </row>
    <row r="6" spans="2:9" x14ac:dyDescent="0.25">
      <c r="B6">
        <v>1980</v>
      </c>
      <c r="C6" s="1">
        <v>560000</v>
      </c>
      <c r="D6">
        <v>547904</v>
      </c>
      <c r="E6">
        <v>531727</v>
      </c>
    </row>
    <row r="7" spans="2:9" x14ac:dyDescent="0.25">
      <c r="B7">
        <v>1981</v>
      </c>
      <c r="C7" s="1">
        <v>827000</v>
      </c>
      <c r="D7">
        <v>833947</v>
      </c>
      <c r="E7">
        <v>795846</v>
      </c>
    </row>
    <row r="8" spans="2:9" x14ac:dyDescent="0.25">
      <c r="B8">
        <v>1982</v>
      </c>
      <c r="C8" s="1">
        <v>737000</v>
      </c>
      <c r="D8">
        <v>734416</v>
      </c>
      <c r="E8">
        <v>691192</v>
      </c>
    </row>
    <row r="9" spans="2:9" ht="18.75" x14ac:dyDescent="0.3">
      <c r="B9">
        <v>1983</v>
      </c>
      <c r="C9" s="1">
        <v>410000</v>
      </c>
      <c r="D9">
        <v>372384</v>
      </c>
      <c r="E9">
        <v>343521</v>
      </c>
      <c r="I9" s="7" t="s">
        <v>55</v>
      </c>
    </row>
    <row r="10" spans="2:9" x14ac:dyDescent="0.25">
      <c r="B10">
        <v>1984</v>
      </c>
      <c r="C10" s="1">
        <v>498000</v>
      </c>
      <c r="D10">
        <v>495012</v>
      </c>
      <c r="E10">
        <v>457582</v>
      </c>
    </row>
    <row r="11" spans="2:9" x14ac:dyDescent="0.25">
      <c r="B11">
        <v>1985</v>
      </c>
      <c r="C11" s="1">
        <v>728000</v>
      </c>
      <c r="D11">
        <v>720543</v>
      </c>
      <c r="E11">
        <v>683625</v>
      </c>
    </row>
    <row r="12" spans="2:9" x14ac:dyDescent="0.25">
      <c r="B12">
        <v>1986</v>
      </c>
      <c r="C12" s="1">
        <v>756000</v>
      </c>
      <c r="D12">
        <v>751944</v>
      </c>
      <c r="E12">
        <v>708840</v>
      </c>
    </row>
    <row r="13" spans="2:9" x14ac:dyDescent="0.25">
      <c r="B13">
        <v>1987</v>
      </c>
      <c r="C13" s="1">
        <v>763000</v>
      </c>
      <c r="D13">
        <v>769793</v>
      </c>
      <c r="E13">
        <v>712424</v>
      </c>
    </row>
    <row r="14" spans="2:9" x14ac:dyDescent="0.25">
      <c r="B14">
        <v>1988</v>
      </c>
      <c r="C14" s="1">
        <v>957000</v>
      </c>
      <c r="D14">
        <v>963336</v>
      </c>
      <c r="E14">
        <v>902564</v>
      </c>
    </row>
    <row r="15" spans="2:9" x14ac:dyDescent="0.25">
      <c r="B15">
        <v>1989</v>
      </c>
      <c r="C15" s="1">
        <v>1215000</v>
      </c>
      <c r="D15">
        <v>1226683</v>
      </c>
      <c r="E15">
        <v>1156698</v>
      </c>
    </row>
    <row r="16" spans="2:9" x14ac:dyDescent="0.25">
      <c r="B16">
        <v>1990</v>
      </c>
      <c r="C16" s="1">
        <v>1458000</v>
      </c>
      <c r="D16">
        <v>1465318</v>
      </c>
      <c r="E16">
        <v>1396423</v>
      </c>
      <c r="F16" t="s">
        <v>27</v>
      </c>
      <c r="G16" t="s">
        <v>23</v>
      </c>
    </row>
    <row r="17" spans="2:22" x14ac:dyDescent="0.25">
      <c r="B17">
        <v>1991</v>
      </c>
      <c r="C17" s="1">
        <v>625000</v>
      </c>
      <c r="D17">
        <v>406057</v>
      </c>
      <c r="E17">
        <v>391447</v>
      </c>
      <c r="F17">
        <v>9.1666666666666605E-2</v>
      </c>
      <c r="G17">
        <v>0.105555555555555</v>
      </c>
    </row>
    <row r="18" spans="2:22" x14ac:dyDescent="0.25">
      <c r="B18">
        <v>1992</v>
      </c>
      <c r="C18" s="1">
        <v>744000</v>
      </c>
      <c r="D18">
        <v>742278</v>
      </c>
      <c r="E18">
        <v>710313</v>
      </c>
      <c r="F18">
        <v>0.13055555555555501</v>
      </c>
      <c r="G18">
        <v>9.9999999999999895E-2</v>
      </c>
    </row>
    <row r="19" spans="2:22" x14ac:dyDescent="0.25">
      <c r="B19">
        <v>1993</v>
      </c>
      <c r="C19" s="1">
        <v>663000</v>
      </c>
      <c r="D19">
        <v>693987</v>
      </c>
      <c r="E19">
        <v>652190</v>
      </c>
      <c r="F19">
        <v>0.41944444444444401</v>
      </c>
      <c r="G19">
        <v>0.63333333333333297</v>
      </c>
    </row>
    <row r="20" spans="2:22" x14ac:dyDescent="0.25">
      <c r="B20">
        <v>1994</v>
      </c>
      <c r="C20" s="1">
        <v>845000</v>
      </c>
      <c r="D20">
        <v>858672</v>
      </c>
      <c r="E20">
        <v>807866</v>
      </c>
      <c r="F20">
        <v>0.25277777777777699</v>
      </c>
      <c r="G20">
        <v>0.24444444444444399</v>
      </c>
    </row>
    <row r="21" spans="2:22" x14ac:dyDescent="0.25">
      <c r="B21">
        <v>1995</v>
      </c>
      <c r="C21" s="1">
        <v>451000</v>
      </c>
      <c r="D21">
        <v>476893</v>
      </c>
      <c r="E21">
        <v>436042</v>
      </c>
      <c r="F21">
        <v>0.39999999999999902</v>
      </c>
      <c r="G21">
        <v>0.88888888888888895</v>
      </c>
    </row>
    <row r="22" spans="2:22" x14ac:dyDescent="0.25">
      <c r="B22">
        <v>1996</v>
      </c>
      <c r="C22" s="1">
        <v>663000</v>
      </c>
      <c r="D22">
        <v>647933</v>
      </c>
      <c r="E22">
        <v>593380</v>
      </c>
      <c r="F22">
        <v>0.29166666666666602</v>
      </c>
      <c r="G22">
        <v>0.76666666666666605</v>
      </c>
    </row>
    <row r="23" spans="2:22" x14ac:dyDescent="0.25">
      <c r="B23">
        <v>1997</v>
      </c>
      <c r="C23" s="1">
        <v>724000</v>
      </c>
      <c r="D23">
        <v>779201</v>
      </c>
      <c r="E23">
        <v>721810</v>
      </c>
      <c r="F23">
        <v>0.16111111111111101</v>
      </c>
      <c r="G23">
        <v>0.63055555555555498</v>
      </c>
    </row>
    <row r="24" spans="2:22" x14ac:dyDescent="0.25">
      <c r="B24">
        <v>1998</v>
      </c>
      <c r="C24" s="1">
        <v>521000</v>
      </c>
      <c r="D24">
        <v>443196</v>
      </c>
      <c r="E24">
        <v>410065</v>
      </c>
      <c r="F24">
        <v>0.37777777777777699</v>
      </c>
      <c r="G24">
        <v>0.94722222222222197</v>
      </c>
    </row>
    <row r="25" spans="2:22" x14ac:dyDescent="0.25">
      <c r="B25">
        <v>1999</v>
      </c>
      <c r="C25" s="1">
        <v>792000</v>
      </c>
      <c r="D25">
        <v>921969</v>
      </c>
      <c r="E25">
        <v>852617</v>
      </c>
      <c r="F25">
        <v>0.23888888888888801</v>
      </c>
      <c r="G25">
        <v>0.76388888888888895</v>
      </c>
    </row>
    <row r="26" spans="2:22" x14ac:dyDescent="0.25">
      <c r="B26">
        <v>2000</v>
      </c>
      <c r="C26" s="1">
        <v>1473000</v>
      </c>
      <c r="D26">
        <v>1600681</v>
      </c>
      <c r="E26">
        <v>1522412</v>
      </c>
      <c r="F26">
        <v>0.31944444444444398</v>
      </c>
      <c r="G26">
        <v>0.62777777777777699</v>
      </c>
    </row>
    <row r="27" spans="2:22" x14ac:dyDescent="0.25">
      <c r="B27">
        <v>2001</v>
      </c>
      <c r="C27" s="1">
        <v>1119000</v>
      </c>
      <c r="D27">
        <v>1085806</v>
      </c>
      <c r="E27">
        <v>1023169</v>
      </c>
      <c r="F27">
        <v>0.61111111111111105</v>
      </c>
      <c r="G27">
        <v>0.38333333333333303</v>
      </c>
    </row>
    <row r="28" spans="2:22" x14ac:dyDescent="0.25">
      <c r="B28">
        <v>2002</v>
      </c>
      <c r="C28" s="1">
        <v>1415000</v>
      </c>
      <c r="D28">
        <v>1579654</v>
      </c>
      <c r="E28">
        <v>1408919</v>
      </c>
      <c r="F28">
        <v>0.70833333333333304</v>
      </c>
      <c r="G28">
        <v>0.46388888888888802</v>
      </c>
      <c r="H28">
        <v>1533.5</v>
      </c>
      <c r="I28">
        <f t="shared" ref="I28:I46" si="0">H28*10^3</f>
        <v>1533500</v>
      </c>
    </row>
    <row r="29" spans="2:22" x14ac:dyDescent="0.25">
      <c r="B29">
        <v>2003</v>
      </c>
      <c r="C29" s="1">
        <v>1561000</v>
      </c>
      <c r="D29">
        <v>1810398</v>
      </c>
      <c r="E29">
        <v>1701615</v>
      </c>
      <c r="F29">
        <v>0.68333333333333302</v>
      </c>
      <c r="G29">
        <v>0.61111111111111105</v>
      </c>
      <c r="H29">
        <v>1712.8999999999901</v>
      </c>
      <c r="I29">
        <f t="shared" si="0"/>
        <v>1712899.99999999</v>
      </c>
      <c r="R29" t="s">
        <v>17</v>
      </c>
      <c r="S29" t="s">
        <v>54</v>
      </c>
      <c r="T29" t="s">
        <v>53</v>
      </c>
      <c r="U29" t="s">
        <v>18</v>
      </c>
    </row>
    <row r="30" spans="2:22" x14ac:dyDescent="0.25">
      <c r="B30">
        <v>2004</v>
      </c>
      <c r="C30" s="1">
        <v>1802000</v>
      </c>
      <c r="D30">
        <v>1882962</v>
      </c>
      <c r="E30">
        <v>1724380</v>
      </c>
      <c r="F30">
        <v>0.57499999999999996</v>
      </c>
      <c r="G30">
        <v>0.51388888888888895</v>
      </c>
      <c r="H30">
        <v>1836.19999999999</v>
      </c>
      <c r="I30">
        <f t="shared" si="0"/>
        <v>1836199.99999999</v>
      </c>
      <c r="R30">
        <v>2002</v>
      </c>
      <c r="S30">
        <v>1533.5</v>
      </c>
      <c r="T30">
        <f t="shared" ref="T30:T43" si="1">S30*10^3</f>
        <v>1533500</v>
      </c>
      <c r="U30" s="1">
        <v>1415000</v>
      </c>
      <c r="V30" s="1">
        <f t="shared" ref="V30:V43" si="2">T30-U30</f>
        <v>118500</v>
      </c>
    </row>
    <row r="31" spans="2:22" x14ac:dyDescent="0.25">
      <c r="B31">
        <v>2005</v>
      </c>
      <c r="C31" s="1">
        <v>1525000</v>
      </c>
      <c r="D31">
        <v>1634643</v>
      </c>
      <c r="E31">
        <v>1528045</v>
      </c>
      <c r="F31">
        <v>0.97222222222222199</v>
      </c>
      <c r="G31">
        <v>0.81111111111111101</v>
      </c>
      <c r="H31">
        <v>1528.5</v>
      </c>
      <c r="I31">
        <f t="shared" si="0"/>
        <v>1528500</v>
      </c>
      <c r="R31">
        <v>2003</v>
      </c>
      <c r="S31">
        <v>1712.8999999999901</v>
      </c>
      <c r="T31">
        <f t="shared" si="1"/>
        <v>1712899.99999999</v>
      </c>
      <c r="U31" s="1">
        <v>1561000</v>
      </c>
      <c r="V31" s="1">
        <f t="shared" si="2"/>
        <v>151899.99999998999</v>
      </c>
    </row>
    <row r="32" spans="2:22" x14ac:dyDescent="0.25">
      <c r="B32">
        <v>2006</v>
      </c>
      <c r="C32" s="1">
        <v>1695000</v>
      </c>
      <c r="D32">
        <v>1628244</v>
      </c>
      <c r="E32">
        <v>1512186</v>
      </c>
      <c r="F32">
        <v>0.94444444444444398</v>
      </c>
      <c r="G32">
        <v>0.89722222222222203</v>
      </c>
      <c r="H32">
        <v>1469.7</v>
      </c>
      <c r="I32">
        <f t="shared" si="0"/>
        <v>1469700</v>
      </c>
      <c r="R32">
        <v>2004</v>
      </c>
      <c r="S32">
        <v>1836.19999999999</v>
      </c>
      <c r="T32">
        <f t="shared" si="1"/>
        <v>1836199.99999999</v>
      </c>
      <c r="U32" s="1">
        <v>1802000</v>
      </c>
      <c r="V32" s="1">
        <f t="shared" si="2"/>
        <v>34199.999999989988</v>
      </c>
    </row>
    <row r="33" spans="2:22" x14ac:dyDescent="0.25">
      <c r="B33">
        <v>2007</v>
      </c>
      <c r="C33" s="1">
        <v>1648000</v>
      </c>
      <c r="D33">
        <v>1623899</v>
      </c>
      <c r="E33">
        <v>1499688</v>
      </c>
      <c r="F33">
        <v>0.78888888888888797</v>
      </c>
      <c r="G33">
        <v>0.38055555555555498</v>
      </c>
      <c r="H33">
        <v>1596.4</v>
      </c>
      <c r="I33">
        <f t="shared" si="0"/>
        <v>1596400</v>
      </c>
      <c r="R33">
        <v>2005</v>
      </c>
      <c r="S33">
        <v>1528.5</v>
      </c>
      <c r="T33">
        <f t="shared" si="1"/>
        <v>1528500</v>
      </c>
      <c r="U33" s="1">
        <v>1525000</v>
      </c>
      <c r="V33" s="1">
        <f t="shared" si="2"/>
        <v>3500</v>
      </c>
    </row>
    <row r="34" spans="2:22" x14ac:dyDescent="0.25">
      <c r="B34">
        <v>2008</v>
      </c>
      <c r="C34" s="1">
        <v>1037000</v>
      </c>
      <c r="D34">
        <v>987059</v>
      </c>
      <c r="E34">
        <v>898313</v>
      </c>
      <c r="F34">
        <v>0.66111111111111098</v>
      </c>
      <c r="G34">
        <v>0.23611111111111099</v>
      </c>
      <c r="H34">
        <v>1269.2</v>
      </c>
      <c r="I34">
        <f t="shared" si="0"/>
        <v>1269200</v>
      </c>
      <c r="R34">
        <v>2006</v>
      </c>
      <c r="S34">
        <v>1469.7</v>
      </c>
      <c r="T34">
        <f t="shared" si="1"/>
        <v>1469700</v>
      </c>
      <c r="U34" s="1">
        <v>1695000</v>
      </c>
      <c r="V34" s="1">
        <f t="shared" si="2"/>
        <v>-225300</v>
      </c>
    </row>
    <row r="35" spans="2:22" x14ac:dyDescent="0.25">
      <c r="B35">
        <v>2009</v>
      </c>
      <c r="C35" s="1">
        <v>908000</v>
      </c>
      <c r="D35">
        <v>1027439</v>
      </c>
      <c r="E35">
        <v>930871</v>
      </c>
      <c r="F35">
        <v>0.35277777777777702</v>
      </c>
      <c r="G35">
        <v>0.23055555555555499</v>
      </c>
      <c r="H35">
        <v>985.7</v>
      </c>
      <c r="I35">
        <f t="shared" si="0"/>
        <v>985700</v>
      </c>
      <c r="R35">
        <v>2007</v>
      </c>
      <c r="S35">
        <v>1596.4</v>
      </c>
      <c r="T35">
        <f t="shared" si="1"/>
        <v>1596400</v>
      </c>
      <c r="U35" s="1">
        <v>1648000</v>
      </c>
      <c r="V35" s="1">
        <f t="shared" si="2"/>
        <v>-51600</v>
      </c>
    </row>
    <row r="36" spans="2:22" x14ac:dyDescent="0.25">
      <c r="B36">
        <v>2010</v>
      </c>
      <c r="C36" s="1">
        <v>1129000</v>
      </c>
      <c r="D36">
        <v>1550742</v>
      </c>
      <c r="E36">
        <v>1420331</v>
      </c>
      <c r="F36">
        <v>0.50277777777777699</v>
      </c>
      <c r="G36">
        <v>0.57777777777777695</v>
      </c>
      <c r="H36">
        <v>826.9</v>
      </c>
      <c r="I36">
        <f t="shared" si="0"/>
        <v>826900</v>
      </c>
      <c r="R36">
        <v>2008</v>
      </c>
      <c r="S36">
        <v>1269.2</v>
      </c>
      <c r="T36">
        <f t="shared" si="1"/>
        <v>1269200</v>
      </c>
      <c r="U36" s="1">
        <v>1037000</v>
      </c>
      <c r="V36" s="1">
        <f t="shared" si="2"/>
        <v>232200</v>
      </c>
    </row>
    <row r="37" spans="2:22" x14ac:dyDescent="0.25">
      <c r="B37">
        <v>2011</v>
      </c>
      <c r="C37" s="1">
        <v>1379000</v>
      </c>
      <c r="D37">
        <v>1785369</v>
      </c>
      <c r="E37">
        <v>1686570</v>
      </c>
      <c r="F37">
        <v>0.95277777777777795</v>
      </c>
      <c r="G37">
        <v>0.93055555555555503</v>
      </c>
      <c r="H37">
        <v>900.69999999999902</v>
      </c>
      <c r="I37">
        <f t="shared" si="0"/>
        <v>900699.99999999907</v>
      </c>
      <c r="R37">
        <v>2009</v>
      </c>
      <c r="S37">
        <v>985.7</v>
      </c>
      <c r="T37">
        <f t="shared" si="1"/>
        <v>985700</v>
      </c>
      <c r="U37" s="1">
        <v>908000</v>
      </c>
      <c r="V37" s="1">
        <f t="shared" si="2"/>
        <v>77700</v>
      </c>
    </row>
    <row r="38" spans="2:22" x14ac:dyDescent="0.25">
      <c r="B38">
        <v>2012</v>
      </c>
      <c r="C38" s="1">
        <v>1252000</v>
      </c>
      <c r="D38">
        <v>1414599</v>
      </c>
      <c r="E38">
        <v>1224907</v>
      </c>
      <c r="F38">
        <v>0.84722222222222199</v>
      </c>
      <c r="G38">
        <v>0.48611111111111099</v>
      </c>
      <c r="H38">
        <v>1170.3999999999901</v>
      </c>
      <c r="I38">
        <f t="shared" si="0"/>
        <v>1170399.99999999</v>
      </c>
      <c r="R38">
        <v>2010</v>
      </c>
      <c r="S38">
        <v>826.9</v>
      </c>
      <c r="T38">
        <f t="shared" si="1"/>
        <v>826900</v>
      </c>
      <c r="U38" s="1">
        <v>1129000</v>
      </c>
      <c r="V38" s="1">
        <f t="shared" si="2"/>
        <v>-302100</v>
      </c>
    </row>
    <row r="39" spans="2:22" x14ac:dyDescent="0.25">
      <c r="B39">
        <v>2013</v>
      </c>
      <c r="C39" s="1">
        <v>974000</v>
      </c>
      <c r="D39">
        <v>998351</v>
      </c>
      <c r="E39">
        <v>892550</v>
      </c>
      <c r="F39">
        <v>0.56666666666666599</v>
      </c>
      <c r="G39">
        <v>0.313888888888888</v>
      </c>
      <c r="H39">
        <v>1060.8</v>
      </c>
      <c r="I39">
        <f t="shared" si="0"/>
        <v>1060800</v>
      </c>
      <c r="R39">
        <v>2011</v>
      </c>
      <c r="S39">
        <v>900.69999999999902</v>
      </c>
      <c r="T39">
        <f t="shared" si="1"/>
        <v>900699.99999999907</v>
      </c>
      <c r="U39" s="1">
        <v>1379000</v>
      </c>
      <c r="V39" s="1">
        <f t="shared" si="2"/>
        <v>-478300.00000000093</v>
      </c>
    </row>
    <row r="40" spans="2:22" x14ac:dyDescent="0.25">
      <c r="B40">
        <v>2014</v>
      </c>
      <c r="C40" s="1">
        <v>607000</v>
      </c>
      <c r="D40">
        <v>428987</v>
      </c>
      <c r="E40">
        <v>387392</v>
      </c>
      <c r="F40">
        <v>0.23055555555555499</v>
      </c>
      <c r="G40">
        <v>7.2222222222222104E-2</v>
      </c>
      <c r="H40">
        <v>642.9</v>
      </c>
      <c r="I40">
        <f t="shared" si="0"/>
        <v>642900</v>
      </c>
      <c r="R40">
        <v>2012</v>
      </c>
      <c r="S40">
        <v>1170.3999999999901</v>
      </c>
      <c r="T40">
        <f t="shared" si="1"/>
        <v>1170399.99999999</v>
      </c>
      <c r="U40" s="1">
        <v>1252000</v>
      </c>
      <c r="V40" s="1">
        <f t="shared" si="2"/>
        <v>-81600.000000010012</v>
      </c>
    </row>
    <row r="41" spans="2:22" x14ac:dyDescent="0.25">
      <c r="B41">
        <v>2015</v>
      </c>
      <c r="C41" s="1">
        <v>550000</v>
      </c>
      <c r="D41">
        <v>633401</v>
      </c>
      <c r="E41">
        <v>573526</v>
      </c>
      <c r="F41">
        <v>7.2222222222222202E-2</v>
      </c>
      <c r="G41">
        <v>5.83333333333333E-2</v>
      </c>
      <c r="H41">
        <v>456.4</v>
      </c>
      <c r="I41">
        <f t="shared" si="0"/>
        <v>456400</v>
      </c>
      <c r="R41">
        <v>2013</v>
      </c>
      <c r="S41">
        <v>1060.8</v>
      </c>
      <c r="T41">
        <f t="shared" si="1"/>
        <v>1060800</v>
      </c>
      <c r="U41" s="1">
        <v>974000</v>
      </c>
      <c r="V41" s="1">
        <f t="shared" si="2"/>
        <v>86800</v>
      </c>
    </row>
    <row r="42" spans="2:22" x14ac:dyDescent="0.25">
      <c r="D42">
        <v>1202465</v>
      </c>
      <c r="E42">
        <v>1083900</v>
      </c>
      <c r="H42">
        <v>917.3</v>
      </c>
      <c r="I42">
        <f t="shared" si="0"/>
        <v>917300</v>
      </c>
      <c r="R42">
        <v>2014</v>
      </c>
      <c r="S42">
        <v>642.9</v>
      </c>
      <c r="T42">
        <f t="shared" si="1"/>
        <v>642900</v>
      </c>
      <c r="U42" s="1">
        <v>607000</v>
      </c>
      <c r="V42" s="1">
        <f t="shared" si="2"/>
        <v>35900</v>
      </c>
    </row>
    <row r="43" spans="2:22" x14ac:dyDescent="0.25">
      <c r="D43">
        <v>1823884</v>
      </c>
      <c r="E43">
        <v>1626357</v>
      </c>
      <c r="I43">
        <f t="shared" si="0"/>
        <v>0</v>
      </c>
      <c r="R43">
        <v>2015</v>
      </c>
      <c r="S43">
        <v>456.4</v>
      </c>
      <c r="T43">
        <f t="shared" si="1"/>
        <v>456400</v>
      </c>
      <c r="U43" s="1">
        <v>550000</v>
      </c>
      <c r="V43" s="1">
        <f t="shared" si="2"/>
        <v>-93600</v>
      </c>
    </row>
    <row r="44" spans="2:22" x14ac:dyDescent="0.25">
      <c r="C44" s="1"/>
      <c r="D44">
        <v>784745</v>
      </c>
      <c r="E44">
        <v>679545</v>
      </c>
      <c r="H44">
        <v>1042.9000000000001</v>
      </c>
      <c r="I44">
        <f t="shared" si="0"/>
        <v>1042900.0000000001</v>
      </c>
    </row>
    <row r="45" spans="2:22" x14ac:dyDescent="0.25">
      <c r="C45" s="1"/>
      <c r="D45">
        <v>1516728</v>
      </c>
      <c r="E45">
        <v>1347162</v>
      </c>
      <c r="H45">
        <v>921.5</v>
      </c>
      <c r="I45">
        <f t="shared" si="0"/>
        <v>921500</v>
      </c>
    </row>
    <row r="46" spans="2:22" x14ac:dyDescent="0.25">
      <c r="D46">
        <v>520693</v>
      </c>
      <c r="E46">
        <v>431759</v>
      </c>
      <c r="H46">
        <v>1039.5999999999999</v>
      </c>
      <c r="I46">
        <f t="shared" si="0"/>
        <v>1039599.9999999999</v>
      </c>
    </row>
    <row r="47" spans="2:22" x14ac:dyDescent="0.25">
      <c r="C47" s="1"/>
      <c r="D47">
        <v>478756</v>
      </c>
      <c r="E47">
        <v>409650</v>
      </c>
    </row>
    <row r="48" spans="2:22" x14ac:dyDescent="0.25">
      <c r="D48">
        <v>484106</v>
      </c>
      <c r="E48">
        <v>424702</v>
      </c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69" spans="9:12" x14ac:dyDescent="0.25">
      <c r="J69" t="s">
        <v>52</v>
      </c>
      <c r="K69" t="s">
        <v>51</v>
      </c>
    </row>
    <row r="70" spans="9:12" x14ac:dyDescent="0.25">
      <c r="I70">
        <v>2002</v>
      </c>
      <c r="J70">
        <v>1408919</v>
      </c>
      <c r="L70">
        <v>1533500</v>
      </c>
    </row>
    <row r="71" spans="9:12" x14ac:dyDescent="0.25">
      <c r="I71">
        <v>2003</v>
      </c>
      <c r="J71">
        <v>1701615</v>
      </c>
      <c r="K71">
        <f t="shared" ref="K71:K88" si="3">(J70*3+J71*9)/12</f>
        <v>1628441</v>
      </c>
      <c r="L71">
        <v>1712899.99999999</v>
      </c>
    </row>
    <row r="72" spans="9:12" x14ac:dyDescent="0.25">
      <c r="I72">
        <v>2004</v>
      </c>
      <c r="J72">
        <v>1724380</v>
      </c>
      <c r="K72">
        <f t="shared" si="3"/>
        <v>1718688.75</v>
      </c>
      <c r="L72">
        <v>1836199.99999999</v>
      </c>
    </row>
    <row r="73" spans="9:12" x14ac:dyDescent="0.25">
      <c r="I73">
        <v>2005</v>
      </c>
      <c r="J73">
        <v>1528045</v>
      </c>
      <c r="K73">
        <f t="shared" si="3"/>
        <v>1577128.75</v>
      </c>
      <c r="L73">
        <v>1528500</v>
      </c>
    </row>
    <row r="74" spans="9:12" x14ac:dyDescent="0.25">
      <c r="I74">
        <v>2006</v>
      </c>
      <c r="J74">
        <v>1512186</v>
      </c>
      <c r="K74">
        <f t="shared" si="3"/>
        <v>1516150.75</v>
      </c>
      <c r="L74">
        <v>1469700</v>
      </c>
    </row>
    <row r="75" spans="9:12" x14ac:dyDescent="0.25">
      <c r="I75">
        <v>2007</v>
      </c>
      <c r="J75">
        <v>1499688</v>
      </c>
      <c r="K75">
        <f t="shared" si="3"/>
        <v>1502812.5</v>
      </c>
      <c r="L75">
        <v>1596400</v>
      </c>
    </row>
    <row r="76" spans="9:12" x14ac:dyDescent="0.25">
      <c r="I76">
        <v>2008</v>
      </c>
      <c r="J76">
        <v>898313</v>
      </c>
      <c r="K76">
        <f t="shared" si="3"/>
        <v>1048656.75</v>
      </c>
      <c r="L76">
        <v>1269200</v>
      </c>
    </row>
    <row r="77" spans="9:12" x14ac:dyDescent="0.25">
      <c r="I77">
        <v>2009</v>
      </c>
      <c r="J77">
        <v>930871</v>
      </c>
      <c r="K77">
        <f t="shared" si="3"/>
        <v>922731.5</v>
      </c>
      <c r="L77">
        <v>985700</v>
      </c>
    </row>
    <row r="78" spans="9:12" x14ac:dyDescent="0.25">
      <c r="I78">
        <v>2010</v>
      </c>
      <c r="J78">
        <v>1420331</v>
      </c>
      <c r="K78">
        <f t="shared" si="3"/>
        <v>1297966</v>
      </c>
      <c r="L78">
        <v>826900</v>
      </c>
    </row>
    <row r="79" spans="9:12" x14ac:dyDescent="0.25">
      <c r="I79">
        <v>2011</v>
      </c>
      <c r="J79">
        <v>1686570</v>
      </c>
      <c r="K79">
        <f t="shared" si="3"/>
        <v>1620010.25</v>
      </c>
      <c r="L79">
        <v>900699.99999999907</v>
      </c>
    </row>
    <row r="80" spans="9:12" x14ac:dyDescent="0.25">
      <c r="I80">
        <v>2012</v>
      </c>
      <c r="J80">
        <v>1224907</v>
      </c>
      <c r="K80">
        <f t="shared" si="3"/>
        <v>1340322.75</v>
      </c>
      <c r="L80">
        <v>1170399.99999999</v>
      </c>
    </row>
    <row r="81" spans="9:12" x14ac:dyDescent="0.25">
      <c r="I81">
        <v>2013</v>
      </c>
      <c r="J81">
        <v>892550</v>
      </c>
      <c r="K81">
        <f t="shared" si="3"/>
        <v>975639.25</v>
      </c>
      <c r="L81">
        <v>1060800</v>
      </c>
    </row>
    <row r="82" spans="9:12" x14ac:dyDescent="0.25">
      <c r="I82">
        <v>2014</v>
      </c>
      <c r="J82">
        <v>387392</v>
      </c>
      <c r="K82">
        <f t="shared" si="3"/>
        <v>513681.5</v>
      </c>
      <c r="L82">
        <v>642900</v>
      </c>
    </row>
    <row r="83" spans="9:12" x14ac:dyDescent="0.25">
      <c r="I83">
        <v>2015</v>
      </c>
      <c r="J83">
        <v>573526</v>
      </c>
      <c r="K83">
        <f t="shared" si="3"/>
        <v>526992.5</v>
      </c>
      <c r="L83">
        <v>456400</v>
      </c>
    </row>
    <row r="84" spans="9:12" x14ac:dyDescent="0.25">
      <c r="I84">
        <v>2016</v>
      </c>
      <c r="J84">
        <v>1083900</v>
      </c>
      <c r="K84">
        <f t="shared" si="3"/>
        <v>956306.5</v>
      </c>
      <c r="L84">
        <v>917300</v>
      </c>
    </row>
    <row r="85" spans="9:12" x14ac:dyDescent="0.25">
      <c r="I85">
        <v>2017</v>
      </c>
      <c r="J85">
        <v>1626357</v>
      </c>
      <c r="K85">
        <f t="shared" si="3"/>
        <v>1490742.75</v>
      </c>
    </row>
    <row r="86" spans="9:12" x14ac:dyDescent="0.25">
      <c r="I86">
        <v>2018</v>
      </c>
      <c r="J86">
        <v>679545</v>
      </c>
      <c r="K86">
        <f t="shared" si="3"/>
        <v>916248</v>
      </c>
      <c r="L86">
        <v>1042900.0000000001</v>
      </c>
    </row>
    <row r="87" spans="9:12" x14ac:dyDescent="0.25">
      <c r="I87">
        <v>2019</v>
      </c>
      <c r="J87">
        <v>1347162</v>
      </c>
      <c r="K87">
        <f t="shared" si="3"/>
        <v>1180257.75</v>
      </c>
      <c r="L87">
        <v>921500</v>
      </c>
    </row>
    <row r="88" spans="9:12" x14ac:dyDescent="0.25">
      <c r="I88">
        <v>2020</v>
      </c>
      <c r="J88">
        <v>431759</v>
      </c>
      <c r="K88">
        <f t="shared" si="3"/>
        <v>660609.75</v>
      </c>
      <c r="L88">
        <v>1039599.9999999999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B132</vt:lpstr>
      <vt:lpstr>B132 WY</vt:lpstr>
      <vt:lpstr>USBR</vt:lpstr>
      <vt:lpstr>MWD dataset</vt:lpstr>
      <vt:lpstr>DWR Portfolio</vt:lpstr>
      <vt:lpstr>ind-annual</vt:lpstr>
      <vt:lpstr>Colorado</vt:lpstr>
      <vt:lpstr>SWP</vt:lpstr>
      <vt:lpstr>SWP (2)</vt:lpstr>
      <vt:lpstr>LA Aqueduct</vt:lpstr>
      <vt:lpstr>something else rel to swp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2024-09-03T05:43:02Z</dcterms:modified>
</cp:coreProperties>
</file>