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/Library/CloudStorage/Dropbox/@UCLA/02_Projects/02_NIDIS/SoCal/"/>
    </mc:Choice>
  </mc:AlternateContent>
  <xr:revisionPtr revIDLastSave="0" documentId="13_ncr:1_{688897F0-E9D7-4942-8122-4A3B7D37675D}" xr6:coauthVersionLast="37" xr6:coauthVersionMax="37" xr10:uidLastSave="{00000000-0000-0000-0000-000000000000}"/>
  <bookViews>
    <workbookView xWindow="0" yWindow="0" windowWidth="38400" windowHeight="21600" xr2:uid="{00000000-000D-0000-FFFF-FFFF00000000}"/>
  </bookViews>
  <sheets>
    <sheet name="socal_water_data" sheetId="1" r:id="rId1"/>
  </sheets>
  <calcPr calcId="179021"/>
</workbook>
</file>

<file path=xl/calcChain.xml><?xml version="1.0" encoding="utf-8"?>
<calcChain xmlns="http://schemas.openxmlformats.org/spreadsheetml/2006/main">
  <c r="T7" i="1" l="1"/>
  <c r="AA18" i="1"/>
  <c r="Y8" i="1" l="1"/>
  <c r="Y12" i="1"/>
  <c r="Y13" i="1"/>
  <c r="Y14" i="1"/>
  <c r="Y20" i="1"/>
  <c r="Y24" i="1"/>
  <c r="Y25" i="1"/>
  <c r="Y26" i="1"/>
  <c r="AC6" i="1"/>
  <c r="AC11" i="1"/>
  <c r="AC18" i="1"/>
  <c r="AC23" i="1"/>
  <c r="AC30" i="1"/>
  <c r="AC35" i="1"/>
  <c r="AB3" i="1"/>
  <c r="AB7" i="1"/>
  <c r="AB8" i="1"/>
  <c r="AB15" i="1"/>
  <c r="AB19" i="1"/>
  <c r="AB20" i="1"/>
  <c r="AB27" i="1"/>
  <c r="AB31" i="1"/>
  <c r="AB32" i="1"/>
  <c r="AB39" i="1"/>
  <c r="AC2" i="1"/>
  <c r="X10" i="1"/>
  <c r="X11" i="1"/>
  <c r="X22" i="1"/>
  <c r="X23" i="1"/>
  <c r="X34" i="1"/>
  <c r="X35" i="1"/>
  <c r="AA6" i="1"/>
  <c r="AA7" i="1"/>
  <c r="AA12" i="1"/>
  <c r="AA13" i="1"/>
  <c r="AA14" i="1"/>
  <c r="AA19" i="1"/>
  <c r="AA24" i="1"/>
  <c r="AA25" i="1"/>
  <c r="AA26" i="1"/>
  <c r="AA30" i="1"/>
  <c r="AA31" i="1"/>
  <c r="AA36" i="1"/>
  <c r="AA37" i="1"/>
  <c r="AA38" i="1"/>
  <c r="AA2" i="1"/>
  <c r="S3" i="1"/>
  <c r="S14" i="1"/>
  <c r="S15" i="1"/>
  <c r="S26" i="1"/>
  <c r="S27" i="1"/>
  <c r="S38" i="1"/>
  <c r="S39" i="1"/>
  <c r="W3" i="1"/>
  <c r="AC3" i="1" s="1"/>
  <c r="W4" i="1"/>
  <c r="AC4" i="1" s="1"/>
  <c r="W5" i="1"/>
  <c r="AC5" i="1" s="1"/>
  <c r="W6" i="1"/>
  <c r="W7" i="1"/>
  <c r="AC7" i="1" s="1"/>
  <c r="W8" i="1"/>
  <c r="AC8" i="1" s="1"/>
  <c r="W9" i="1"/>
  <c r="AC9" i="1" s="1"/>
  <c r="W10" i="1"/>
  <c r="AC10" i="1" s="1"/>
  <c r="W11" i="1"/>
  <c r="W12" i="1"/>
  <c r="AC12" i="1" s="1"/>
  <c r="W13" i="1"/>
  <c r="AC13" i="1" s="1"/>
  <c r="W14" i="1"/>
  <c r="AC14" i="1" s="1"/>
  <c r="W15" i="1"/>
  <c r="AC15" i="1" s="1"/>
  <c r="W16" i="1"/>
  <c r="AC16" i="1" s="1"/>
  <c r="W17" i="1"/>
  <c r="AC17" i="1" s="1"/>
  <c r="W18" i="1"/>
  <c r="W19" i="1"/>
  <c r="AC19" i="1" s="1"/>
  <c r="W20" i="1"/>
  <c r="AC20" i="1" s="1"/>
  <c r="W21" i="1"/>
  <c r="AC21" i="1" s="1"/>
  <c r="W22" i="1"/>
  <c r="AC22" i="1" s="1"/>
  <c r="W23" i="1"/>
  <c r="W24" i="1"/>
  <c r="AC24" i="1" s="1"/>
  <c r="W25" i="1"/>
  <c r="AC25" i="1" s="1"/>
  <c r="W26" i="1"/>
  <c r="AC26" i="1" s="1"/>
  <c r="W27" i="1"/>
  <c r="AC27" i="1" s="1"/>
  <c r="W28" i="1"/>
  <c r="AC28" i="1" s="1"/>
  <c r="W29" i="1"/>
  <c r="AC29" i="1" s="1"/>
  <c r="W30" i="1"/>
  <c r="W31" i="1"/>
  <c r="AC31" i="1" s="1"/>
  <c r="W32" i="1"/>
  <c r="AC32" i="1" s="1"/>
  <c r="W33" i="1"/>
  <c r="AC33" i="1" s="1"/>
  <c r="W34" i="1"/>
  <c r="AC34" i="1" s="1"/>
  <c r="W35" i="1"/>
  <c r="W36" i="1"/>
  <c r="AC36" i="1" s="1"/>
  <c r="W37" i="1"/>
  <c r="AC37" i="1" s="1"/>
  <c r="W38" i="1"/>
  <c r="AC38" i="1" s="1"/>
  <c r="W39" i="1"/>
  <c r="AC39" i="1" s="1"/>
  <c r="W40" i="1"/>
  <c r="AC40" i="1" s="1"/>
  <c r="W41" i="1"/>
  <c r="AC41" i="1" s="1"/>
  <c r="W2" i="1"/>
  <c r="V3" i="1"/>
  <c r="V4" i="1"/>
  <c r="X4" i="1" s="1"/>
  <c r="V5" i="1"/>
  <c r="V6" i="1"/>
  <c r="X6" i="1" s="1"/>
  <c r="V7" i="1"/>
  <c r="V8" i="1"/>
  <c r="V9" i="1"/>
  <c r="V10" i="1"/>
  <c r="V11" i="1"/>
  <c r="V12" i="1"/>
  <c r="V13" i="1"/>
  <c r="V14" i="1"/>
  <c r="V15" i="1"/>
  <c r="V16" i="1"/>
  <c r="X16" i="1" s="1"/>
  <c r="V17" i="1"/>
  <c r="X17" i="1" s="1"/>
  <c r="V18" i="1"/>
  <c r="X18" i="1" s="1"/>
  <c r="V19" i="1"/>
  <c r="V20" i="1"/>
  <c r="V21" i="1"/>
  <c r="V22" i="1"/>
  <c r="V23" i="1"/>
  <c r="V24" i="1"/>
  <c r="V25" i="1"/>
  <c r="V26" i="1"/>
  <c r="V27" i="1"/>
  <c r="V28" i="1"/>
  <c r="X28" i="1" s="1"/>
  <c r="V29" i="1"/>
  <c r="X29" i="1" s="1"/>
  <c r="V30" i="1"/>
  <c r="X30" i="1" s="1"/>
  <c r="V31" i="1"/>
  <c r="V32" i="1"/>
  <c r="V33" i="1"/>
  <c r="V34" i="1"/>
  <c r="V35" i="1"/>
  <c r="V36" i="1"/>
  <c r="V37" i="1"/>
  <c r="V38" i="1"/>
  <c r="V39" i="1"/>
  <c r="V40" i="1"/>
  <c r="X40" i="1" s="1"/>
  <c r="V41" i="1"/>
  <c r="X41" i="1" s="1"/>
  <c r="V2" i="1"/>
  <c r="X2" i="1" s="1"/>
  <c r="U3" i="1"/>
  <c r="X3" i="1" s="1"/>
  <c r="U4" i="1"/>
  <c r="AB4" i="1" s="1"/>
  <c r="U5" i="1"/>
  <c r="X5" i="1" s="1"/>
  <c r="U6" i="1"/>
  <c r="U7" i="1"/>
  <c r="X7" i="1" s="1"/>
  <c r="U8" i="1"/>
  <c r="X8" i="1" s="1"/>
  <c r="U9" i="1"/>
  <c r="AB9" i="1" s="1"/>
  <c r="U10" i="1"/>
  <c r="AB10" i="1" s="1"/>
  <c r="U11" i="1"/>
  <c r="AB11" i="1" s="1"/>
  <c r="U12" i="1"/>
  <c r="X12" i="1" s="1"/>
  <c r="U13" i="1"/>
  <c r="X13" i="1" s="1"/>
  <c r="U14" i="1"/>
  <c r="AB14" i="1" s="1"/>
  <c r="U15" i="1"/>
  <c r="X15" i="1" s="1"/>
  <c r="U16" i="1"/>
  <c r="AB16" i="1" s="1"/>
  <c r="U17" i="1"/>
  <c r="U18" i="1"/>
  <c r="U19" i="1"/>
  <c r="X19" i="1" s="1"/>
  <c r="U20" i="1"/>
  <c r="X20" i="1" s="1"/>
  <c r="U21" i="1"/>
  <c r="AB21" i="1" s="1"/>
  <c r="U22" i="1"/>
  <c r="AB22" i="1" s="1"/>
  <c r="U23" i="1"/>
  <c r="AB23" i="1" s="1"/>
  <c r="U24" i="1"/>
  <c r="X24" i="1" s="1"/>
  <c r="U25" i="1"/>
  <c r="X25" i="1" s="1"/>
  <c r="U26" i="1"/>
  <c r="AB26" i="1" s="1"/>
  <c r="U27" i="1"/>
  <c r="X27" i="1" s="1"/>
  <c r="U28" i="1"/>
  <c r="AB28" i="1" s="1"/>
  <c r="U29" i="1"/>
  <c r="U30" i="1"/>
  <c r="U31" i="1"/>
  <c r="X31" i="1" s="1"/>
  <c r="U32" i="1"/>
  <c r="X32" i="1" s="1"/>
  <c r="U33" i="1"/>
  <c r="AB33" i="1" s="1"/>
  <c r="U34" i="1"/>
  <c r="AB34" i="1" s="1"/>
  <c r="U35" i="1"/>
  <c r="AB35" i="1" s="1"/>
  <c r="U36" i="1"/>
  <c r="X36" i="1" s="1"/>
  <c r="U37" i="1"/>
  <c r="X37" i="1" s="1"/>
  <c r="U38" i="1"/>
  <c r="AB38" i="1" s="1"/>
  <c r="U39" i="1"/>
  <c r="X39" i="1" s="1"/>
  <c r="U40" i="1"/>
  <c r="AB40" i="1" s="1"/>
  <c r="U41" i="1"/>
  <c r="U2" i="1"/>
  <c r="T3" i="1"/>
  <c r="AA3" i="1" s="1"/>
  <c r="T4" i="1"/>
  <c r="AA4" i="1" s="1"/>
  <c r="T5" i="1"/>
  <c r="AA5" i="1" s="1"/>
  <c r="T6" i="1"/>
  <c r="T8" i="1"/>
  <c r="AA8" i="1" s="1"/>
  <c r="T9" i="1"/>
  <c r="S9" i="1" s="1"/>
  <c r="T10" i="1"/>
  <c r="S10" i="1" s="1"/>
  <c r="T11" i="1"/>
  <c r="AA11" i="1" s="1"/>
  <c r="T12" i="1"/>
  <c r="T13" i="1"/>
  <c r="T14" i="1"/>
  <c r="T15" i="1"/>
  <c r="AA15" i="1" s="1"/>
  <c r="T16" i="1"/>
  <c r="AA16" i="1" s="1"/>
  <c r="T17" i="1"/>
  <c r="AA17" i="1" s="1"/>
  <c r="T18" i="1"/>
  <c r="T19" i="1"/>
  <c r="T20" i="1"/>
  <c r="AA20" i="1" s="1"/>
  <c r="T21" i="1"/>
  <c r="AA21" i="1" s="1"/>
  <c r="T22" i="1"/>
  <c r="S22" i="1" s="1"/>
  <c r="T23" i="1"/>
  <c r="AA23" i="1" s="1"/>
  <c r="T24" i="1"/>
  <c r="T25" i="1"/>
  <c r="T26" i="1"/>
  <c r="T27" i="1"/>
  <c r="AA27" i="1" s="1"/>
  <c r="T28" i="1"/>
  <c r="AA28" i="1" s="1"/>
  <c r="T29" i="1"/>
  <c r="AA29" i="1" s="1"/>
  <c r="T30" i="1"/>
  <c r="T31" i="1"/>
  <c r="T32" i="1"/>
  <c r="AA32" i="1" s="1"/>
  <c r="T33" i="1"/>
  <c r="S33" i="1" s="1"/>
  <c r="T34" i="1"/>
  <c r="S34" i="1" s="1"/>
  <c r="T35" i="1"/>
  <c r="AA35" i="1" s="1"/>
  <c r="T36" i="1"/>
  <c r="T37" i="1"/>
  <c r="T38" i="1"/>
  <c r="T39" i="1"/>
  <c r="AA39" i="1" s="1"/>
  <c r="T40" i="1"/>
  <c r="AA40" i="1" s="1"/>
  <c r="T41" i="1"/>
  <c r="AA41" i="1" s="1"/>
  <c r="T2" i="1"/>
  <c r="R3" i="1"/>
  <c r="R4" i="1"/>
  <c r="S4" i="1" s="1"/>
  <c r="R5" i="1"/>
  <c r="S5" i="1" s="1"/>
  <c r="R6" i="1"/>
  <c r="S6" i="1" s="1"/>
  <c r="R7" i="1"/>
  <c r="S7" i="1" s="1"/>
  <c r="R8" i="1"/>
  <c r="R9" i="1"/>
  <c r="R10" i="1"/>
  <c r="R11" i="1"/>
  <c r="S11" i="1" s="1"/>
  <c r="R12" i="1"/>
  <c r="S12" i="1" s="1"/>
  <c r="R13" i="1"/>
  <c r="S13" i="1" s="1"/>
  <c r="R14" i="1"/>
  <c r="R15" i="1"/>
  <c r="R16" i="1"/>
  <c r="S16" i="1" s="1"/>
  <c r="R17" i="1"/>
  <c r="S17" i="1" s="1"/>
  <c r="R18" i="1"/>
  <c r="S18" i="1" s="1"/>
  <c r="R19" i="1"/>
  <c r="S19" i="1" s="1"/>
  <c r="R20" i="1"/>
  <c r="R21" i="1"/>
  <c r="R22" i="1"/>
  <c r="R23" i="1"/>
  <c r="S23" i="1" s="1"/>
  <c r="R24" i="1"/>
  <c r="S24" i="1" s="1"/>
  <c r="R25" i="1"/>
  <c r="S25" i="1" s="1"/>
  <c r="R26" i="1"/>
  <c r="R27" i="1"/>
  <c r="R28" i="1"/>
  <c r="S28" i="1" s="1"/>
  <c r="R29" i="1"/>
  <c r="S29" i="1" s="1"/>
  <c r="R30" i="1"/>
  <c r="S30" i="1" s="1"/>
  <c r="R31" i="1"/>
  <c r="S31" i="1" s="1"/>
  <c r="R32" i="1"/>
  <c r="R33" i="1"/>
  <c r="R34" i="1"/>
  <c r="R35" i="1"/>
  <c r="S35" i="1" s="1"/>
  <c r="R36" i="1"/>
  <c r="S36" i="1" s="1"/>
  <c r="R37" i="1"/>
  <c r="S37" i="1" s="1"/>
  <c r="R38" i="1"/>
  <c r="R39" i="1"/>
  <c r="R40" i="1"/>
  <c r="S40" i="1" s="1"/>
  <c r="R41" i="1"/>
  <c r="S41" i="1" s="1"/>
  <c r="R2" i="1"/>
  <c r="S2" i="1" s="1"/>
  <c r="P32" i="1"/>
  <c r="Y32" i="1" s="1"/>
  <c r="P33" i="1"/>
  <c r="Y33" i="1" s="1"/>
  <c r="P34" i="1"/>
  <c r="Y34" i="1" s="1"/>
  <c r="P35" i="1"/>
  <c r="Y35" i="1" s="1"/>
  <c r="P36" i="1"/>
  <c r="Y36" i="1" s="1"/>
  <c r="P37" i="1"/>
  <c r="Y37" i="1" s="1"/>
  <c r="P38" i="1"/>
  <c r="Y38" i="1" s="1"/>
  <c r="P39" i="1"/>
  <c r="Y39" i="1" s="1"/>
  <c r="P40" i="1"/>
  <c r="Y40" i="1" s="1"/>
  <c r="P41" i="1"/>
  <c r="Y41" i="1" s="1"/>
  <c r="P3" i="1"/>
  <c r="Y3" i="1" s="1"/>
  <c r="P4" i="1"/>
  <c r="Y4" i="1" s="1"/>
  <c r="P5" i="1"/>
  <c r="Y5" i="1" s="1"/>
  <c r="P6" i="1"/>
  <c r="Y6" i="1" s="1"/>
  <c r="P7" i="1"/>
  <c r="Y7" i="1" s="1"/>
  <c r="P8" i="1"/>
  <c r="P9" i="1"/>
  <c r="Y9" i="1" s="1"/>
  <c r="P10" i="1"/>
  <c r="Y10" i="1" s="1"/>
  <c r="P11" i="1"/>
  <c r="Y11" i="1" s="1"/>
  <c r="P12" i="1"/>
  <c r="P13" i="1"/>
  <c r="P14" i="1"/>
  <c r="P15" i="1"/>
  <c r="Y15" i="1" s="1"/>
  <c r="P16" i="1"/>
  <c r="Y16" i="1" s="1"/>
  <c r="P17" i="1"/>
  <c r="Y17" i="1" s="1"/>
  <c r="P18" i="1"/>
  <c r="Y18" i="1" s="1"/>
  <c r="P19" i="1"/>
  <c r="Y19" i="1" s="1"/>
  <c r="P20" i="1"/>
  <c r="P21" i="1"/>
  <c r="Y21" i="1" s="1"/>
  <c r="P22" i="1"/>
  <c r="Y22" i="1" s="1"/>
  <c r="P23" i="1"/>
  <c r="Y23" i="1" s="1"/>
  <c r="P24" i="1"/>
  <c r="P25" i="1"/>
  <c r="P26" i="1"/>
  <c r="P27" i="1"/>
  <c r="Y27" i="1" s="1"/>
  <c r="P28" i="1"/>
  <c r="Y28" i="1" s="1"/>
  <c r="P29" i="1"/>
  <c r="Y29" i="1" s="1"/>
  <c r="P30" i="1"/>
  <c r="Y30" i="1" s="1"/>
  <c r="P31" i="1"/>
  <c r="Y31" i="1" s="1"/>
  <c r="Q2" i="1"/>
  <c r="Z2" i="1" s="1"/>
  <c r="P2" i="1"/>
  <c r="Y2" i="1" s="1"/>
  <c r="AB2" i="1" l="1"/>
  <c r="X33" i="1"/>
  <c r="X21" i="1"/>
  <c r="X9" i="1"/>
  <c r="AB30" i="1"/>
  <c r="AB18" i="1"/>
  <c r="AB6" i="1"/>
  <c r="Q3" i="1"/>
  <c r="AB41" i="1"/>
  <c r="AB29" i="1"/>
  <c r="AB17" i="1"/>
  <c r="AB5" i="1"/>
  <c r="AA34" i="1"/>
  <c r="AA22" i="1"/>
  <c r="AA10" i="1"/>
  <c r="X38" i="1"/>
  <c r="X26" i="1"/>
  <c r="X14" i="1"/>
  <c r="S21" i="1"/>
  <c r="S32" i="1"/>
  <c r="S20" i="1"/>
  <c r="S8" i="1"/>
  <c r="AB37" i="1"/>
  <c r="AB25" i="1"/>
  <c r="AB13" i="1"/>
  <c r="AB36" i="1"/>
  <c r="AB24" i="1"/>
  <c r="AB12" i="1"/>
  <c r="AA33" i="1"/>
  <c r="AA9" i="1"/>
  <c r="Q4" i="1" l="1"/>
  <c r="Z3" i="1"/>
  <c r="Z4" i="1" l="1"/>
  <c r="Q5" i="1"/>
  <c r="Z5" i="1" l="1"/>
  <c r="Q6" i="1"/>
  <c r="Q7" i="1" l="1"/>
  <c r="Z6" i="1"/>
  <c r="Q8" i="1" l="1"/>
  <c r="Z7" i="1"/>
  <c r="Q9" i="1" l="1"/>
  <c r="Z8" i="1"/>
  <c r="Q10" i="1" l="1"/>
  <c r="Z9" i="1"/>
  <c r="Q11" i="1" l="1"/>
  <c r="Z10" i="1"/>
  <c r="Q12" i="1" l="1"/>
  <c r="Z11" i="1"/>
  <c r="Q13" i="1" l="1"/>
  <c r="Z12" i="1"/>
  <c r="Q14" i="1" l="1"/>
  <c r="Z13" i="1"/>
  <c r="Q15" i="1" l="1"/>
  <c r="Z14" i="1"/>
  <c r="Q16" i="1" l="1"/>
  <c r="Z15" i="1"/>
  <c r="Q17" i="1" l="1"/>
  <c r="Z16" i="1"/>
  <c r="Q18" i="1" l="1"/>
  <c r="Z17" i="1"/>
  <c r="Q19" i="1" l="1"/>
  <c r="Z18" i="1"/>
  <c r="Q20" i="1" l="1"/>
  <c r="Z19" i="1"/>
  <c r="Q21" i="1" l="1"/>
  <c r="Z20" i="1"/>
  <c r="Q22" i="1" l="1"/>
  <c r="Z21" i="1"/>
  <c r="Q23" i="1" l="1"/>
  <c r="Z22" i="1"/>
  <c r="Q24" i="1" l="1"/>
  <c r="Z23" i="1"/>
  <c r="Q25" i="1" l="1"/>
  <c r="Z24" i="1"/>
  <c r="Q26" i="1" l="1"/>
  <c r="Z25" i="1"/>
  <c r="Q27" i="1" l="1"/>
  <c r="Z26" i="1"/>
  <c r="Q28" i="1" l="1"/>
  <c r="Z27" i="1"/>
  <c r="Q29" i="1" l="1"/>
  <c r="Z28" i="1"/>
  <c r="Q30" i="1" l="1"/>
  <c r="Z29" i="1"/>
  <c r="Q31" i="1" l="1"/>
  <c r="Z30" i="1"/>
  <c r="Q32" i="1" l="1"/>
  <c r="Z31" i="1"/>
  <c r="Q33" i="1" l="1"/>
  <c r="Z32" i="1"/>
  <c r="Q34" i="1" l="1"/>
  <c r="Z33" i="1"/>
  <c r="Q35" i="1" l="1"/>
  <c r="Z34" i="1"/>
  <c r="Q36" i="1" l="1"/>
  <c r="Z35" i="1"/>
  <c r="Q37" i="1" l="1"/>
  <c r="Z36" i="1"/>
  <c r="Q38" i="1" l="1"/>
  <c r="Z37" i="1"/>
  <c r="Q39" i="1" l="1"/>
  <c r="Z38" i="1"/>
  <c r="Q40" i="1" l="1"/>
  <c r="Z39" i="1"/>
  <c r="Q41" i="1" l="1"/>
  <c r="Z41" i="1" s="1"/>
  <c r="Z40" i="1"/>
</calcChain>
</file>

<file path=xl/sharedStrings.xml><?xml version="1.0" encoding="utf-8"?>
<sst xmlns="http://schemas.openxmlformats.org/spreadsheetml/2006/main" count="16" uniqueCount="11">
  <si>
    <t>year</t>
  </si>
  <si>
    <t>water_use</t>
  </si>
  <si>
    <t>population</t>
  </si>
  <si>
    <t>precipitation</t>
  </si>
  <si>
    <t>efficiency</t>
  </si>
  <si>
    <t>sb2020</t>
  </si>
  <si>
    <t>drought</t>
  </si>
  <si>
    <t>less_drought</t>
  </si>
  <si>
    <t>temperature</t>
  </si>
  <si>
    <t>outdoor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</si>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</sst>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1"/>
          <c:tx>
            <c:v>Estimated demand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socal_water_data!$A$2:$A$41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socal_water_data!$Z$2:$Z$41</c:f>
              <c:numCache>
                <c:formatCode>0.00E+00</c:formatCode>
                <c:ptCount val="40"/>
                <c:pt idx="0">
                  <c:v>3371965.8280400005</c:v>
                </c:pt>
                <c:pt idx="1">
                  <c:v>3046922.38534</c:v>
                </c:pt>
                <c:pt idx="2">
                  <c:v>2970030.7690400002</c:v>
                </c:pt>
                <c:pt idx="3">
                  <c:v>3351094.3517800001</c:v>
                </c:pt>
                <c:pt idx="4">
                  <c:v>3232882.56054</c:v>
                </c:pt>
                <c:pt idx="5">
                  <c:v>3532962.8564600004</c:v>
                </c:pt>
                <c:pt idx="6">
                  <c:v>3396728.90056</c:v>
                </c:pt>
                <c:pt idx="7">
                  <c:v>3197655.3165799999</c:v>
                </c:pt>
                <c:pt idx="8">
                  <c:v>3728922.04</c:v>
                </c:pt>
                <c:pt idx="9">
                  <c:v>3770635.5685399999</c:v>
                </c:pt>
                <c:pt idx="10">
                  <c:v>3701428.5559200002</c:v>
                </c:pt>
                <c:pt idx="11">
                  <c:v>3800704.2833200004</c:v>
                </c:pt>
                <c:pt idx="12">
                  <c:v>3883814.5643799999</c:v>
                </c:pt>
                <c:pt idx="13">
                  <c:v>4106219.8544800002</c:v>
                </c:pt>
                <c:pt idx="14">
                  <c:v>4110889.8267600005</c:v>
                </c:pt>
                <c:pt idx="15">
                  <c:v>3585319.3803208005</c:v>
                </c:pt>
                <c:pt idx="16">
                  <c:v>3560953.692214</c:v>
                </c:pt>
                <c:pt idx="17">
                  <c:v>3498528.6324192001</c:v>
                </c:pt>
                <c:pt idx="18">
                  <c:v>3801318.4237333997</c:v>
                </c:pt>
                <c:pt idx="19">
                  <c:v>3500972.1822826001</c:v>
                </c:pt>
                <c:pt idx="20">
                  <c:v>4049945.7752914</c:v>
                </c:pt>
                <c:pt idx="21">
                  <c:v>4181250.891641601</c:v>
                </c:pt>
                <c:pt idx="22">
                  <c:v>3892347.6696713995</c:v>
                </c:pt>
                <c:pt idx="23">
                  <c:v>4369002.1683976008</c:v>
                </c:pt>
                <c:pt idx="24">
                  <c:v>4313139.3134549996</c:v>
                </c:pt>
                <c:pt idx="25">
                  <c:v>4214259.5692984005</c:v>
                </c:pt>
                <c:pt idx="26">
                  <c:v>4426638.7384503996</c:v>
                </c:pt>
                <c:pt idx="27">
                  <c:v>4291115.9898796007</c:v>
                </c:pt>
                <c:pt idx="28">
                  <c:v>4224777.2649625996</c:v>
                </c:pt>
                <c:pt idx="29">
                  <c:v>4057017.4632866001</c:v>
                </c:pt>
                <c:pt idx="30">
                  <c:v>4246963.0881584007</c:v>
                </c:pt>
                <c:pt idx="31">
                  <c:v>4352581.4096456012</c:v>
                </c:pt>
                <c:pt idx="32">
                  <c:v>4081587.7136998</c:v>
                </c:pt>
                <c:pt idx="33">
                  <c:v>4110993.2825977993</c:v>
                </c:pt>
                <c:pt idx="34">
                  <c:v>3680187.1245871997</c:v>
                </c:pt>
                <c:pt idx="35">
                  <c:v>3895409.5754292002</c:v>
                </c:pt>
                <c:pt idx="36">
                  <c:v>3884559.0194948008</c:v>
                </c:pt>
                <c:pt idx="37">
                  <c:v>3908469.8576380005</c:v>
                </c:pt>
                <c:pt idx="38">
                  <c:v>3713818.7323542004</c:v>
                </c:pt>
                <c:pt idx="39">
                  <c:v>3365985.3399362005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F-CD48-B3BD-8AB05DC017C4}"/>
            </c:ext>
          </c:extLst>
        </c:ser>
        <c:ser>
          <c:idx val="2"/>
          <c:order val="2"/>
          <c:tx>
            <c:v>Efficiency effect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socal_water_data!$A$2:$A$41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socal_water_data!$AB$2:$AB$41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43792.21</c:v>
                </c:pt>
                <c:pt idx="26">
                  <c:v>87584.42</c:v>
                </c:pt>
                <c:pt idx="27">
                  <c:v>131376.63</c:v>
                </c:pt>
                <c:pt idx="28">
                  <c:v>175168.84</c:v>
                </c:pt>
                <c:pt idx="29">
                  <c:v>218961.05</c:v>
                </c:pt>
                <c:pt idx="30">
                  <c:v>262753.26</c:v>
                </c:pt>
                <c:pt idx="31">
                  <c:v>306545.46999999997</c:v>
                </c:pt>
                <c:pt idx="32">
                  <c:v>411055.72</c:v>
                </c:pt>
                <c:pt idx="33">
                  <c:v>515565.97000000003</c:v>
                </c:pt>
                <c:pt idx="34">
                  <c:v>620076.22</c:v>
                </c:pt>
                <c:pt idx="35">
                  <c:v>724586.47</c:v>
                </c:pt>
                <c:pt idx="36">
                  <c:v>829096.72</c:v>
                </c:pt>
                <c:pt idx="37">
                  <c:v>933606.97</c:v>
                </c:pt>
                <c:pt idx="38">
                  <c:v>1038117.22</c:v>
                </c:pt>
                <c:pt idx="39">
                  <c:v>1142627.47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F-CD48-B3BD-8AB05DC017C4}"/>
            </c:ext>
          </c:extLst>
        </c:ser>
        <c:ser>
          <c:idx val="3"/>
          <c:order val="3"/>
          <c:tx>
            <c:v>Drought conservation effect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socal_water_data!$A$2:$A$41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socal_water_data!$AC$2:$AC$41</c:f>
              <c:numCache>
                <c:formatCode>General</c:formatCode>
                <c:ptCount val="40"/>
                <c:pt idx="0">
                  <c:v>0</c:v>
                </c:pt>
                <c:pt idx="1">
                  <c:v>343690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343690</c:v>
                </c:pt>
                <c:pt idx="16">
                  <c:v>343690</c:v>
                </c:pt>
                <c:pt idx="17">
                  <c:v>343690</c:v>
                </c:pt>
                <c:pt idx="18">
                  <c:v>343690</c:v>
                </c:pt>
                <c:pt idx="19">
                  <c:v>343690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343690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F-CD48-B3BD-8AB05DC017C4}"/>
            </c:ext>
          </c:extLst>
        </c:ser>
        <c:ser>
          <c:idx val="1"/>
          <c:order val="4"/>
          <c:tx>
            <c:v>Precipitation effect</c:v>
          </c:tx>
          <c:spPr>
            <a:pattFill prst="ltUpDiag">
              <a:fgClr>
                <a:schemeClr val="tx2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socal_water_data!$A$2:$A$41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socal_water_data!$AA$2:$AA$41</c:f>
              <c:numCache>
                <c:formatCode>General</c:formatCode>
                <c:ptCount val="40"/>
                <c:pt idx="0">
                  <c:v>254780.87370000003</c:v>
                </c:pt>
                <c:pt idx="1">
                  <c:v>266353.05570000003</c:v>
                </c:pt>
                <c:pt idx="2">
                  <c:v>722297.02650000015</c:v>
                </c:pt>
                <c:pt idx="3">
                  <c:v>378410.35140000004</c:v>
                </c:pt>
                <c:pt idx="4">
                  <c:v>533670.45990000002</c:v>
                </c:pt>
                <c:pt idx="5">
                  <c:v>277539.49830000004</c:v>
                </c:pt>
                <c:pt idx="6">
                  <c:v>456136.84049999999</c:v>
                </c:pt>
                <c:pt idx="7">
                  <c:v>699731.27160000009</c:v>
                </c:pt>
                <c:pt idx="8">
                  <c:v>211770.93060000002</c:v>
                </c:pt>
                <c:pt idx="9">
                  <c:v>214663.97610000003</c:v>
                </c:pt>
                <c:pt idx="10">
                  <c:v>340222.1508</c:v>
                </c:pt>
                <c:pt idx="11">
                  <c:v>301455.34110000002</c:v>
                </c:pt>
                <c:pt idx="12">
                  <c:v>277539.49830000004</c:v>
                </c:pt>
                <c:pt idx="13">
                  <c:v>117071.90790000001</c:v>
                </c:pt>
                <c:pt idx="14">
                  <c:v>177825.86340000003</c:v>
                </c:pt>
                <c:pt idx="15">
                  <c:v>404447.76089999999</c:v>
                </c:pt>
                <c:pt idx="16">
                  <c:v>472723.63470000005</c:v>
                </c:pt>
                <c:pt idx="17">
                  <c:v>564722.48160000006</c:v>
                </c:pt>
                <c:pt idx="18">
                  <c:v>278503.8468</c:v>
                </c:pt>
                <c:pt idx="19">
                  <c:v>591338.50020000001</c:v>
                </c:pt>
                <c:pt idx="20">
                  <c:v>399240.27900000004</c:v>
                </c:pt>
                <c:pt idx="21">
                  <c:v>293933.4228</c:v>
                </c:pt>
                <c:pt idx="22">
                  <c:v>617761.64910000004</c:v>
                </c:pt>
                <c:pt idx="23">
                  <c:v>181490.38770000002</c:v>
                </c:pt>
                <c:pt idx="24">
                  <c:v>286797.2439</c:v>
                </c:pt>
                <c:pt idx="25">
                  <c:v>385932.26970000006</c:v>
                </c:pt>
                <c:pt idx="26">
                  <c:v>169532.4663</c:v>
                </c:pt>
                <c:pt idx="27">
                  <c:v>299526.64410000003</c:v>
                </c:pt>
                <c:pt idx="28">
                  <c:v>356230.33590000001</c:v>
                </c:pt>
                <c:pt idx="29">
                  <c:v>503389.91700000007</c:v>
                </c:pt>
                <c:pt idx="30">
                  <c:v>285832.89540000004</c:v>
                </c:pt>
                <c:pt idx="31">
                  <c:v>153138.54180000001</c:v>
                </c:pt>
                <c:pt idx="32">
                  <c:v>338293.45380000002</c:v>
                </c:pt>
                <c:pt idx="33">
                  <c:v>221221.54590000003</c:v>
                </c:pt>
                <c:pt idx="34">
                  <c:v>565493.96039999998</c:v>
                </c:pt>
                <c:pt idx="35">
                  <c:v>286025.76510000002</c:v>
                </c:pt>
                <c:pt idx="36">
                  <c:v>222185.89440000002</c:v>
                </c:pt>
                <c:pt idx="37">
                  <c:v>116493.2988</c:v>
                </c:pt>
                <c:pt idx="38">
                  <c:v>230865.03090000001</c:v>
                </c:pt>
                <c:pt idx="39">
                  <c:v>151788.45390000002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F-CD48-B3BD-8AB05DC0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846953039"/>
        <c:axId val="1847185951"/>
      </c:barChart>
      <c:lineChart>
        <c:grouping val="standard"/>
        <c:varyColors val="0"/>
        <c:ser>
          <c:idx val="4"/>
          <c:order val="0"/>
          <c:tx>
            <c:v>Actual demand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socal_water_data!$B$2:$B$41</c:f>
              <c:numCache>
                <c:formatCode>General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F-CD48-B3BD-8AB05DC0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953039"/>
        <c:axId val="1847185951"/>
      </c:lineChart>
      <c:catAx>
        <c:axId val="18469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85951"/>
        <c:crosses val="autoZero"/>
        <c:auto val="1"/>
        <c:lblAlgn val="ctr"/>
        <c:lblOffset val="100"/>
        <c:noMultiLvlLbl val="0"/>
      </c:catAx>
      <c:valAx>
        <c:axId val="1847185951"/>
        <c:scaling>
          <c:orientation val="minMax"/>
          <c:max val="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acre-feet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5303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152400</xdr:colOff>
      <xdr:row>8</xdr:row>
      <xdr:rowOff>76200</xdr:rowOff>
    </xdr:from>
    <xdr:to>
      <xdr:col>41</xdr:col>
      <xdr:colOff>266700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B4E94-40AB-D144-B173-315A32D87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topLeftCell="T1" workbookViewId="0">
      <selection activeCell="AH47" sqref="AH47"/>
    </sheetView>
  </sheetViews>
  <sheetFormatPr baseColWidth="10" defaultRowHeight="16"/>
  <cols>
    <col min="13" max="13" width="11.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s="1">
        <v>1871388</v>
      </c>
    </row>
    <row r="2" spans="1:29">
      <c r="A2">
        <v>1976</v>
      </c>
      <c r="B2">
        <v>3209000</v>
      </c>
      <c r="C2">
        <v>12285700</v>
      </c>
      <c r="D2">
        <v>13.21</v>
      </c>
      <c r="E2">
        <v>0</v>
      </c>
      <c r="F2">
        <v>0</v>
      </c>
      <c r="G2">
        <v>0</v>
      </c>
      <c r="H2">
        <v>1</v>
      </c>
      <c r="I2">
        <v>59.8</v>
      </c>
      <c r="J2">
        <v>0.76</v>
      </c>
      <c r="M2" t="s">
        <v>2</v>
      </c>
      <c r="N2" s="1">
        <v>0.14287820000000001</v>
      </c>
      <c r="P2">
        <f>+A2</f>
        <v>1976</v>
      </c>
      <c r="Q2" s="1">
        <f>+N1</f>
        <v>1871388</v>
      </c>
      <c r="R2">
        <f>+$N$2*C2</f>
        <v>1755358.7017400002</v>
      </c>
      <c r="S2">
        <f>+R2+T2</f>
        <v>1500577.8280400001</v>
      </c>
      <c r="T2">
        <f>+$N$3*D2</f>
        <v>-254780.87370000003</v>
      </c>
      <c r="U2">
        <f>+$N$4*E2</f>
        <v>0</v>
      </c>
      <c r="V2">
        <f>+$N$5*F2</f>
        <v>0</v>
      </c>
      <c r="W2">
        <f>+$N$6*G2</f>
        <v>0</v>
      </c>
      <c r="X2">
        <f>+U2+V2</f>
        <v>0</v>
      </c>
      <c r="Y2">
        <f>+P2</f>
        <v>1976</v>
      </c>
      <c r="Z2" s="1">
        <f>+Q2+R2+T2+X2+W2</f>
        <v>3371965.8280400005</v>
      </c>
      <c r="AA2">
        <f>-T2</f>
        <v>254780.87370000003</v>
      </c>
      <c r="AB2">
        <f>-U2-V2</f>
        <v>0</v>
      </c>
      <c r="AC2">
        <f>-W2</f>
        <v>0</v>
      </c>
    </row>
    <row r="3" spans="1:29">
      <c r="A3">
        <v>1977</v>
      </c>
      <c r="B3">
        <v>3131000</v>
      </c>
      <c r="C3">
        <v>12497200</v>
      </c>
      <c r="D3">
        <v>13.81</v>
      </c>
      <c r="E3">
        <v>0</v>
      </c>
      <c r="F3">
        <v>0</v>
      </c>
      <c r="G3">
        <v>1</v>
      </c>
      <c r="H3">
        <v>0</v>
      </c>
      <c r="I3">
        <v>59.9</v>
      </c>
      <c r="J3">
        <v>0.75</v>
      </c>
      <c r="M3" t="s">
        <v>3</v>
      </c>
      <c r="N3" s="1">
        <v>-19286.97</v>
      </c>
      <c r="P3">
        <f t="shared" ref="P3:P41" si="0">+A3</f>
        <v>1977</v>
      </c>
      <c r="Q3" s="1">
        <f>+Q2</f>
        <v>1871388</v>
      </c>
      <c r="R3">
        <f t="shared" ref="R3:R41" si="1">+$N$2*C3</f>
        <v>1785577.4410400002</v>
      </c>
      <c r="S3">
        <f t="shared" ref="S3:S41" si="2">+R3+T3</f>
        <v>1519224.38534</v>
      </c>
      <c r="T3">
        <f t="shared" ref="T3:T41" si="3">+$N$3*D3</f>
        <v>-266353.05570000003</v>
      </c>
      <c r="U3">
        <f t="shared" ref="U3:U41" si="4">+$N$4*E3</f>
        <v>0</v>
      </c>
      <c r="V3">
        <f t="shared" ref="V3:V41" si="5">+$N$5*F3</f>
        <v>0</v>
      </c>
      <c r="W3">
        <f t="shared" ref="W3:W41" si="6">+$N$6*G3</f>
        <v>-343690</v>
      </c>
      <c r="X3">
        <f t="shared" ref="X3:X41" si="7">+U3+V3</f>
        <v>0</v>
      </c>
      <c r="Y3">
        <f t="shared" ref="Y3:Y41" si="8">+P3</f>
        <v>1977</v>
      </c>
      <c r="Z3" s="1">
        <f t="shared" ref="Z3:Z41" si="9">+Q3+R3+T3+X3+W3</f>
        <v>3046922.38534</v>
      </c>
      <c r="AA3">
        <f t="shared" ref="AA3:AA41" si="10">-T3</f>
        <v>266353.05570000003</v>
      </c>
      <c r="AB3">
        <f t="shared" ref="AB3:AB41" si="11">-U3-V3</f>
        <v>0</v>
      </c>
      <c r="AC3">
        <f t="shared" ref="AC3:AC41" si="12">-W3</f>
        <v>343690</v>
      </c>
    </row>
    <row r="4" spans="1:29">
      <c r="A4">
        <v>1978</v>
      </c>
      <c r="B4">
        <v>3011000</v>
      </c>
      <c r="C4">
        <v>12744700</v>
      </c>
      <c r="D4">
        <v>37.450000000000003</v>
      </c>
      <c r="E4">
        <v>0</v>
      </c>
      <c r="F4">
        <v>0</v>
      </c>
      <c r="G4">
        <v>0</v>
      </c>
      <c r="H4">
        <v>0</v>
      </c>
      <c r="I4">
        <v>59.6</v>
      </c>
      <c r="J4">
        <v>0.74</v>
      </c>
      <c r="M4" t="s">
        <v>4</v>
      </c>
      <c r="N4" s="1">
        <v>-43792.21</v>
      </c>
      <c r="P4">
        <f t="shared" si="0"/>
        <v>1978</v>
      </c>
      <c r="Q4" s="1">
        <f t="shared" ref="Q4:Q41" si="13">+Q3</f>
        <v>1871388</v>
      </c>
      <c r="R4">
        <f t="shared" si="1"/>
        <v>1820939.7955400001</v>
      </c>
      <c r="S4">
        <f t="shared" si="2"/>
        <v>1098642.7690399999</v>
      </c>
      <c r="T4">
        <f t="shared" si="3"/>
        <v>-722297.02650000015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1978</v>
      </c>
      <c r="Z4" s="1">
        <f t="shared" si="9"/>
        <v>2970030.7690400002</v>
      </c>
      <c r="AA4">
        <f t="shared" si="10"/>
        <v>722297.02650000015</v>
      </c>
      <c r="AB4">
        <f t="shared" si="11"/>
        <v>0</v>
      </c>
      <c r="AC4">
        <f t="shared" si="12"/>
        <v>0</v>
      </c>
    </row>
    <row r="5" spans="1:29">
      <c r="A5">
        <v>1979</v>
      </c>
      <c r="B5">
        <v>3227000</v>
      </c>
      <c r="C5">
        <v>13004900</v>
      </c>
      <c r="D5">
        <v>19.62</v>
      </c>
      <c r="E5">
        <v>0</v>
      </c>
      <c r="F5">
        <v>0</v>
      </c>
      <c r="G5">
        <v>0</v>
      </c>
      <c r="H5">
        <v>0</v>
      </c>
      <c r="I5">
        <v>59.4</v>
      </c>
      <c r="J5">
        <v>0.75</v>
      </c>
      <c r="M5" t="s">
        <v>5</v>
      </c>
      <c r="N5" s="1">
        <v>-60718.04</v>
      </c>
      <c r="P5">
        <f t="shared" si="0"/>
        <v>1979</v>
      </c>
      <c r="Q5" s="1">
        <f t="shared" si="13"/>
        <v>1871388</v>
      </c>
      <c r="R5">
        <f t="shared" si="1"/>
        <v>1858116.7031800002</v>
      </c>
      <c r="S5">
        <f t="shared" si="2"/>
        <v>1479706.3517800001</v>
      </c>
      <c r="T5">
        <f t="shared" si="3"/>
        <v>-378410.35140000004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1979</v>
      </c>
      <c r="Z5" s="1">
        <f t="shared" si="9"/>
        <v>3351094.3517800001</v>
      </c>
      <c r="AA5">
        <f t="shared" si="10"/>
        <v>378410.35140000004</v>
      </c>
      <c r="AB5">
        <f t="shared" si="11"/>
        <v>0</v>
      </c>
      <c r="AC5">
        <f t="shared" si="12"/>
        <v>0</v>
      </c>
    </row>
    <row r="6" spans="1:29">
      <c r="A6">
        <v>1980</v>
      </c>
      <c r="B6">
        <v>3317000</v>
      </c>
      <c r="C6">
        <v>13264200</v>
      </c>
      <c r="D6">
        <v>27.67</v>
      </c>
      <c r="E6">
        <v>0</v>
      </c>
      <c r="F6">
        <v>0</v>
      </c>
      <c r="G6">
        <v>0</v>
      </c>
      <c r="H6">
        <v>0</v>
      </c>
      <c r="I6">
        <v>60.1</v>
      </c>
      <c r="J6">
        <v>0.75</v>
      </c>
      <c r="M6" t="s">
        <v>6</v>
      </c>
      <c r="N6" s="1">
        <v>-343690</v>
      </c>
      <c r="P6">
        <f t="shared" si="0"/>
        <v>1980</v>
      </c>
      <c r="Q6" s="1">
        <f t="shared" si="13"/>
        <v>1871388</v>
      </c>
      <c r="R6">
        <f t="shared" si="1"/>
        <v>1895165.0204400001</v>
      </c>
      <c r="S6">
        <f t="shared" si="2"/>
        <v>1361494.56054</v>
      </c>
      <c r="T6">
        <f t="shared" si="3"/>
        <v>-533670.45990000002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1980</v>
      </c>
      <c r="Z6" s="1">
        <f t="shared" si="9"/>
        <v>3232882.56054</v>
      </c>
      <c r="AA6">
        <f t="shared" si="10"/>
        <v>533670.45990000002</v>
      </c>
      <c r="AB6">
        <f t="shared" si="11"/>
        <v>0</v>
      </c>
      <c r="AC6">
        <f t="shared" si="12"/>
        <v>0</v>
      </c>
    </row>
    <row r="7" spans="1:29">
      <c r="A7">
        <v>1981</v>
      </c>
      <c r="B7">
        <v>3583000</v>
      </c>
      <c r="C7">
        <v>13571800</v>
      </c>
      <c r="D7">
        <v>14.39</v>
      </c>
      <c r="E7">
        <v>0</v>
      </c>
      <c r="F7">
        <v>0</v>
      </c>
      <c r="G7">
        <v>0</v>
      </c>
      <c r="H7">
        <v>0</v>
      </c>
      <c r="I7">
        <v>61.1</v>
      </c>
      <c r="J7">
        <v>0.77</v>
      </c>
      <c r="P7">
        <f t="shared" si="0"/>
        <v>1981</v>
      </c>
      <c r="Q7" s="1">
        <f t="shared" si="13"/>
        <v>1871388</v>
      </c>
      <c r="R7">
        <f t="shared" si="1"/>
        <v>1939114.3547600002</v>
      </c>
      <c r="S7">
        <f t="shared" si="2"/>
        <v>1661574.8564600002</v>
      </c>
      <c r="T7">
        <f>+$N$3*D7</f>
        <v>-277539.49830000004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1981</v>
      </c>
      <c r="Z7" s="1">
        <f t="shared" si="9"/>
        <v>3532962.8564600004</v>
      </c>
      <c r="AA7">
        <f t="shared" si="10"/>
        <v>277539.49830000004</v>
      </c>
      <c r="AB7">
        <f t="shared" si="11"/>
        <v>0</v>
      </c>
      <c r="AC7">
        <f t="shared" si="12"/>
        <v>0</v>
      </c>
    </row>
    <row r="8" spans="1:29">
      <c r="A8">
        <v>1982</v>
      </c>
      <c r="B8">
        <v>3298000</v>
      </c>
      <c r="C8">
        <v>13868300</v>
      </c>
      <c r="D8">
        <v>23.65</v>
      </c>
      <c r="E8">
        <v>0</v>
      </c>
      <c r="F8">
        <v>0</v>
      </c>
      <c r="G8">
        <v>0</v>
      </c>
      <c r="H8">
        <v>0</v>
      </c>
      <c r="I8">
        <v>58.8</v>
      </c>
      <c r="J8">
        <v>0.74</v>
      </c>
      <c r="P8">
        <f t="shared" si="0"/>
        <v>1982</v>
      </c>
      <c r="Q8" s="1">
        <f t="shared" si="13"/>
        <v>1871388</v>
      </c>
      <c r="R8">
        <f t="shared" si="1"/>
        <v>1981477.7410600001</v>
      </c>
      <c r="S8">
        <f t="shared" si="2"/>
        <v>1525340.9005600002</v>
      </c>
      <c r="T8">
        <f t="shared" si="3"/>
        <v>-456136.84049999999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1982</v>
      </c>
      <c r="Z8" s="1">
        <f t="shared" si="9"/>
        <v>3396728.90056</v>
      </c>
      <c r="AA8">
        <f t="shared" si="10"/>
        <v>456136.84049999999</v>
      </c>
      <c r="AB8">
        <f t="shared" si="11"/>
        <v>0</v>
      </c>
      <c r="AC8">
        <f t="shared" si="12"/>
        <v>0</v>
      </c>
    </row>
    <row r="9" spans="1:29">
      <c r="A9">
        <v>1983</v>
      </c>
      <c r="B9">
        <v>3163000</v>
      </c>
      <c r="C9">
        <v>14179900</v>
      </c>
      <c r="D9">
        <v>36.28</v>
      </c>
      <c r="E9">
        <v>0</v>
      </c>
      <c r="F9">
        <v>0</v>
      </c>
      <c r="G9">
        <v>0</v>
      </c>
      <c r="H9">
        <v>0</v>
      </c>
      <c r="I9">
        <v>60.3</v>
      </c>
      <c r="J9">
        <v>0.72</v>
      </c>
      <c r="P9">
        <f t="shared" si="0"/>
        <v>1983</v>
      </c>
      <c r="Q9" s="1">
        <f t="shared" si="13"/>
        <v>1871388</v>
      </c>
      <c r="R9">
        <f t="shared" si="1"/>
        <v>2025998.5881800002</v>
      </c>
      <c r="S9">
        <f t="shared" si="2"/>
        <v>1326267.3165800001</v>
      </c>
      <c r="T9">
        <f t="shared" si="3"/>
        <v>-699731.27160000009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1983</v>
      </c>
      <c r="Z9" s="1">
        <f t="shared" si="9"/>
        <v>3197655.3165799999</v>
      </c>
      <c r="AA9">
        <f t="shared" si="10"/>
        <v>699731.27160000009</v>
      </c>
      <c r="AB9">
        <f t="shared" si="11"/>
        <v>0</v>
      </c>
      <c r="AC9">
        <f t="shared" si="12"/>
        <v>0</v>
      </c>
    </row>
    <row r="10" spans="1:29">
      <c r="A10">
        <v>1984</v>
      </c>
      <c r="B10">
        <v>3785000</v>
      </c>
      <c r="C10">
        <v>14483000</v>
      </c>
      <c r="D10">
        <v>10.98</v>
      </c>
      <c r="E10">
        <v>0</v>
      </c>
      <c r="F10">
        <v>0</v>
      </c>
      <c r="G10">
        <v>0</v>
      </c>
      <c r="H10">
        <v>0</v>
      </c>
      <c r="I10">
        <v>61.1</v>
      </c>
      <c r="J10">
        <v>0.76</v>
      </c>
      <c r="P10">
        <f t="shared" si="0"/>
        <v>1984</v>
      </c>
      <c r="Q10" s="1">
        <f t="shared" si="13"/>
        <v>1871388</v>
      </c>
      <c r="R10">
        <f t="shared" si="1"/>
        <v>2069304.9706000001</v>
      </c>
      <c r="S10">
        <f t="shared" si="2"/>
        <v>1857534.04</v>
      </c>
      <c r="T10">
        <f t="shared" si="3"/>
        <v>-211770.93060000002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1984</v>
      </c>
      <c r="Z10" s="1">
        <f t="shared" si="9"/>
        <v>3728922.04</v>
      </c>
      <c r="AA10">
        <f t="shared" si="10"/>
        <v>211770.93060000002</v>
      </c>
      <c r="AB10">
        <f t="shared" si="11"/>
        <v>0</v>
      </c>
      <c r="AC10">
        <f t="shared" si="12"/>
        <v>0</v>
      </c>
    </row>
    <row r="11" spans="1:29">
      <c r="A11">
        <v>1985</v>
      </c>
      <c r="B11">
        <v>3776000</v>
      </c>
      <c r="C11">
        <v>14795200</v>
      </c>
      <c r="D11">
        <v>11.13</v>
      </c>
      <c r="E11">
        <v>0</v>
      </c>
      <c r="F11">
        <v>0</v>
      </c>
      <c r="G11">
        <v>0</v>
      </c>
      <c r="H11">
        <v>0</v>
      </c>
      <c r="I11">
        <v>59.5</v>
      </c>
      <c r="J11">
        <v>0.76</v>
      </c>
      <c r="P11">
        <f t="shared" si="0"/>
        <v>1985</v>
      </c>
      <c r="Q11" s="1">
        <f t="shared" si="13"/>
        <v>1871388</v>
      </c>
      <c r="R11">
        <f t="shared" si="1"/>
        <v>2113911.54464</v>
      </c>
      <c r="S11">
        <f t="shared" si="2"/>
        <v>1899247.5685399999</v>
      </c>
      <c r="T11">
        <f t="shared" si="3"/>
        <v>-214663.97610000003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1985</v>
      </c>
      <c r="Z11" s="1">
        <f t="shared" si="9"/>
        <v>3770635.5685399999</v>
      </c>
      <c r="AA11">
        <f t="shared" si="10"/>
        <v>214663.97610000003</v>
      </c>
      <c r="AB11">
        <f t="shared" si="11"/>
        <v>0</v>
      </c>
      <c r="AC11">
        <f t="shared" si="12"/>
        <v>0</v>
      </c>
    </row>
    <row r="12" spans="1:29">
      <c r="A12">
        <v>1986</v>
      </c>
      <c r="B12">
        <v>3789000</v>
      </c>
      <c r="C12">
        <v>15189600</v>
      </c>
      <c r="D12">
        <v>17.64</v>
      </c>
      <c r="E12">
        <v>0</v>
      </c>
      <c r="F12">
        <v>0</v>
      </c>
      <c r="G12">
        <v>0</v>
      </c>
      <c r="H12">
        <v>0</v>
      </c>
      <c r="I12">
        <v>60.5</v>
      </c>
      <c r="J12">
        <v>0.75</v>
      </c>
      <c r="P12">
        <f t="shared" si="0"/>
        <v>1986</v>
      </c>
      <c r="Q12" s="1">
        <f t="shared" si="13"/>
        <v>1871388</v>
      </c>
      <c r="R12">
        <f t="shared" si="1"/>
        <v>2170262.7067200001</v>
      </c>
      <c r="S12">
        <f t="shared" si="2"/>
        <v>1830040.5559200002</v>
      </c>
      <c r="T12">
        <f t="shared" si="3"/>
        <v>-340222.1508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1986</v>
      </c>
      <c r="Z12" s="1">
        <f t="shared" si="9"/>
        <v>3701428.5559200002</v>
      </c>
      <c r="AA12">
        <f t="shared" si="10"/>
        <v>340222.1508</v>
      </c>
      <c r="AB12">
        <f t="shared" si="11"/>
        <v>0</v>
      </c>
      <c r="AC12">
        <f t="shared" si="12"/>
        <v>0</v>
      </c>
    </row>
    <row r="13" spans="1:29">
      <c r="A13">
        <v>1987</v>
      </c>
      <c r="B13">
        <v>3831000</v>
      </c>
      <c r="C13">
        <v>15613100</v>
      </c>
      <c r="D13">
        <v>15.63</v>
      </c>
      <c r="E13">
        <v>0</v>
      </c>
      <c r="F13">
        <v>0</v>
      </c>
      <c r="G13">
        <v>0</v>
      </c>
      <c r="H13">
        <v>0</v>
      </c>
      <c r="I13">
        <v>59.6</v>
      </c>
      <c r="J13">
        <v>0.75</v>
      </c>
      <c r="P13">
        <f t="shared" si="0"/>
        <v>1987</v>
      </c>
      <c r="Q13" s="1">
        <f t="shared" si="13"/>
        <v>1871388</v>
      </c>
      <c r="R13">
        <f t="shared" si="1"/>
        <v>2230771.6244200002</v>
      </c>
      <c r="S13">
        <f t="shared" si="2"/>
        <v>1929316.2833200002</v>
      </c>
      <c r="T13">
        <f t="shared" si="3"/>
        <v>-301455.34110000002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1987</v>
      </c>
      <c r="Z13" s="1">
        <f t="shared" si="9"/>
        <v>3800704.2833200004</v>
      </c>
      <c r="AA13">
        <f t="shared" si="10"/>
        <v>301455.34110000002</v>
      </c>
      <c r="AB13">
        <f t="shared" si="11"/>
        <v>0</v>
      </c>
      <c r="AC13">
        <f t="shared" si="12"/>
        <v>0</v>
      </c>
    </row>
    <row r="14" spans="1:29">
      <c r="A14">
        <v>1988</v>
      </c>
      <c r="B14">
        <v>4047000</v>
      </c>
      <c r="C14">
        <v>16027400</v>
      </c>
      <c r="D14">
        <v>14.39</v>
      </c>
      <c r="E14">
        <v>0</v>
      </c>
      <c r="F14">
        <v>0</v>
      </c>
      <c r="G14">
        <v>0</v>
      </c>
      <c r="H14">
        <v>0</v>
      </c>
      <c r="I14">
        <v>60.3</v>
      </c>
      <c r="J14">
        <v>0.76</v>
      </c>
      <c r="P14">
        <f t="shared" si="0"/>
        <v>1988</v>
      </c>
      <c r="Q14" s="1">
        <f t="shared" si="13"/>
        <v>1871388</v>
      </c>
      <c r="R14">
        <f t="shared" si="1"/>
        <v>2289966.06268</v>
      </c>
      <c r="S14">
        <f t="shared" si="2"/>
        <v>2012426.5643799999</v>
      </c>
      <c r="T14">
        <f t="shared" si="3"/>
        <v>-277539.49830000004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1988</v>
      </c>
      <c r="Z14" s="1">
        <f t="shared" si="9"/>
        <v>3883814.5643799999</v>
      </c>
      <c r="AA14">
        <f t="shared" si="10"/>
        <v>277539.49830000004</v>
      </c>
      <c r="AB14">
        <f t="shared" si="11"/>
        <v>0</v>
      </c>
      <c r="AC14">
        <f t="shared" si="12"/>
        <v>0</v>
      </c>
    </row>
    <row r="15" spans="1:29">
      <c r="A15">
        <v>1989</v>
      </c>
      <c r="B15">
        <v>4234000</v>
      </c>
      <c r="C15">
        <v>16460900</v>
      </c>
      <c r="D15">
        <v>6.07</v>
      </c>
      <c r="E15">
        <v>0</v>
      </c>
      <c r="F15">
        <v>0</v>
      </c>
      <c r="G15">
        <v>0</v>
      </c>
      <c r="H15">
        <v>0</v>
      </c>
      <c r="I15">
        <v>60.4</v>
      </c>
      <c r="J15">
        <v>0.76</v>
      </c>
      <c r="P15">
        <f t="shared" si="0"/>
        <v>1989</v>
      </c>
      <c r="Q15" s="1">
        <f t="shared" si="13"/>
        <v>1871388</v>
      </c>
      <c r="R15">
        <f t="shared" si="1"/>
        <v>2351903.7623800002</v>
      </c>
      <c r="S15">
        <f t="shared" si="2"/>
        <v>2234831.8544800002</v>
      </c>
      <c r="T15">
        <f t="shared" si="3"/>
        <v>-117071.90790000001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1989</v>
      </c>
      <c r="Z15" s="1">
        <f t="shared" si="9"/>
        <v>4106219.8544800002</v>
      </c>
      <c r="AA15">
        <f t="shared" si="10"/>
        <v>117071.90790000001</v>
      </c>
      <c r="AB15">
        <f t="shared" si="11"/>
        <v>0</v>
      </c>
      <c r="AC15">
        <f t="shared" si="12"/>
        <v>0</v>
      </c>
    </row>
    <row r="16" spans="1:29">
      <c r="A16">
        <v>1990</v>
      </c>
      <c r="B16">
        <v>4217000</v>
      </c>
      <c r="C16">
        <v>16918800</v>
      </c>
      <c r="D16">
        <v>9.2200000000000006</v>
      </c>
      <c r="E16">
        <v>0</v>
      </c>
      <c r="F16">
        <v>0</v>
      </c>
      <c r="G16">
        <v>0</v>
      </c>
      <c r="H16">
        <v>0</v>
      </c>
      <c r="I16">
        <v>60.4</v>
      </c>
      <c r="J16">
        <v>0.75</v>
      </c>
      <c r="P16">
        <f t="shared" si="0"/>
        <v>1990</v>
      </c>
      <c r="Q16" s="1">
        <f t="shared" si="13"/>
        <v>1871388</v>
      </c>
      <c r="R16">
        <f t="shared" si="1"/>
        <v>2417327.6901600002</v>
      </c>
      <c r="S16">
        <f t="shared" si="2"/>
        <v>2239501.8267600001</v>
      </c>
      <c r="T16">
        <f t="shared" si="3"/>
        <v>-177825.86340000003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1990</v>
      </c>
      <c r="Z16" s="1">
        <f t="shared" si="9"/>
        <v>4110889.8267600005</v>
      </c>
      <c r="AA16">
        <f t="shared" si="10"/>
        <v>177825.86340000003</v>
      </c>
      <c r="AB16">
        <f t="shared" si="11"/>
        <v>0</v>
      </c>
      <c r="AC16">
        <f t="shared" si="12"/>
        <v>0</v>
      </c>
    </row>
    <row r="17" spans="1:29">
      <c r="A17">
        <v>1991</v>
      </c>
      <c r="B17">
        <v>3490000</v>
      </c>
      <c r="C17">
        <v>17231944</v>
      </c>
      <c r="D17">
        <v>20.97</v>
      </c>
      <c r="E17">
        <v>0</v>
      </c>
      <c r="F17">
        <v>0</v>
      </c>
      <c r="G17">
        <v>1</v>
      </c>
      <c r="H17">
        <v>0</v>
      </c>
      <c r="I17">
        <v>59.9</v>
      </c>
      <c r="J17">
        <v>0.7</v>
      </c>
      <c r="P17">
        <f t="shared" si="0"/>
        <v>1991</v>
      </c>
      <c r="Q17" s="1">
        <f t="shared" si="13"/>
        <v>1871388</v>
      </c>
      <c r="R17">
        <f t="shared" si="1"/>
        <v>2462069.1412208001</v>
      </c>
      <c r="S17">
        <f t="shared" si="2"/>
        <v>2057621.3803208</v>
      </c>
      <c r="T17">
        <f t="shared" si="3"/>
        <v>-404447.76089999999</v>
      </c>
      <c r="U17">
        <f t="shared" si="4"/>
        <v>0</v>
      </c>
      <c r="V17">
        <f t="shared" si="5"/>
        <v>0</v>
      </c>
      <c r="W17">
        <f t="shared" si="6"/>
        <v>-343690</v>
      </c>
      <c r="X17">
        <f t="shared" si="7"/>
        <v>0</v>
      </c>
      <c r="Y17">
        <f t="shared" si="8"/>
        <v>1991</v>
      </c>
      <c r="Z17" s="1">
        <f t="shared" si="9"/>
        <v>3585319.3803208005</v>
      </c>
      <c r="AA17">
        <f t="shared" si="10"/>
        <v>404447.76089999999</v>
      </c>
      <c r="AB17">
        <f t="shared" si="11"/>
        <v>0</v>
      </c>
      <c r="AC17">
        <f t="shared" si="12"/>
        <v>343690</v>
      </c>
    </row>
    <row r="18" spans="1:29">
      <c r="A18">
        <v>1992</v>
      </c>
      <c r="B18">
        <v>3586000</v>
      </c>
      <c r="C18">
        <v>17539270</v>
      </c>
      <c r="D18">
        <v>24.51</v>
      </c>
      <c r="E18">
        <v>0</v>
      </c>
      <c r="F18">
        <v>0</v>
      </c>
      <c r="G18">
        <v>1</v>
      </c>
      <c r="H18">
        <v>0</v>
      </c>
      <c r="I18">
        <v>61.4</v>
      </c>
      <c r="J18">
        <v>0.7</v>
      </c>
      <c r="P18">
        <f t="shared" si="0"/>
        <v>1992</v>
      </c>
      <c r="Q18" s="1">
        <f t="shared" si="13"/>
        <v>1871388</v>
      </c>
      <c r="R18">
        <f t="shared" si="1"/>
        <v>2505979.3269140003</v>
      </c>
      <c r="S18">
        <f t="shared" si="2"/>
        <v>2033255.6922140003</v>
      </c>
      <c r="T18">
        <f t="shared" si="3"/>
        <v>-472723.63470000005</v>
      </c>
      <c r="U18">
        <f t="shared" si="4"/>
        <v>0</v>
      </c>
      <c r="V18">
        <f t="shared" si="5"/>
        <v>0</v>
      </c>
      <c r="W18">
        <f t="shared" si="6"/>
        <v>-343690</v>
      </c>
      <c r="X18">
        <f t="shared" si="7"/>
        <v>0</v>
      </c>
      <c r="Y18">
        <f t="shared" si="8"/>
        <v>1992</v>
      </c>
      <c r="Z18" s="1">
        <f t="shared" si="9"/>
        <v>3560953.692214</v>
      </c>
      <c r="AA18">
        <f>-T18</f>
        <v>472723.63470000005</v>
      </c>
      <c r="AB18">
        <f t="shared" si="11"/>
        <v>0</v>
      </c>
      <c r="AC18">
        <f t="shared" si="12"/>
        <v>343690</v>
      </c>
    </row>
    <row r="19" spans="1:29">
      <c r="A19">
        <v>1993</v>
      </c>
      <c r="B19">
        <v>3505000</v>
      </c>
      <c r="C19">
        <v>17746256</v>
      </c>
      <c r="D19">
        <v>29.28</v>
      </c>
      <c r="E19">
        <v>0</v>
      </c>
      <c r="F19">
        <v>0</v>
      </c>
      <c r="G19">
        <v>1</v>
      </c>
      <c r="H19">
        <v>0</v>
      </c>
      <c r="I19">
        <v>60.5</v>
      </c>
      <c r="J19">
        <v>0.69</v>
      </c>
      <c r="P19">
        <f t="shared" si="0"/>
        <v>1993</v>
      </c>
      <c r="Q19" s="1">
        <f t="shared" si="13"/>
        <v>1871388</v>
      </c>
      <c r="R19">
        <f t="shared" si="1"/>
        <v>2535553.1140192002</v>
      </c>
      <c r="S19">
        <f t="shared" si="2"/>
        <v>1970830.6324192001</v>
      </c>
      <c r="T19">
        <f t="shared" si="3"/>
        <v>-564722.48160000006</v>
      </c>
      <c r="U19">
        <f t="shared" si="4"/>
        <v>0</v>
      </c>
      <c r="V19">
        <f t="shared" si="5"/>
        <v>0</v>
      </c>
      <c r="W19">
        <f t="shared" si="6"/>
        <v>-343690</v>
      </c>
      <c r="X19">
        <f t="shared" si="7"/>
        <v>0</v>
      </c>
      <c r="Y19">
        <f t="shared" si="8"/>
        <v>1993</v>
      </c>
      <c r="Z19" s="1">
        <f t="shared" si="9"/>
        <v>3498528.6324192001</v>
      </c>
      <c r="AA19">
        <f t="shared" si="10"/>
        <v>564722.48160000006</v>
      </c>
      <c r="AB19">
        <f t="shared" si="11"/>
        <v>0</v>
      </c>
      <c r="AC19">
        <f t="shared" si="12"/>
        <v>343690</v>
      </c>
    </row>
    <row r="20" spans="1:29">
      <c r="A20">
        <v>1994</v>
      </c>
      <c r="B20">
        <v>3768000</v>
      </c>
      <c r="C20">
        <v>17862237</v>
      </c>
      <c r="D20">
        <v>14.44</v>
      </c>
      <c r="E20">
        <v>0</v>
      </c>
      <c r="F20">
        <v>0</v>
      </c>
      <c r="G20">
        <v>1</v>
      </c>
      <c r="H20">
        <v>0</v>
      </c>
      <c r="I20">
        <v>60.1</v>
      </c>
      <c r="J20">
        <v>0.71</v>
      </c>
      <c r="P20">
        <f t="shared" si="0"/>
        <v>1994</v>
      </c>
      <c r="Q20" s="1">
        <f t="shared" si="13"/>
        <v>1871388</v>
      </c>
      <c r="R20">
        <f t="shared" si="1"/>
        <v>2552124.2705334001</v>
      </c>
      <c r="S20">
        <f t="shared" si="2"/>
        <v>2273620.4237334002</v>
      </c>
      <c r="T20">
        <f t="shared" si="3"/>
        <v>-278503.8468</v>
      </c>
      <c r="U20">
        <f t="shared" si="4"/>
        <v>0</v>
      </c>
      <c r="V20">
        <f t="shared" si="5"/>
        <v>0</v>
      </c>
      <c r="W20">
        <f t="shared" si="6"/>
        <v>-343690</v>
      </c>
      <c r="X20">
        <f t="shared" si="7"/>
        <v>0</v>
      </c>
      <c r="Y20">
        <f t="shared" si="8"/>
        <v>1994</v>
      </c>
      <c r="Z20" s="1">
        <f t="shared" si="9"/>
        <v>3801318.4237333997</v>
      </c>
      <c r="AA20">
        <f t="shared" si="10"/>
        <v>278503.8468</v>
      </c>
      <c r="AB20">
        <f t="shared" si="11"/>
        <v>0</v>
      </c>
      <c r="AC20">
        <f t="shared" si="12"/>
        <v>343690</v>
      </c>
    </row>
    <row r="21" spans="1:29">
      <c r="A21">
        <v>1995</v>
      </c>
      <c r="B21">
        <v>3438000</v>
      </c>
      <c r="C21">
        <v>17949643</v>
      </c>
      <c r="D21">
        <v>30.66</v>
      </c>
      <c r="E21">
        <v>0</v>
      </c>
      <c r="F21">
        <v>0</v>
      </c>
      <c r="G21">
        <v>1</v>
      </c>
      <c r="H21">
        <v>0</v>
      </c>
      <c r="I21">
        <v>61</v>
      </c>
      <c r="J21">
        <v>0.68</v>
      </c>
      <c r="P21">
        <f t="shared" si="0"/>
        <v>1995</v>
      </c>
      <c r="Q21" s="1">
        <f t="shared" si="13"/>
        <v>1871388</v>
      </c>
      <c r="R21">
        <f t="shared" si="1"/>
        <v>2564612.6824826002</v>
      </c>
      <c r="S21">
        <f t="shared" si="2"/>
        <v>1973274.1822826001</v>
      </c>
      <c r="T21">
        <f t="shared" si="3"/>
        <v>-591338.50020000001</v>
      </c>
      <c r="U21">
        <f t="shared" si="4"/>
        <v>0</v>
      </c>
      <c r="V21">
        <f t="shared" si="5"/>
        <v>0</v>
      </c>
      <c r="W21">
        <f t="shared" si="6"/>
        <v>-343690</v>
      </c>
      <c r="X21">
        <f t="shared" si="7"/>
        <v>0</v>
      </c>
      <c r="Y21">
        <f t="shared" si="8"/>
        <v>1995</v>
      </c>
      <c r="Z21" s="1">
        <f t="shared" si="9"/>
        <v>3500972.1822826001</v>
      </c>
      <c r="AA21">
        <f t="shared" si="10"/>
        <v>591338.50020000001</v>
      </c>
      <c r="AB21">
        <f t="shared" si="11"/>
        <v>0</v>
      </c>
      <c r="AC21">
        <f t="shared" si="12"/>
        <v>343690</v>
      </c>
    </row>
    <row r="22" spans="1:29">
      <c r="A22">
        <v>1996</v>
      </c>
      <c r="B22">
        <v>3892000</v>
      </c>
      <c r="C22">
        <v>18041927</v>
      </c>
      <c r="D22">
        <v>20.7</v>
      </c>
      <c r="E22">
        <v>0</v>
      </c>
      <c r="F22">
        <v>0</v>
      </c>
      <c r="G22">
        <v>0</v>
      </c>
      <c r="H22">
        <v>0</v>
      </c>
      <c r="I22">
        <v>61.6</v>
      </c>
      <c r="J22">
        <v>0.71</v>
      </c>
      <c r="P22">
        <f t="shared" si="0"/>
        <v>1996</v>
      </c>
      <c r="Q22" s="1">
        <f t="shared" si="13"/>
        <v>1871388</v>
      </c>
      <c r="R22">
        <f t="shared" si="1"/>
        <v>2577798.0542914001</v>
      </c>
      <c r="S22">
        <f t="shared" si="2"/>
        <v>2178557.7752914</v>
      </c>
      <c r="T22">
        <f t="shared" si="3"/>
        <v>-399240.27900000004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1996</v>
      </c>
      <c r="Z22" s="1">
        <f t="shared" si="9"/>
        <v>4049945.7752914</v>
      </c>
      <c r="AA22">
        <f t="shared" si="10"/>
        <v>399240.27900000004</v>
      </c>
      <c r="AB22">
        <f t="shared" si="11"/>
        <v>0</v>
      </c>
      <c r="AC22">
        <f t="shared" si="12"/>
        <v>0</v>
      </c>
    </row>
    <row r="23" spans="1:29">
      <c r="A23">
        <v>1997</v>
      </c>
      <c r="B23">
        <v>4044000</v>
      </c>
      <c r="C23">
        <v>18223888</v>
      </c>
      <c r="D23">
        <v>15.24</v>
      </c>
      <c r="E23">
        <v>0</v>
      </c>
      <c r="F23">
        <v>0</v>
      </c>
      <c r="G23">
        <v>0</v>
      </c>
      <c r="H23">
        <v>0</v>
      </c>
      <c r="I23">
        <v>61.7</v>
      </c>
      <c r="J23">
        <v>0.72</v>
      </c>
      <c r="P23">
        <f t="shared" si="0"/>
        <v>1997</v>
      </c>
      <c r="Q23" s="1">
        <f t="shared" si="13"/>
        <v>1871388</v>
      </c>
      <c r="R23">
        <f t="shared" si="1"/>
        <v>2603796.3144416003</v>
      </c>
      <c r="S23">
        <f t="shared" si="2"/>
        <v>2309862.8916416005</v>
      </c>
      <c r="T23">
        <f t="shared" si="3"/>
        <v>-293933.4228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1997</v>
      </c>
      <c r="Z23" s="1">
        <f t="shared" si="9"/>
        <v>4181250.891641601</v>
      </c>
      <c r="AA23">
        <f t="shared" si="10"/>
        <v>293933.4228</v>
      </c>
      <c r="AB23">
        <f t="shared" si="11"/>
        <v>0</v>
      </c>
      <c r="AC23">
        <f t="shared" si="12"/>
        <v>0</v>
      </c>
    </row>
    <row r="24" spans="1:29">
      <c r="A24">
        <v>1998</v>
      </c>
      <c r="B24">
        <v>3655000</v>
      </c>
      <c r="C24">
        <v>18468327</v>
      </c>
      <c r="D24">
        <v>32.03</v>
      </c>
      <c r="E24">
        <v>0</v>
      </c>
      <c r="F24">
        <v>0</v>
      </c>
      <c r="G24">
        <v>0</v>
      </c>
      <c r="H24">
        <v>0</v>
      </c>
      <c r="I24">
        <v>59.1</v>
      </c>
      <c r="J24">
        <v>0.69</v>
      </c>
      <c r="P24">
        <f t="shared" si="0"/>
        <v>1998</v>
      </c>
      <c r="Q24" s="1">
        <f t="shared" si="13"/>
        <v>1871388</v>
      </c>
      <c r="R24">
        <f t="shared" si="1"/>
        <v>2638721.3187714</v>
      </c>
      <c r="S24">
        <f t="shared" si="2"/>
        <v>2020959.6696714</v>
      </c>
      <c r="T24">
        <f t="shared" si="3"/>
        <v>-617761.64910000004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1998</v>
      </c>
      <c r="Z24" s="1">
        <f t="shared" si="9"/>
        <v>3892347.6696713995</v>
      </c>
      <c r="AA24">
        <f t="shared" si="10"/>
        <v>617761.64910000004</v>
      </c>
      <c r="AB24">
        <f t="shared" si="11"/>
        <v>0</v>
      </c>
      <c r="AC24">
        <f t="shared" si="12"/>
        <v>0</v>
      </c>
    </row>
    <row r="25" spans="1:29">
      <c r="A25">
        <v>1999</v>
      </c>
      <c r="B25">
        <v>4060000</v>
      </c>
      <c r="C25">
        <v>18750968</v>
      </c>
      <c r="D25">
        <v>9.41</v>
      </c>
      <c r="E25">
        <v>0</v>
      </c>
      <c r="F25">
        <v>0</v>
      </c>
      <c r="G25">
        <v>0</v>
      </c>
      <c r="H25">
        <v>0</v>
      </c>
      <c r="I25">
        <v>59.8</v>
      </c>
      <c r="J25">
        <v>0.72</v>
      </c>
      <c r="P25">
        <f t="shared" si="0"/>
        <v>1999</v>
      </c>
      <c r="Q25" s="1">
        <f t="shared" si="13"/>
        <v>1871388</v>
      </c>
      <c r="R25">
        <f t="shared" si="1"/>
        <v>2679104.5560976001</v>
      </c>
      <c r="S25">
        <f t="shared" si="2"/>
        <v>2497614.1683976003</v>
      </c>
      <c r="T25">
        <f t="shared" si="3"/>
        <v>-181490.38770000002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1999</v>
      </c>
      <c r="Z25" s="1">
        <f t="shared" si="9"/>
        <v>4369002.1683976008</v>
      </c>
      <c r="AA25">
        <f t="shared" si="10"/>
        <v>181490.38770000002</v>
      </c>
      <c r="AB25">
        <f t="shared" si="11"/>
        <v>0</v>
      </c>
      <c r="AC25">
        <f t="shared" si="12"/>
        <v>0</v>
      </c>
    </row>
    <row r="26" spans="1:29">
      <c r="A26">
        <v>2000</v>
      </c>
      <c r="B26">
        <v>4714000</v>
      </c>
      <c r="C26">
        <v>19097025</v>
      </c>
      <c r="D26">
        <v>14.87</v>
      </c>
      <c r="E26">
        <v>0</v>
      </c>
      <c r="F26">
        <v>0</v>
      </c>
      <c r="G26">
        <v>0</v>
      </c>
      <c r="H26">
        <v>0</v>
      </c>
      <c r="I26">
        <v>60.8</v>
      </c>
      <c r="J26">
        <v>0.75</v>
      </c>
      <c r="P26">
        <f t="shared" si="0"/>
        <v>2000</v>
      </c>
      <c r="Q26" s="1">
        <f t="shared" si="13"/>
        <v>1871388</v>
      </c>
      <c r="R26">
        <f t="shared" si="1"/>
        <v>2728548.5573550002</v>
      </c>
      <c r="S26">
        <f t="shared" si="2"/>
        <v>2441751.3134550001</v>
      </c>
      <c r="T26">
        <f t="shared" si="3"/>
        <v>-286797.2439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2000</v>
      </c>
      <c r="Z26" s="1">
        <f t="shared" si="9"/>
        <v>4313139.3134549996</v>
      </c>
      <c r="AA26">
        <f t="shared" si="10"/>
        <v>286797.2439</v>
      </c>
      <c r="AB26">
        <f t="shared" si="11"/>
        <v>0</v>
      </c>
      <c r="AC26">
        <f t="shared" si="12"/>
        <v>0</v>
      </c>
    </row>
    <row r="27" spans="1:29">
      <c r="A27">
        <v>2001</v>
      </c>
      <c r="B27">
        <v>4340000</v>
      </c>
      <c r="C27">
        <v>19405312</v>
      </c>
      <c r="D27">
        <v>20.010000000000002</v>
      </c>
      <c r="E27">
        <v>1</v>
      </c>
      <c r="F27">
        <v>0</v>
      </c>
      <c r="G27">
        <v>0</v>
      </c>
      <c r="H27">
        <v>0</v>
      </c>
      <c r="I27">
        <v>60.2</v>
      </c>
      <c r="J27">
        <v>0.72</v>
      </c>
      <c r="P27">
        <f t="shared" si="0"/>
        <v>2001</v>
      </c>
      <c r="Q27" s="1">
        <f t="shared" si="13"/>
        <v>1871388</v>
      </c>
      <c r="R27">
        <f t="shared" si="1"/>
        <v>2772596.0489984001</v>
      </c>
      <c r="S27">
        <f t="shared" si="2"/>
        <v>2386663.7792984</v>
      </c>
      <c r="T27">
        <f t="shared" si="3"/>
        <v>-385932.26970000006</v>
      </c>
      <c r="U27">
        <f t="shared" si="4"/>
        <v>-43792.21</v>
      </c>
      <c r="V27">
        <f t="shared" si="5"/>
        <v>0</v>
      </c>
      <c r="W27">
        <f t="shared" si="6"/>
        <v>0</v>
      </c>
      <c r="X27">
        <f t="shared" si="7"/>
        <v>-43792.21</v>
      </c>
      <c r="Y27">
        <f t="shared" si="8"/>
        <v>2001</v>
      </c>
      <c r="Z27" s="1">
        <f t="shared" si="9"/>
        <v>4214259.5692984005</v>
      </c>
      <c r="AA27">
        <f t="shared" si="10"/>
        <v>385932.26970000006</v>
      </c>
      <c r="AB27">
        <f t="shared" si="11"/>
        <v>43792.21</v>
      </c>
      <c r="AC27">
        <f t="shared" si="12"/>
        <v>0</v>
      </c>
    </row>
    <row r="28" spans="1:29">
      <c r="A28">
        <v>2002</v>
      </c>
      <c r="B28">
        <v>4498000</v>
      </c>
      <c r="C28">
        <v>19683672</v>
      </c>
      <c r="D28">
        <v>8.7899999999999991</v>
      </c>
      <c r="E28">
        <v>2</v>
      </c>
      <c r="F28">
        <v>0</v>
      </c>
      <c r="G28">
        <v>0</v>
      </c>
      <c r="H28">
        <v>0</v>
      </c>
      <c r="I28">
        <v>60.2</v>
      </c>
      <c r="J28">
        <v>0.73</v>
      </c>
      <c r="P28">
        <f t="shared" si="0"/>
        <v>2002</v>
      </c>
      <c r="Q28" s="1">
        <f t="shared" si="13"/>
        <v>1871388</v>
      </c>
      <c r="R28">
        <f t="shared" si="1"/>
        <v>2812367.6247504004</v>
      </c>
      <c r="S28">
        <f t="shared" si="2"/>
        <v>2642835.1584504005</v>
      </c>
      <c r="T28">
        <f t="shared" si="3"/>
        <v>-169532.4663</v>
      </c>
      <c r="U28">
        <f t="shared" si="4"/>
        <v>-87584.42</v>
      </c>
      <c r="V28">
        <f t="shared" si="5"/>
        <v>0</v>
      </c>
      <c r="W28">
        <f t="shared" si="6"/>
        <v>0</v>
      </c>
      <c r="X28">
        <f t="shared" si="7"/>
        <v>-87584.42</v>
      </c>
      <c r="Y28">
        <f t="shared" si="8"/>
        <v>2002</v>
      </c>
      <c r="Z28" s="1">
        <f t="shared" si="9"/>
        <v>4426638.7384503996</v>
      </c>
      <c r="AA28">
        <f t="shared" si="10"/>
        <v>169532.4663</v>
      </c>
      <c r="AB28">
        <f t="shared" si="11"/>
        <v>87584.42</v>
      </c>
      <c r="AC28">
        <f t="shared" si="12"/>
        <v>0</v>
      </c>
    </row>
    <row r="29" spans="1:29">
      <c r="A29">
        <v>2003</v>
      </c>
      <c r="B29">
        <v>4148000</v>
      </c>
      <c r="C29">
        <v>19951478</v>
      </c>
      <c r="D29">
        <v>15.53</v>
      </c>
      <c r="E29">
        <v>3</v>
      </c>
      <c r="F29">
        <v>0</v>
      </c>
      <c r="G29">
        <v>0</v>
      </c>
      <c r="H29">
        <v>0</v>
      </c>
      <c r="I29">
        <v>61.3</v>
      </c>
      <c r="J29">
        <v>0.7</v>
      </c>
      <c r="P29">
        <f t="shared" si="0"/>
        <v>2003</v>
      </c>
      <c r="Q29" s="1">
        <f t="shared" si="13"/>
        <v>1871388</v>
      </c>
      <c r="R29">
        <f t="shared" si="1"/>
        <v>2850631.2639796003</v>
      </c>
      <c r="S29">
        <f t="shared" si="2"/>
        <v>2551104.6198796001</v>
      </c>
      <c r="T29">
        <f t="shared" si="3"/>
        <v>-299526.64410000003</v>
      </c>
      <c r="U29">
        <f t="shared" si="4"/>
        <v>-131376.63</v>
      </c>
      <c r="V29">
        <f t="shared" si="5"/>
        <v>0</v>
      </c>
      <c r="W29">
        <f t="shared" si="6"/>
        <v>0</v>
      </c>
      <c r="X29">
        <f t="shared" si="7"/>
        <v>-131376.63</v>
      </c>
      <c r="Y29">
        <f t="shared" si="8"/>
        <v>2003</v>
      </c>
      <c r="Z29" s="1">
        <f t="shared" si="9"/>
        <v>4291115.9898796007</v>
      </c>
      <c r="AA29">
        <f t="shared" si="10"/>
        <v>299526.64410000003</v>
      </c>
      <c r="AB29">
        <f t="shared" si="11"/>
        <v>131376.63</v>
      </c>
      <c r="AC29">
        <f t="shared" si="12"/>
        <v>0</v>
      </c>
    </row>
    <row r="30" spans="1:29">
      <c r="A30">
        <v>2004</v>
      </c>
      <c r="B30">
        <v>4373000</v>
      </c>
      <c r="C30">
        <v>20190543</v>
      </c>
      <c r="D30">
        <v>18.47</v>
      </c>
      <c r="E30">
        <v>4</v>
      </c>
      <c r="F30">
        <v>0</v>
      </c>
      <c r="G30">
        <v>0</v>
      </c>
      <c r="H30">
        <v>0</v>
      </c>
      <c r="I30">
        <v>60.6</v>
      </c>
      <c r="J30">
        <v>0.72</v>
      </c>
      <c r="P30">
        <f t="shared" si="0"/>
        <v>2004</v>
      </c>
      <c r="Q30" s="1">
        <f t="shared" si="13"/>
        <v>1871388</v>
      </c>
      <c r="R30">
        <f t="shared" si="1"/>
        <v>2884788.4408626002</v>
      </c>
      <c r="S30">
        <f t="shared" si="2"/>
        <v>2528558.1049626004</v>
      </c>
      <c r="T30">
        <f t="shared" si="3"/>
        <v>-356230.33590000001</v>
      </c>
      <c r="U30">
        <f t="shared" si="4"/>
        <v>-175168.84</v>
      </c>
      <c r="V30">
        <f t="shared" si="5"/>
        <v>0</v>
      </c>
      <c r="W30">
        <f t="shared" si="6"/>
        <v>0</v>
      </c>
      <c r="X30">
        <f t="shared" si="7"/>
        <v>-175168.84</v>
      </c>
      <c r="Y30">
        <f t="shared" si="8"/>
        <v>2004</v>
      </c>
      <c r="Z30" s="1">
        <f t="shared" si="9"/>
        <v>4224777.2649625996</v>
      </c>
      <c r="AA30">
        <f t="shared" si="10"/>
        <v>356230.33590000001</v>
      </c>
      <c r="AB30">
        <f t="shared" si="11"/>
        <v>175168.84</v>
      </c>
      <c r="AC30">
        <f t="shared" si="12"/>
        <v>0</v>
      </c>
    </row>
    <row r="31" spans="1:29">
      <c r="A31">
        <v>2005</v>
      </c>
      <c r="B31">
        <v>4190000</v>
      </c>
      <c r="C31">
        <v>20352863</v>
      </c>
      <c r="D31">
        <v>26.1</v>
      </c>
      <c r="E31">
        <v>5</v>
      </c>
      <c r="F31">
        <v>0</v>
      </c>
      <c r="G31">
        <v>0</v>
      </c>
      <c r="H31">
        <v>0</v>
      </c>
      <c r="I31">
        <v>60.7</v>
      </c>
      <c r="J31">
        <v>0.7</v>
      </c>
      <c r="P31">
        <f t="shared" si="0"/>
        <v>2005</v>
      </c>
      <c r="Q31" s="1">
        <f t="shared" si="13"/>
        <v>1871388</v>
      </c>
      <c r="R31">
        <f t="shared" si="1"/>
        <v>2907980.4302866003</v>
      </c>
      <c r="S31">
        <f t="shared" si="2"/>
        <v>2404590.5132866004</v>
      </c>
      <c r="T31">
        <f t="shared" si="3"/>
        <v>-503389.91700000007</v>
      </c>
      <c r="U31">
        <f t="shared" si="4"/>
        <v>-218961.05</v>
      </c>
      <c r="V31">
        <f t="shared" si="5"/>
        <v>0</v>
      </c>
      <c r="W31">
        <f t="shared" si="6"/>
        <v>0</v>
      </c>
      <c r="X31">
        <f t="shared" si="7"/>
        <v>-218961.05</v>
      </c>
      <c r="Y31">
        <f t="shared" si="8"/>
        <v>2005</v>
      </c>
      <c r="Z31" s="1">
        <f t="shared" si="9"/>
        <v>4057017.4632866001</v>
      </c>
      <c r="AA31">
        <f t="shared" si="10"/>
        <v>503389.91700000007</v>
      </c>
      <c r="AB31">
        <f t="shared" si="11"/>
        <v>218961.05</v>
      </c>
      <c r="AC31">
        <f t="shared" si="12"/>
        <v>0</v>
      </c>
    </row>
    <row r="32" spans="1:29">
      <c r="A32">
        <v>2006</v>
      </c>
      <c r="B32">
        <v>4297000</v>
      </c>
      <c r="C32">
        <v>20466112</v>
      </c>
      <c r="D32">
        <v>14.82</v>
      </c>
      <c r="E32">
        <v>6</v>
      </c>
      <c r="F32">
        <v>0</v>
      </c>
      <c r="G32">
        <v>0</v>
      </c>
      <c r="H32">
        <v>0</v>
      </c>
      <c r="I32">
        <v>61</v>
      </c>
      <c r="J32">
        <v>0.71</v>
      </c>
      <c r="P32">
        <f t="shared" si="0"/>
        <v>2006</v>
      </c>
      <c r="Q32" s="1">
        <f t="shared" si="13"/>
        <v>1871388</v>
      </c>
      <c r="R32">
        <f t="shared" si="1"/>
        <v>2924161.2435584003</v>
      </c>
      <c r="S32">
        <f t="shared" si="2"/>
        <v>2638328.3481584005</v>
      </c>
      <c r="T32">
        <f t="shared" si="3"/>
        <v>-285832.89540000004</v>
      </c>
      <c r="U32">
        <f t="shared" si="4"/>
        <v>-262753.26</v>
      </c>
      <c r="V32">
        <f t="shared" si="5"/>
        <v>0</v>
      </c>
      <c r="W32">
        <f t="shared" si="6"/>
        <v>0</v>
      </c>
      <c r="X32">
        <f t="shared" si="7"/>
        <v>-262753.26</v>
      </c>
      <c r="Y32">
        <f t="shared" si="8"/>
        <v>2006</v>
      </c>
      <c r="Z32" s="1">
        <f t="shared" si="9"/>
        <v>4246963.0881584007</v>
      </c>
      <c r="AA32">
        <f t="shared" si="10"/>
        <v>285832.89540000004</v>
      </c>
      <c r="AB32">
        <f t="shared" si="11"/>
        <v>262753.26</v>
      </c>
      <c r="AC32">
        <f t="shared" si="12"/>
        <v>0</v>
      </c>
    </row>
    <row r="33" spans="1:29">
      <c r="A33">
        <v>2007</v>
      </c>
      <c r="B33">
        <v>4326000</v>
      </c>
      <c r="C33">
        <v>20583108</v>
      </c>
      <c r="D33">
        <v>7.94</v>
      </c>
      <c r="E33">
        <v>7</v>
      </c>
      <c r="F33">
        <v>0</v>
      </c>
      <c r="G33">
        <v>0</v>
      </c>
      <c r="H33">
        <v>0</v>
      </c>
      <c r="I33">
        <v>60.9</v>
      </c>
      <c r="J33">
        <v>0.71</v>
      </c>
      <c r="P33">
        <f t="shared" si="0"/>
        <v>2007</v>
      </c>
      <c r="Q33" s="1">
        <f t="shared" si="13"/>
        <v>1871388</v>
      </c>
      <c r="R33">
        <f t="shared" si="1"/>
        <v>2940877.4214456002</v>
      </c>
      <c r="S33">
        <f t="shared" si="2"/>
        <v>2787738.8796456</v>
      </c>
      <c r="T33">
        <f t="shared" si="3"/>
        <v>-153138.54180000001</v>
      </c>
      <c r="U33">
        <f t="shared" si="4"/>
        <v>-306545.46999999997</v>
      </c>
      <c r="V33">
        <f t="shared" si="5"/>
        <v>0</v>
      </c>
      <c r="W33">
        <f t="shared" si="6"/>
        <v>0</v>
      </c>
      <c r="X33">
        <f t="shared" si="7"/>
        <v>-306545.46999999997</v>
      </c>
      <c r="Y33">
        <f t="shared" si="8"/>
        <v>2007</v>
      </c>
      <c r="Z33" s="1">
        <f t="shared" si="9"/>
        <v>4352581.4096456012</v>
      </c>
      <c r="AA33">
        <f t="shared" si="10"/>
        <v>153138.54180000001</v>
      </c>
      <c r="AB33">
        <f t="shared" si="11"/>
        <v>306545.46999999997</v>
      </c>
      <c r="AC33">
        <f t="shared" si="12"/>
        <v>0</v>
      </c>
    </row>
    <row r="34" spans="1:29">
      <c r="A34">
        <v>2008</v>
      </c>
      <c r="B34">
        <v>3922000</v>
      </c>
      <c r="C34">
        <v>20713789</v>
      </c>
      <c r="D34">
        <v>17.54</v>
      </c>
      <c r="E34">
        <v>8</v>
      </c>
      <c r="F34">
        <v>1</v>
      </c>
      <c r="G34">
        <v>0</v>
      </c>
      <c r="H34">
        <v>1</v>
      </c>
      <c r="I34">
        <v>61.5</v>
      </c>
      <c r="J34">
        <v>0.67</v>
      </c>
      <c r="P34">
        <f t="shared" si="0"/>
        <v>2008</v>
      </c>
      <c r="Q34" s="1">
        <f t="shared" si="13"/>
        <v>1871388</v>
      </c>
      <c r="R34">
        <f t="shared" si="1"/>
        <v>2959548.8874998004</v>
      </c>
      <c r="S34">
        <f t="shared" si="2"/>
        <v>2621255.4336998006</v>
      </c>
      <c r="T34">
        <f t="shared" si="3"/>
        <v>-338293.45380000002</v>
      </c>
      <c r="U34">
        <f t="shared" si="4"/>
        <v>-350337.68</v>
      </c>
      <c r="V34">
        <f t="shared" si="5"/>
        <v>-60718.04</v>
      </c>
      <c r="W34">
        <f t="shared" si="6"/>
        <v>0</v>
      </c>
      <c r="X34">
        <f t="shared" si="7"/>
        <v>-411055.72</v>
      </c>
      <c r="Y34">
        <f t="shared" si="8"/>
        <v>2008</v>
      </c>
      <c r="Z34" s="1">
        <f t="shared" si="9"/>
        <v>4081587.7136998</v>
      </c>
      <c r="AA34">
        <f t="shared" si="10"/>
        <v>338293.45380000002</v>
      </c>
      <c r="AB34">
        <f t="shared" si="11"/>
        <v>411055.72</v>
      </c>
      <c r="AC34">
        <f t="shared" si="12"/>
        <v>0</v>
      </c>
    </row>
    <row r="35" spans="1:29">
      <c r="A35">
        <v>2009</v>
      </c>
      <c r="B35">
        <v>3946000</v>
      </c>
      <c r="C35">
        <v>20831679</v>
      </c>
      <c r="D35">
        <v>11.47</v>
      </c>
      <c r="E35">
        <v>9</v>
      </c>
      <c r="F35">
        <v>2</v>
      </c>
      <c r="G35">
        <v>0</v>
      </c>
      <c r="H35">
        <v>1</v>
      </c>
      <c r="I35">
        <v>61.1</v>
      </c>
      <c r="J35">
        <v>0.67</v>
      </c>
      <c r="P35">
        <f t="shared" si="0"/>
        <v>2009</v>
      </c>
      <c r="Q35" s="1">
        <f t="shared" si="13"/>
        <v>1871388</v>
      </c>
      <c r="R35">
        <f t="shared" si="1"/>
        <v>2976392.7984978002</v>
      </c>
      <c r="S35">
        <f t="shared" si="2"/>
        <v>2755171.2525978005</v>
      </c>
      <c r="T35">
        <f t="shared" si="3"/>
        <v>-221221.54590000003</v>
      </c>
      <c r="U35">
        <f t="shared" si="4"/>
        <v>-394129.89</v>
      </c>
      <c r="V35">
        <f t="shared" si="5"/>
        <v>-121436.08</v>
      </c>
      <c r="W35">
        <f t="shared" si="6"/>
        <v>0</v>
      </c>
      <c r="X35">
        <f t="shared" si="7"/>
        <v>-515565.97000000003</v>
      </c>
      <c r="Y35">
        <f t="shared" si="8"/>
        <v>2009</v>
      </c>
      <c r="Z35" s="1">
        <f t="shared" si="9"/>
        <v>4110993.2825977993</v>
      </c>
      <c r="AA35">
        <f t="shared" si="10"/>
        <v>221221.54590000003</v>
      </c>
      <c r="AB35">
        <f t="shared" si="11"/>
        <v>515565.97000000003</v>
      </c>
      <c r="AC35">
        <f t="shared" si="12"/>
        <v>0</v>
      </c>
    </row>
    <row r="36" spans="1:29">
      <c r="A36">
        <v>2010</v>
      </c>
      <c r="B36">
        <v>3946000</v>
      </c>
      <c r="C36">
        <v>20957496</v>
      </c>
      <c r="D36">
        <v>29.32</v>
      </c>
      <c r="E36">
        <v>10</v>
      </c>
      <c r="F36">
        <v>3</v>
      </c>
      <c r="G36">
        <v>0</v>
      </c>
      <c r="H36">
        <v>0</v>
      </c>
      <c r="I36">
        <v>59.7</v>
      </c>
      <c r="J36">
        <v>0.67</v>
      </c>
      <c r="P36">
        <f t="shared" si="0"/>
        <v>2010</v>
      </c>
      <c r="Q36" s="1">
        <f t="shared" si="13"/>
        <v>1871388</v>
      </c>
      <c r="R36">
        <f t="shared" si="1"/>
        <v>2994369.3049872001</v>
      </c>
      <c r="S36">
        <f t="shared" si="2"/>
        <v>2428875.3445872003</v>
      </c>
      <c r="T36">
        <f t="shared" si="3"/>
        <v>-565493.96039999998</v>
      </c>
      <c r="U36">
        <f t="shared" si="4"/>
        <v>-437922.1</v>
      </c>
      <c r="V36">
        <f t="shared" si="5"/>
        <v>-182154.12</v>
      </c>
      <c r="W36">
        <f t="shared" si="6"/>
        <v>0</v>
      </c>
      <c r="X36">
        <f t="shared" si="7"/>
        <v>-620076.22</v>
      </c>
      <c r="Y36">
        <f t="shared" si="8"/>
        <v>2010</v>
      </c>
      <c r="Z36" s="1">
        <f t="shared" si="9"/>
        <v>3680187.1245871997</v>
      </c>
      <c r="AA36">
        <f t="shared" si="10"/>
        <v>565493.96039999998</v>
      </c>
      <c r="AB36">
        <f t="shared" si="11"/>
        <v>620076.22</v>
      </c>
      <c r="AC36">
        <f t="shared" si="12"/>
        <v>0</v>
      </c>
    </row>
    <row r="37" spans="1:29">
      <c r="A37">
        <v>2011</v>
      </c>
      <c r="B37">
        <v>3859000</v>
      </c>
      <c r="C37">
        <v>21239306</v>
      </c>
      <c r="D37">
        <v>14.83</v>
      </c>
      <c r="E37">
        <v>11</v>
      </c>
      <c r="F37">
        <v>4</v>
      </c>
      <c r="G37">
        <v>0</v>
      </c>
      <c r="H37">
        <v>0</v>
      </c>
      <c r="I37">
        <v>59.8</v>
      </c>
      <c r="J37">
        <v>0.66</v>
      </c>
      <c r="P37">
        <f t="shared" si="0"/>
        <v>2011</v>
      </c>
      <c r="Q37" s="1">
        <f t="shared" si="13"/>
        <v>1871388</v>
      </c>
      <c r="R37">
        <f t="shared" si="1"/>
        <v>3034633.8105292004</v>
      </c>
      <c r="S37">
        <f t="shared" si="2"/>
        <v>2748608.0454292004</v>
      </c>
      <c r="T37">
        <f t="shared" si="3"/>
        <v>-286025.76510000002</v>
      </c>
      <c r="U37">
        <f t="shared" si="4"/>
        <v>-481714.31</v>
      </c>
      <c r="V37">
        <f t="shared" si="5"/>
        <v>-242872.16</v>
      </c>
      <c r="W37">
        <f t="shared" si="6"/>
        <v>0</v>
      </c>
      <c r="X37">
        <f t="shared" si="7"/>
        <v>-724586.47</v>
      </c>
      <c r="Y37">
        <f t="shared" si="8"/>
        <v>2011</v>
      </c>
      <c r="Z37" s="1">
        <f t="shared" si="9"/>
        <v>3895409.5754292002</v>
      </c>
      <c r="AA37">
        <f t="shared" si="10"/>
        <v>286025.76510000002</v>
      </c>
      <c r="AB37">
        <f t="shared" si="11"/>
        <v>724586.47</v>
      </c>
      <c r="AC37">
        <f t="shared" si="12"/>
        <v>0</v>
      </c>
    </row>
    <row r="38" spans="1:29">
      <c r="A38">
        <v>2012</v>
      </c>
      <c r="B38">
        <v>3741000</v>
      </c>
      <c r="C38">
        <v>21448014</v>
      </c>
      <c r="D38">
        <v>11.52</v>
      </c>
      <c r="E38">
        <v>12</v>
      </c>
      <c r="F38">
        <v>5</v>
      </c>
      <c r="G38">
        <v>0</v>
      </c>
      <c r="H38">
        <v>0</v>
      </c>
      <c r="I38">
        <v>61.7</v>
      </c>
      <c r="J38">
        <v>0.65</v>
      </c>
      <c r="P38">
        <f t="shared" si="0"/>
        <v>2012</v>
      </c>
      <c r="Q38" s="1">
        <f t="shared" si="13"/>
        <v>1871388</v>
      </c>
      <c r="R38">
        <f t="shared" si="1"/>
        <v>3064453.6338948002</v>
      </c>
      <c r="S38">
        <f t="shared" si="2"/>
        <v>2842267.7394948001</v>
      </c>
      <c r="T38">
        <f t="shared" si="3"/>
        <v>-222185.89440000002</v>
      </c>
      <c r="U38">
        <f t="shared" si="4"/>
        <v>-525506.52</v>
      </c>
      <c r="V38">
        <f t="shared" si="5"/>
        <v>-303590.2</v>
      </c>
      <c r="W38">
        <f t="shared" si="6"/>
        <v>0</v>
      </c>
      <c r="X38">
        <f t="shared" si="7"/>
        <v>-829096.72</v>
      </c>
      <c r="Y38">
        <f t="shared" si="8"/>
        <v>2012</v>
      </c>
      <c r="Z38" s="1">
        <f t="shared" si="9"/>
        <v>3884559.0194948008</v>
      </c>
      <c r="AA38">
        <f t="shared" si="10"/>
        <v>222185.89440000002</v>
      </c>
      <c r="AB38">
        <f t="shared" si="11"/>
        <v>829096.72</v>
      </c>
      <c r="AC38">
        <f t="shared" si="12"/>
        <v>0</v>
      </c>
    </row>
    <row r="39" spans="1:29">
      <c r="A39">
        <v>2013</v>
      </c>
      <c r="B39">
        <v>3889000</v>
      </c>
      <c r="C39">
        <v>21607090</v>
      </c>
      <c r="D39">
        <v>6.04</v>
      </c>
      <c r="E39">
        <v>13</v>
      </c>
      <c r="F39">
        <v>6</v>
      </c>
      <c r="G39">
        <v>0</v>
      </c>
      <c r="H39">
        <v>0</v>
      </c>
      <c r="I39">
        <v>61.5</v>
      </c>
      <c r="J39">
        <v>0.66</v>
      </c>
      <c r="P39">
        <f t="shared" si="0"/>
        <v>2013</v>
      </c>
      <c r="Q39" s="1">
        <f t="shared" si="13"/>
        <v>1871388</v>
      </c>
      <c r="R39">
        <f t="shared" si="1"/>
        <v>3087182.1264380002</v>
      </c>
      <c r="S39">
        <f t="shared" si="2"/>
        <v>2970688.8276380002</v>
      </c>
      <c r="T39">
        <f t="shared" si="3"/>
        <v>-116493.2988</v>
      </c>
      <c r="U39">
        <f t="shared" si="4"/>
        <v>-569298.73</v>
      </c>
      <c r="V39">
        <f t="shared" si="5"/>
        <v>-364308.24</v>
      </c>
      <c r="W39">
        <f t="shared" si="6"/>
        <v>0</v>
      </c>
      <c r="X39">
        <f t="shared" si="7"/>
        <v>-933606.97</v>
      </c>
      <c r="Y39">
        <f t="shared" si="8"/>
        <v>2013</v>
      </c>
      <c r="Z39" s="1">
        <f t="shared" si="9"/>
        <v>3908469.8576380005</v>
      </c>
      <c r="AA39">
        <f t="shared" si="10"/>
        <v>116493.2988</v>
      </c>
      <c r="AB39">
        <f t="shared" si="11"/>
        <v>933606.97</v>
      </c>
      <c r="AC39">
        <f t="shared" si="12"/>
        <v>0</v>
      </c>
    </row>
    <row r="40" spans="1:29">
      <c r="A40">
        <v>2014</v>
      </c>
      <c r="B40">
        <v>3723000</v>
      </c>
      <c r="C40">
        <v>21776681</v>
      </c>
      <c r="D40">
        <v>11.97</v>
      </c>
      <c r="E40">
        <v>14</v>
      </c>
      <c r="F40">
        <v>7</v>
      </c>
      <c r="G40">
        <v>0</v>
      </c>
      <c r="H40">
        <v>1</v>
      </c>
      <c r="I40">
        <v>63.8</v>
      </c>
      <c r="J40">
        <v>0.64</v>
      </c>
      <c r="P40">
        <f t="shared" si="0"/>
        <v>2014</v>
      </c>
      <c r="Q40" s="1">
        <f t="shared" si="13"/>
        <v>1871388</v>
      </c>
      <c r="R40">
        <f t="shared" si="1"/>
        <v>3111412.9832542003</v>
      </c>
      <c r="S40">
        <f t="shared" si="2"/>
        <v>2880547.9523542002</v>
      </c>
      <c r="T40">
        <f t="shared" si="3"/>
        <v>-230865.03090000001</v>
      </c>
      <c r="U40">
        <f t="shared" si="4"/>
        <v>-613090.93999999994</v>
      </c>
      <c r="V40">
        <f t="shared" si="5"/>
        <v>-425026.28</v>
      </c>
      <c r="W40">
        <f t="shared" si="6"/>
        <v>0</v>
      </c>
      <c r="X40">
        <f t="shared" si="7"/>
        <v>-1038117.22</v>
      </c>
      <c r="Y40">
        <f t="shared" si="8"/>
        <v>2014</v>
      </c>
      <c r="Z40" s="1">
        <f t="shared" si="9"/>
        <v>3713818.7323542004</v>
      </c>
      <c r="AA40">
        <f t="shared" si="10"/>
        <v>230865.03090000001</v>
      </c>
      <c r="AB40">
        <f t="shared" si="11"/>
        <v>1038117.22</v>
      </c>
      <c r="AC40">
        <f t="shared" si="12"/>
        <v>0</v>
      </c>
    </row>
    <row r="41" spans="1:29">
      <c r="A41">
        <v>2015</v>
      </c>
      <c r="B41">
        <v>3442000</v>
      </c>
      <c r="C41">
        <v>21925691</v>
      </c>
      <c r="D41">
        <v>7.87</v>
      </c>
      <c r="E41">
        <v>15</v>
      </c>
      <c r="F41">
        <v>8</v>
      </c>
      <c r="G41">
        <v>1</v>
      </c>
      <c r="H41">
        <v>0</v>
      </c>
      <c r="I41">
        <v>63.2</v>
      </c>
      <c r="J41">
        <v>0.61</v>
      </c>
      <c r="P41">
        <f t="shared" si="0"/>
        <v>2015</v>
      </c>
      <c r="Q41" s="1">
        <f t="shared" si="13"/>
        <v>1871388</v>
      </c>
      <c r="R41">
        <f t="shared" si="1"/>
        <v>3132703.2638362003</v>
      </c>
      <c r="S41">
        <f t="shared" si="2"/>
        <v>2980914.8099362003</v>
      </c>
      <c r="T41">
        <f t="shared" si="3"/>
        <v>-151788.45390000002</v>
      </c>
      <c r="U41">
        <f t="shared" si="4"/>
        <v>-656883.15</v>
      </c>
      <c r="V41">
        <f t="shared" si="5"/>
        <v>-485744.32</v>
      </c>
      <c r="W41">
        <f t="shared" si="6"/>
        <v>-343690</v>
      </c>
      <c r="X41">
        <f t="shared" si="7"/>
        <v>-1142627.47</v>
      </c>
      <c r="Y41">
        <f t="shared" si="8"/>
        <v>2015</v>
      </c>
      <c r="Z41" s="1">
        <f t="shared" si="9"/>
        <v>3365985.3399362005</v>
      </c>
      <c r="AA41">
        <f t="shared" si="10"/>
        <v>151788.45390000002</v>
      </c>
      <c r="AB41">
        <f t="shared" si="11"/>
        <v>1142627.47</v>
      </c>
      <c r="AC41">
        <f t="shared" si="12"/>
        <v>343690</v>
      </c>
    </row>
    <row r="42" spans="1:29">
      <c r="Z4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socal_water_data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Alvar Escriva-Bou</cp:lastModifiedBy>
  <dcterms:created xsi:type="dcterms:W3CDTF">2024-04-03T06:28:09Z</dcterms:created>
  <dcterms:modified xsi:type="dcterms:W3CDTF">2024-04-24T04:50:56Z</dcterms:modified>
</cp:coreProperties>
</file>