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B444A314-789C-4E73-BF3C-FB9371AD813B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b132" sheetId="1" r:id="rId1"/>
    <sheet name="mwd" sheetId="2" r:id="rId2"/>
    <sheet name="dwr" sheetId="3" r:id="rId3"/>
    <sheet name="indicators-annual-calendar year" sheetId="6" r:id="rId4"/>
    <sheet name="indicators-annual-water year" sheetId="7" r:id="rId5"/>
    <sheet name="combined" sheetId="4" r:id="rId6"/>
    <sheet name="b132 C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G3" i="8"/>
  <c r="H3" i="8"/>
  <c r="I3" i="8"/>
  <c r="J3" i="8"/>
  <c r="C4" i="8"/>
  <c r="D4" i="8"/>
  <c r="E4" i="8"/>
  <c r="F4" i="8"/>
  <c r="G4" i="8"/>
  <c r="H4" i="8"/>
  <c r="I4" i="8"/>
  <c r="J4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C13" i="8"/>
  <c r="D13" i="8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C15" i="8"/>
  <c r="D15" i="8"/>
  <c r="E15" i="8"/>
  <c r="F15" i="8"/>
  <c r="G15" i="8"/>
  <c r="H15" i="8"/>
  <c r="I15" i="8"/>
  <c r="J15" i="8"/>
  <c r="C16" i="8"/>
  <c r="D16" i="8"/>
  <c r="E16" i="8"/>
  <c r="F16" i="8"/>
  <c r="G16" i="8"/>
  <c r="H16" i="8"/>
  <c r="I16" i="8"/>
  <c r="J16" i="8"/>
  <c r="C17" i="8"/>
  <c r="D17" i="8"/>
  <c r="E17" i="8"/>
  <c r="F17" i="8"/>
  <c r="G17" i="8"/>
  <c r="H17" i="8"/>
  <c r="I17" i="8"/>
  <c r="J17" i="8"/>
  <c r="C18" i="8"/>
  <c r="D18" i="8"/>
  <c r="E18" i="8"/>
  <c r="F18" i="8"/>
  <c r="G18" i="8"/>
  <c r="H18" i="8"/>
  <c r="I18" i="8"/>
  <c r="J18" i="8"/>
  <c r="C19" i="8"/>
  <c r="D19" i="8"/>
  <c r="E19" i="8"/>
  <c r="F19" i="8"/>
  <c r="G19" i="8"/>
  <c r="H19" i="8"/>
  <c r="I19" i="8"/>
  <c r="J19" i="8"/>
  <c r="C20" i="8"/>
  <c r="D20" i="8"/>
  <c r="E20" i="8"/>
  <c r="F20" i="8"/>
  <c r="G20" i="8"/>
  <c r="H20" i="8"/>
  <c r="I20" i="8"/>
  <c r="J20" i="8"/>
  <c r="C21" i="8"/>
  <c r="D21" i="8"/>
  <c r="E21" i="8"/>
  <c r="F21" i="8"/>
  <c r="G21" i="8"/>
  <c r="H21" i="8"/>
  <c r="I21" i="8"/>
  <c r="J21" i="8"/>
  <c r="C22" i="8"/>
  <c r="D22" i="8"/>
  <c r="E22" i="8"/>
  <c r="F22" i="8"/>
  <c r="G22" i="8"/>
  <c r="H22" i="8"/>
  <c r="I22" i="8"/>
  <c r="J22" i="8"/>
  <c r="C23" i="8"/>
  <c r="D23" i="8"/>
  <c r="E23" i="8"/>
  <c r="F23" i="8"/>
  <c r="G23" i="8"/>
  <c r="H23" i="8"/>
  <c r="I23" i="8"/>
  <c r="J23" i="8"/>
  <c r="C24" i="8"/>
  <c r="D24" i="8"/>
  <c r="E24" i="8"/>
  <c r="F24" i="8"/>
  <c r="G24" i="8"/>
  <c r="H24" i="8"/>
  <c r="I24" i="8"/>
  <c r="J24" i="8"/>
  <c r="C25" i="8"/>
  <c r="D25" i="8"/>
  <c r="E25" i="8"/>
  <c r="F25" i="8"/>
  <c r="G25" i="8"/>
  <c r="H25" i="8"/>
  <c r="I25" i="8"/>
  <c r="J25" i="8"/>
  <c r="C26" i="8"/>
  <c r="D26" i="8"/>
  <c r="E26" i="8"/>
  <c r="F26" i="8"/>
  <c r="G26" i="8"/>
  <c r="H26" i="8"/>
  <c r="I26" i="8"/>
  <c r="J26" i="8"/>
  <c r="C27" i="8"/>
  <c r="D27" i="8"/>
  <c r="E27" i="8"/>
  <c r="F27" i="8"/>
  <c r="G27" i="8"/>
  <c r="H27" i="8"/>
  <c r="I27" i="8"/>
  <c r="J27" i="8"/>
  <c r="C28" i="8"/>
  <c r="D28" i="8"/>
  <c r="E28" i="8"/>
  <c r="F28" i="8"/>
  <c r="G28" i="8"/>
  <c r="H28" i="8"/>
  <c r="I28" i="8"/>
  <c r="J28" i="8"/>
  <c r="C29" i="8"/>
  <c r="D29" i="8"/>
  <c r="E29" i="8"/>
  <c r="F29" i="8"/>
  <c r="G29" i="8"/>
  <c r="H29" i="8"/>
  <c r="I29" i="8"/>
  <c r="J29" i="8"/>
  <c r="C30" i="8"/>
  <c r="D30" i="8"/>
  <c r="E30" i="8"/>
  <c r="F30" i="8"/>
  <c r="G30" i="8"/>
  <c r="H30" i="8"/>
  <c r="I30" i="8"/>
  <c r="J30" i="8"/>
  <c r="C31" i="8"/>
  <c r="D31" i="8"/>
  <c r="E31" i="8"/>
  <c r="F31" i="8"/>
  <c r="G31" i="8"/>
  <c r="H31" i="8"/>
  <c r="I31" i="8"/>
  <c r="J31" i="8"/>
  <c r="C32" i="8"/>
  <c r="D32" i="8"/>
  <c r="E32" i="8"/>
  <c r="F32" i="8"/>
  <c r="G32" i="8"/>
  <c r="H32" i="8"/>
  <c r="I32" i="8"/>
  <c r="J32" i="8"/>
  <c r="C33" i="8"/>
  <c r="D33" i="8"/>
  <c r="E33" i="8"/>
  <c r="F33" i="8"/>
  <c r="G33" i="8"/>
  <c r="H33" i="8"/>
  <c r="I33" i="8"/>
  <c r="J33" i="8"/>
  <c r="C34" i="8"/>
  <c r="D34" i="8"/>
  <c r="E34" i="8"/>
  <c r="F34" i="8"/>
  <c r="G34" i="8"/>
  <c r="H34" i="8"/>
  <c r="I34" i="8"/>
  <c r="J34" i="8"/>
  <c r="C35" i="8"/>
  <c r="D35" i="8"/>
  <c r="E35" i="8"/>
  <c r="F35" i="8"/>
  <c r="G35" i="8"/>
  <c r="H35" i="8"/>
  <c r="I35" i="8"/>
  <c r="J35" i="8"/>
  <c r="C36" i="8"/>
  <c r="D36" i="8"/>
  <c r="E36" i="8"/>
  <c r="F36" i="8"/>
  <c r="G36" i="8"/>
  <c r="H36" i="8"/>
  <c r="I36" i="8"/>
  <c r="J36" i="8"/>
  <c r="C37" i="8"/>
  <c r="D37" i="8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" i="8"/>
  <c r="B5" i="8"/>
  <c r="B6" i="8"/>
  <c r="B7" i="8"/>
  <c r="B8" i="8"/>
  <c r="B9" i="8"/>
  <c r="B10" i="8"/>
  <c r="B11" i="8"/>
  <c r="B3" i="8"/>
  <c r="R13" i="4" l="1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12" i="4"/>
  <c r="S42" i="4"/>
  <c r="S59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C54" i="2"/>
  <c r="C53" i="2"/>
  <c r="C52" i="2"/>
  <c r="C51" i="2"/>
  <c r="C44" i="2"/>
  <c r="C43" i="2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<sst xmlns="http://schemas.openxmlformats.org/spreadsheetml/2006/main" count="65" uniqueCount="44">
  <si>
    <t>South Coast</t>
  </si>
  <si>
    <t>Colorado River</t>
  </si>
  <si>
    <t>South Lahontan</t>
  </si>
  <si>
    <t>Tulare Lake</t>
  </si>
  <si>
    <t>Central Coast</t>
  </si>
  <si>
    <t>San Joaquin River</t>
  </si>
  <si>
    <t>Sacramento River</t>
  </si>
  <si>
    <t>San Francisco Bay</t>
  </si>
  <si>
    <t>Total</t>
  </si>
  <si>
    <t>Calendar Year</t>
  </si>
  <si>
    <t>Average</t>
  </si>
  <si>
    <t>1986-2005</t>
  </si>
  <si>
    <t>1986-1995</t>
  </si>
  <si>
    <t>1996-2005</t>
  </si>
  <si>
    <t>2006-2015</t>
  </si>
  <si>
    <t>State Water Project</t>
  </si>
  <si>
    <t>SWP</t>
  </si>
  <si>
    <t>Year</t>
  </si>
  <si>
    <t>MWD</t>
  </si>
  <si>
    <t>DWR</t>
  </si>
  <si>
    <t>B135</t>
  </si>
  <si>
    <t>B135 all deliveries to SoCal (Santa Ana + West + Mojave) which means South Lahontan as well</t>
  </si>
  <si>
    <t>converting to WY (X*9+(X-1)*3)</t>
  </si>
  <si>
    <t>B135 CY</t>
  </si>
  <si>
    <t>B135 WY</t>
  </si>
  <si>
    <t>SWDI-delta</t>
  </si>
  <si>
    <t>WY</t>
  </si>
  <si>
    <t>CY</t>
  </si>
  <si>
    <t>year</t>
  </si>
  <si>
    <t>SWDI-SC</t>
  </si>
  <si>
    <t>SWDI-SL</t>
  </si>
  <si>
    <t>pctl_gwelev</t>
  </si>
  <si>
    <t>pctl_gwchange</t>
  </si>
  <si>
    <t>pctl_cumgwchange</t>
  </si>
  <si>
    <t>pctl_gwchange_corr</t>
  </si>
  <si>
    <t>pctl_cumgwchange_corr</t>
  </si>
  <si>
    <t>water year</t>
  </si>
  <si>
    <t>SWD-SC</t>
  </si>
  <si>
    <t>INDICATORS</t>
  </si>
  <si>
    <t>1991 - present</t>
  </si>
  <si>
    <t>2000 - present</t>
  </si>
  <si>
    <t>2007 - present</t>
  </si>
  <si>
    <t>2000 - 2015</t>
  </si>
  <si>
    <t>Adjusting to south coast deliveries instead of  taking Santa Ana + West + Mojave is bringing values close to MWD values. Up vs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</si>
</sst>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1"/>
    <xf numFmtId="14" fontId="2" fillId="0" borderId="0" xfId="1" applyNumberFormat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65D10201-14AD-4447-887E-1C1C9B7C7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'indicators-annual-calendar year'!$E$2</c:f>
              <c:strCache>
                <c:ptCount val="1"/>
                <c:pt idx="0">
                  <c:v>SWDI-SC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'indicators-annual-calendar year'!$D$3:$D$36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'indicators-annual-calendar year'!$E$3:$E$36</c:f>
              <c:numCache>
                <c:formatCode>General</c:formatCode>
                <c:ptCount val="34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  <c:pt idx="25">
                  <c:v>0.23611111111111099</c:v>
                </c:pt>
                <c:pt idx="26">
                  <c:v>0.719444444444444</c:v>
                </c:pt>
                <c:pt idx="27">
                  <c:v>0.66944444444444395</c:v>
                </c:pt>
                <c:pt idx="28">
                  <c:v>0.86666666666666603</c:v>
                </c:pt>
                <c:pt idx="29">
                  <c:v>0.85555555555555496</c:v>
                </c:pt>
                <c:pt idx="30">
                  <c:v>0.5</c:v>
                </c:pt>
                <c:pt idx="31">
                  <c:v>0.28611111111111098</c:v>
                </c:pt>
                <c:pt idx="32">
                  <c:v>0.73611111111111105</c:v>
                </c:pt>
                <c:pt idx="33">
                  <c:v>0.93333333333333302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F62-8038-607B2FF19DE6}"/>
            </c:ext>
          </c:extLst>
        </c:ser>
        <c:ser>
          <c:idx val="3"/>
          <c:order val="1"/>
          <c:tx>
            <c:strRef>
              <c:f>'indicators-annual-calendar year'!$G$2</c:f>
              <c:strCache>
                <c:ptCount val="1"/>
                <c:pt idx="0">
                  <c:v>SWDI-delta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'indicators-annual-calendar year'!$D$3:$D$36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'indicators-annual-calendar year'!$G$3:$G$36</c:f>
              <c:numCache>
                <c:formatCode>General</c:formatCode>
                <c:ptCount val="34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  <c:pt idx="32">
                  <c:v>0.85</c:v>
                </c:pt>
                <c:pt idx="33">
                  <c:v>0.52222222222222203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E-4F62-8038-607B2FF1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18111"/>
        <c:axId val="1945217151"/>
      </c:lineChart>
      <c:catAx>
        <c:axId val="1945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17151"/>
        <c:crosses val="autoZero"/>
        <c:auto val="1"/>
        <c:lblAlgn val="ctr"/>
        <c:lblOffset val="100"/>
        <c:noMultiLvlLbl val="0"/>
      </c:catAx>
      <c:valAx>
        <c:axId val="194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combined!$F$40:$F$62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combined!$B$40:$B$62</c:f>
              <c:numCache>
                <c:formatCode>General</c:formatCode>
                <c:ptCount val="23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  <c:pt idx="16">
                  <c:v>1153481</c:v>
                </c:pt>
                <c:pt idx="17">
                  <c:v>1592573</c:v>
                </c:pt>
                <c:pt idx="18">
                  <c:v>762420</c:v>
                </c:pt>
                <c:pt idx="19">
                  <c:v>1365869</c:v>
                </c:pt>
                <c:pt idx="20">
                  <c:v>518629</c:v>
                </c:pt>
                <c:pt idx="21">
                  <c:v>435593</c:v>
                </c:pt>
                <c:pt idx="22">
                  <c:v>414891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17F-A552-5D6CAE43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combined!$F$47:$F$62</c:f>
              <c:numCache>
                <c:formatCode>General</c:formatCode>
                <c:ptCount val="16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  <c:pt idx="12">
                  <c:v>0.79444444444444395</c:v>
                </c:pt>
                <c:pt idx="13">
                  <c:v>0.41111111111111098</c:v>
                </c:pt>
                <c:pt idx="14">
                  <c:v>0.11111111111111099</c:v>
                </c:pt>
                <c:pt idx="15">
                  <c:v>0.155555555555555</c:v>
                </c:pt>
              </c:numCache>
            </c:numRef>
          </c:xVal>
          <c:yVal>
            <c:numRef>
              <c:f>combined!$B$47:$B$62</c:f>
              <c:numCache>
                <c:formatCode>General</c:formatCode>
                <c:ptCount val="16"/>
                <c:pt idx="0">
                  <c:v>1607747</c:v>
                </c:pt>
                <c:pt idx="1">
                  <c:v>987059</c:v>
                </c:pt>
                <c:pt idx="2">
                  <c:v>971205</c:v>
                </c:pt>
                <c:pt idx="3">
                  <c:v>1138914</c:v>
                </c:pt>
                <c:pt idx="4">
                  <c:v>1385263</c:v>
                </c:pt>
                <c:pt idx="5">
                  <c:v>1206889</c:v>
                </c:pt>
                <c:pt idx="6">
                  <c:v>974131</c:v>
                </c:pt>
                <c:pt idx="7">
                  <c:v>413987</c:v>
                </c:pt>
                <c:pt idx="8">
                  <c:v>633401</c:v>
                </c:pt>
                <c:pt idx="9">
                  <c:v>1153481</c:v>
                </c:pt>
                <c:pt idx="10">
                  <c:v>1592573</c:v>
                </c:pt>
                <c:pt idx="11">
                  <c:v>762420</c:v>
                </c:pt>
                <c:pt idx="12">
                  <c:v>1365869</c:v>
                </c:pt>
                <c:pt idx="13">
                  <c:v>518629</c:v>
                </c:pt>
                <c:pt idx="14">
                  <c:v>435593</c:v>
                </c:pt>
                <c:pt idx="15">
                  <c:v>414891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3-4C36-9BAD-93D7287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all deliveries to SoCal (Santa Ana + West + Mojave)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555336832895988E-2"/>
                  <c:y val="-0.24143263342082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combined!$E$40:$E$55</c:f>
              <c:numCache>
                <c:formatCode>General</c:formatCode>
                <c:ptCount val="16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8-4A2B-8990-9D5DFFE4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011089238845134E-2"/>
                  <c:y val="-0.20996646252551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combined!$B$40:$B$55</c:f>
              <c:numCache>
                <c:formatCode>General</c:formatCode>
                <c:ptCount val="16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3-4C07-ADB0-851B192F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B135 all deliveries to SoCal (Santa Ana + West + Mojave)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combined!$F$47:$F$62</c:f>
              <c:numCache>
                <c:formatCode>General</c:formatCode>
                <c:ptCount val="16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  <c:pt idx="12">
                  <c:v>0.79444444444444395</c:v>
                </c:pt>
                <c:pt idx="13">
                  <c:v>0.41111111111111098</c:v>
                </c:pt>
                <c:pt idx="14">
                  <c:v>0.11111111111111099</c:v>
                </c:pt>
                <c:pt idx="15">
                  <c:v>0.155555555555555</c:v>
                </c:pt>
              </c:numCache>
            </c:numRef>
          </c:xVal>
          <c:yVal>
            <c:numRef>
              <c:f>combined!$E$47:$E$62</c:f>
              <c:numCache>
                <c:formatCode>General</c:formatCode>
                <c:ptCount val="16"/>
                <c:pt idx="0">
                  <c:v>1862977</c:v>
                </c:pt>
                <c:pt idx="1">
                  <c:v>1154557</c:v>
                </c:pt>
                <c:pt idx="2">
                  <c:v>1133153</c:v>
                </c:pt>
                <c:pt idx="3">
                  <c:v>1372019</c:v>
                </c:pt>
                <c:pt idx="4">
                  <c:v>1632033</c:v>
                </c:pt>
                <c:pt idx="5">
                  <c:v>1486712</c:v>
                </c:pt>
                <c:pt idx="6">
                  <c:v>1141526</c:v>
                </c:pt>
                <c:pt idx="7">
                  <c:v>466804</c:v>
                </c:pt>
                <c:pt idx="8">
                  <c:v>716376</c:v>
                </c:pt>
                <c:pt idx="9">
                  <c:v>1331134</c:v>
                </c:pt>
                <c:pt idx="10">
                  <c:v>1876453</c:v>
                </c:pt>
                <c:pt idx="11">
                  <c:v>1030755</c:v>
                </c:pt>
                <c:pt idx="12">
                  <c:v>1525437</c:v>
                </c:pt>
                <c:pt idx="13">
                  <c:v>735426</c:v>
                </c:pt>
                <c:pt idx="14">
                  <c:v>492133</c:v>
                </c:pt>
                <c:pt idx="15">
                  <c:v>451906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D-48A2-9FE0-A0AE89C7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B135 all deliveries to SoCal (Santa Ana + West + Mojave)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combined!$F$40:$F$62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combined!$E$40:$E$62</c:f>
              <c:numCache>
                <c:formatCode>General</c:formatCode>
                <c:ptCount val="23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  <c:pt idx="16">
                  <c:v>1331134</c:v>
                </c:pt>
                <c:pt idx="17">
                  <c:v>1876453</c:v>
                </c:pt>
                <c:pt idx="18">
                  <c:v>1030755</c:v>
                </c:pt>
                <c:pt idx="19">
                  <c:v>1525437</c:v>
                </c:pt>
                <c:pt idx="20">
                  <c:v>735426</c:v>
                </c:pt>
                <c:pt idx="21">
                  <c:v>492133</c:v>
                </c:pt>
                <c:pt idx="22">
                  <c:v>451906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E-40B1-9F29-CE3A80B1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</a:t>
            </a:r>
            <a:r>
              <a:rPr lang="en-US" baseline="0"/>
              <a:t>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704286964129489E-2"/>
                  <c:y val="-0.1107819335083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combined!$B$16:$B$55</c:f>
              <c:numCache>
                <c:formatCode>General</c:formatCode>
                <c:ptCount val="40"/>
                <c:pt idx="0">
                  <c:v>636795</c:v>
                </c:pt>
                <c:pt idx="1">
                  <c:v>223584</c:v>
                </c:pt>
                <c:pt idx="2">
                  <c:v>519391</c:v>
                </c:pt>
                <c:pt idx="3">
                  <c:v>477389</c:v>
                </c:pt>
                <c:pt idx="4">
                  <c:v>534022</c:v>
                </c:pt>
                <c:pt idx="5">
                  <c:v>821247</c:v>
                </c:pt>
                <c:pt idx="6">
                  <c:v>721716</c:v>
                </c:pt>
                <c:pt idx="7">
                  <c:v>359725</c:v>
                </c:pt>
                <c:pt idx="8">
                  <c:v>482271</c:v>
                </c:pt>
                <c:pt idx="9">
                  <c:v>708444</c:v>
                </c:pt>
                <c:pt idx="10">
                  <c:v>738643</c:v>
                </c:pt>
                <c:pt idx="11">
                  <c:v>757972</c:v>
                </c:pt>
                <c:pt idx="12">
                  <c:v>951802</c:v>
                </c:pt>
                <c:pt idx="13">
                  <c:v>1212038</c:v>
                </c:pt>
                <c:pt idx="14">
                  <c:v>1458878</c:v>
                </c:pt>
                <c:pt idx="15">
                  <c:v>405341</c:v>
                </c:pt>
                <c:pt idx="16">
                  <c:v>736391</c:v>
                </c:pt>
                <c:pt idx="17">
                  <c:v>634735</c:v>
                </c:pt>
                <c:pt idx="18">
                  <c:v>847150</c:v>
                </c:pt>
                <c:pt idx="19">
                  <c:v>417407</c:v>
                </c:pt>
                <c:pt idx="20">
                  <c:v>538881</c:v>
                </c:pt>
                <c:pt idx="21">
                  <c:v>636745</c:v>
                </c:pt>
                <c:pt idx="22">
                  <c:v>384751</c:v>
                </c:pt>
                <c:pt idx="23">
                  <c:v>746871</c:v>
                </c:pt>
                <c:pt idx="24">
                  <c:v>1421355</c:v>
                </c:pt>
                <c:pt idx="25">
                  <c:v>1084568</c:v>
                </c:pt>
                <c:pt idx="26">
                  <c:v>1552917</c:v>
                </c:pt>
                <c:pt idx="27">
                  <c:v>1645096</c:v>
                </c:pt>
                <c:pt idx="28">
                  <c:v>1846664</c:v>
                </c:pt>
                <c:pt idx="29">
                  <c:v>1515148</c:v>
                </c:pt>
                <c:pt idx="30">
                  <c:v>1595004</c:v>
                </c:pt>
                <c:pt idx="31">
                  <c:v>1607747</c:v>
                </c:pt>
                <c:pt idx="32">
                  <c:v>987059</c:v>
                </c:pt>
                <c:pt idx="33">
                  <c:v>971205</c:v>
                </c:pt>
                <c:pt idx="34">
                  <c:v>1138914</c:v>
                </c:pt>
                <c:pt idx="35">
                  <c:v>1385263</c:v>
                </c:pt>
                <c:pt idx="36">
                  <c:v>1206889</c:v>
                </c:pt>
                <c:pt idx="37">
                  <c:v>974131</c:v>
                </c:pt>
                <c:pt idx="38">
                  <c:v>413987</c:v>
                </c:pt>
                <c:pt idx="39">
                  <c:v>633401</c:v>
                </c:pt>
              </c:numCache>
            </c:numRef>
          </c:xVal>
          <c:yVal>
            <c:numRef>
              <c:f>combined!$D$16:$D$55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1-45F3-BE52-907031F2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41855"/>
        <c:axId val="590542335"/>
      </c:scatterChart>
      <c:valAx>
        <c:axId val="5905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2335"/>
        <c:crosses val="autoZero"/>
        <c:crossBetween val="midCat"/>
      </c:valAx>
      <c:valAx>
        <c:axId val="5905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1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combined!$C$42:$C$55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combined!$D$42:$D$55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31C-950E-818F11ED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combined!$C$42:$C$60</c:f>
              <c:numCache>
                <c:formatCode>General</c:formatCode>
                <c:ptCount val="19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  <c:pt idx="18">
                  <c:v>1039.5999999999999</c:v>
                </c:pt>
              </c:numCache>
            </c:numRef>
          </c:xVal>
          <c:yVal>
            <c:numRef>
              <c:f>combined!$B$42:$B$60</c:f>
              <c:numCache>
                <c:formatCode>General</c:formatCode>
                <c:ptCount val="19"/>
                <c:pt idx="0">
                  <c:v>1552917</c:v>
                </c:pt>
                <c:pt idx="1">
                  <c:v>1645096</c:v>
                </c:pt>
                <c:pt idx="2">
                  <c:v>1846664</c:v>
                </c:pt>
                <c:pt idx="3">
                  <c:v>1515148</c:v>
                </c:pt>
                <c:pt idx="4">
                  <c:v>1595004</c:v>
                </c:pt>
                <c:pt idx="5">
                  <c:v>1607747</c:v>
                </c:pt>
                <c:pt idx="6">
                  <c:v>987059</c:v>
                </c:pt>
                <c:pt idx="7">
                  <c:v>971205</c:v>
                </c:pt>
                <c:pt idx="8">
                  <c:v>1138914</c:v>
                </c:pt>
                <c:pt idx="9">
                  <c:v>1385263</c:v>
                </c:pt>
                <c:pt idx="10">
                  <c:v>1206889</c:v>
                </c:pt>
                <c:pt idx="11">
                  <c:v>974131</c:v>
                </c:pt>
                <c:pt idx="12">
                  <c:v>413987</c:v>
                </c:pt>
                <c:pt idx="13">
                  <c:v>633401</c:v>
                </c:pt>
                <c:pt idx="14">
                  <c:v>1153481</c:v>
                </c:pt>
                <c:pt idx="15">
                  <c:v>1592573</c:v>
                </c:pt>
                <c:pt idx="16">
                  <c:v>762420</c:v>
                </c:pt>
                <c:pt idx="17">
                  <c:v>1365869</c:v>
                </c:pt>
                <c:pt idx="18">
                  <c:v>518629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8-42AD-BAD2-88595EDD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B135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combined!$B$16:$B$55</c:f>
              <c:numCache>
                <c:formatCode>General</c:formatCode>
                <c:ptCount val="40"/>
                <c:pt idx="0">
                  <c:v>636795</c:v>
                </c:pt>
                <c:pt idx="1">
                  <c:v>223584</c:v>
                </c:pt>
                <c:pt idx="2">
                  <c:v>519391</c:v>
                </c:pt>
                <c:pt idx="3">
                  <c:v>477389</c:v>
                </c:pt>
                <c:pt idx="4">
                  <c:v>534022</c:v>
                </c:pt>
                <c:pt idx="5">
                  <c:v>821247</c:v>
                </c:pt>
                <c:pt idx="6">
                  <c:v>721716</c:v>
                </c:pt>
                <c:pt idx="7">
                  <c:v>359725</c:v>
                </c:pt>
                <c:pt idx="8">
                  <c:v>482271</c:v>
                </c:pt>
                <c:pt idx="9">
                  <c:v>708444</c:v>
                </c:pt>
                <c:pt idx="10">
                  <c:v>738643</c:v>
                </c:pt>
                <c:pt idx="11">
                  <c:v>757972</c:v>
                </c:pt>
                <c:pt idx="12">
                  <c:v>951802</c:v>
                </c:pt>
                <c:pt idx="13">
                  <c:v>1212038</c:v>
                </c:pt>
                <c:pt idx="14">
                  <c:v>1458878</c:v>
                </c:pt>
                <c:pt idx="15">
                  <c:v>405341</c:v>
                </c:pt>
                <c:pt idx="16">
                  <c:v>736391</c:v>
                </c:pt>
                <c:pt idx="17">
                  <c:v>634735</c:v>
                </c:pt>
                <c:pt idx="18">
                  <c:v>847150</c:v>
                </c:pt>
                <c:pt idx="19">
                  <c:v>417407</c:v>
                </c:pt>
                <c:pt idx="20">
                  <c:v>538881</c:v>
                </c:pt>
                <c:pt idx="21">
                  <c:v>636745</c:v>
                </c:pt>
                <c:pt idx="22">
                  <c:v>384751</c:v>
                </c:pt>
                <c:pt idx="23">
                  <c:v>746871</c:v>
                </c:pt>
                <c:pt idx="24">
                  <c:v>1421355</c:v>
                </c:pt>
                <c:pt idx="25">
                  <c:v>1084568</c:v>
                </c:pt>
                <c:pt idx="26">
                  <c:v>1552917</c:v>
                </c:pt>
                <c:pt idx="27">
                  <c:v>1645096</c:v>
                </c:pt>
                <c:pt idx="28">
                  <c:v>1846664</c:v>
                </c:pt>
                <c:pt idx="29">
                  <c:v>1515148</c:v>
                </c:pt>
                <c:pt idx="30">
                  <c:v>1595004</c:v>
                </c:pt>
                <c:pt idx="31">
                  <c:v>1607747</c:v>
                </c:pt>
                <c:pt idx="32">
                  <c:v>987059</c:v>
                </c:pt>
                <c:pt idx="33">
                  <c:v>971205</c:v>
                </c:pt>
                <c:pt idx="34">
                  <c:v>1138914</c:v>
                </c:pt>
                <c:pt idx="35">
                  <c:v>1385263</c:v>
                </c:pt>
                <c:pt idx="36">
                  <c:v>1206889</c:v>
                </c:pt>
                <c:pt idx="37">
                  <c:v>974131</c:v>
                </c:pt>
                <c:pt idx="38">
                  <c:v>413987</c:v>
                </c:pt>
                <c:pt idx="39">
                  <c:v>633401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F-41AC-8904-29FD374623F1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combined!$D$16:$D$55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F-41AC-8904-29FD3746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90863"/>
        <c:axId val="431175503"/>
      </c:barChart>
      <c:catAx>
        <c:axId val="4311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75503"/>
        <c:crosses val="autoZero"/>
        <c:auto val="1"/>
        <c:lblAlgn val="ctr"/>
        <c:lblOffset val="100"/>
        <c:noMultiLvlLbl val="0"/>
      </c:catAx>
      <c:valAx>
        <c:axId val="431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combined!$D$16:$D$55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1-4CED-A78C-4F6CA63F2E32}"/>
            </c:ext>
          </c:extLst>
        </c:ser>
        <c:ser>
          <c:idx val="1"/>
          <c:order val="1"/>
          <c:tx>
            <c:strRef>
              <c:f>combined!$E$1</c:f>
              <c:strCache>
                <c:ptCount val="1"/>
                <c:pt idx="0">
                  <c:v>B135 all deliveries to SoCal (Santa Ana + West + Mojave) which means South Lahontan as 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combined!$E$16:$E$55</c:f>
              <c:numCache>
                <c:formatCode>General</c:formatCode>
                <c:ptCount val="40"/>
                <c:pt idx="0">
                  <c:v>685768</c:v>
                </c:pt>
                <c:pt idx="1">
                  <c:v>236086</c:v>
                </c:pt>
                <c:pt idx="2">
                  <c:v>590329</c:v>
                </c:pt>
                <c:pt idx="3">
                  <c:v>568338</c:v>
                </c:pt>
                <c:pt idx="4">
                  <c:v>639743</c:v>
                </c:pt>
                <c:pt idx="5">
                  <c:v>938482</c:v>
                </c:pt>
                <c:pt idx="6">
                  <c:v>818071</c:v>
                </c:pt>
                <c:pt idx="7">
                  <c:v>431182</c:v>
                </c:pt>
                <c:pt idx="8">
                  <c:v>556830</c:v>
                </c:pt>
                <c:pt idx="9">
                  <c:v>792477</c:v>
                </c:pt>
                <c:pt idx="10">
                  <c:v>823067</c:v>
                </c:pt>
                <c:pt idx="11">
                  <c:v>851322</c:v>
                </c:pt>
                <c:pt idx="12">
                  <c:v>1044737</c:v>
                </c:pt>
                <c:pt idx="13">
                  <c:v>1328041</c:v>
                </c:pt>
                <c:pt idx="14">
                  <c:v>1579466</c:v>
                </c:pt>
                <c:pt idx="15">
                  <c:v>441217</c:v>
                </c:pt>
                <c:pt idx="16">
                  <c:v>809771</c:v>
                </c:pt>
                <c:pt idx="17">
                  <c:v>759485</c:v>
                </c:pt>
                <c:pt idx="18">
                  <c:v>960815</c:v>
                </c:pt>
                <c:pt idx="19">
                  <c:v>542465</c:v>
                </c:pt>
                <c:pt idx="20">
                  <c:v>779918</c:v>
                </c:pt>
                <c:pt idx="21">
                  <c:v>860798</c:v>
                </c:pt>
                <c:pt idx="22">
                  <c:v>607301</c:v>
                </c:pt>
                <c:pt idx="23">
                  <c:v>947420</c:v>
                </c:pt>
                <c:pt idx="24">
                  <c:v>1627123</c:v>
                </c:pt>
                <c:pt idx="25">
                  <c:v>1187452</c:v>
                </c:pt>
                <c:pt idx="26">
                  <c:v>1680514</c:v>
                </c:pt>
                <c:pt idx="27">
                  <c:v>1771048</c:v>
                </c:pt>
                <c:pt idx="28">
                  <c:v>1971235</c:v>
                </c:pt>
                <c:pt idx="29">
                  <c:v>1693416</c:v>
                </c:pt>
                <c:pt idx="30">
                  <c:v>1898072</c:v>
                </c:pt>
                <c:pt idx="31">
                  <c:v>1862977</c:v>
                </c:pt>
                <c:pt idx="32">
                  <c:v>1154557</c:v>
                </c:pt>
                <c:pt idx="33">
                  <c:v>1133153</c:v>
                </c:pt>
                <c:pt idx="34">
                  <c:v>1372019</c:v>
                </c:pt>
                <c:pt idx="35">
                  <c:v>1632033</c:v>
                </c:pt>
                <c:pt idx="36">
                  <c:v>1486712</c:v>
                </c:pt>
                <c:pt idx="37">
                  <c:v>1141526</c:v>
                </c:pt>
                <c:pt idx="38">
                  <c:v>466804</c:v>
                </c:pt>
                <c:pt idx="39">
                  <c:v>716376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1-4CED-A78C-4F6CA63F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72767"/>
        <c:axId val="434983327"/>
      </c:barChart>
      <c:catAx>
        <c:axId val="4349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3327"/>
        <c:crosses val="autoZero"/>
        <c:auto val="1"/>
        <c:lblAlgn val="ctr"/>
        <c:lblOffset val="100"/>
        <c:noMultiLvlLbl val="0"/>
      </c:catAx>
      <c:valAx>
        <c:axId val="4349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2546112369422E-2"/>
          <c:y val="0.10751193711255047"/>
          <c:w val="0.93595699094801421"/>
          <c:h val="0.778853409941868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combined!$R$1</c:f>
              <c:strCache>
                <c:ptCount val="1"/>
                <c:pt idx="0">
                  <c:v>B135 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combined!$P$42:$P$59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combined!$R$42:$R$59</c:f>
              <c:numCache>
                <c:formatCode>General</c:formatCode>
                <c:ptCount val="18"/>
                <c:pt idx="0">
                  <c:v>1435829.75</c:v>
                </c:pt>
                <c:pt idx="1">
                  <c:v>1622051.25</c:v>
                </c:pt>
                <c:pt idx="2">
                  <c:v>1796272</c:v>
                </c:pt>
                <c:pt idx="3">
                  <c:v>1598027</c:v>
                </c:pt>
                <c:pt idx="4">
                  <c:v>1575040</c:v>
                </c:pt>
                <c:pt idx="5">
                  <c:v>1604561.25</c:v>
                </c:pt>
                <c:pt idx="6">
                  <c:v>1142231</c:v>
                </c:pt>
                <c:pt idx="7">
                  <c:v>975168.5</c:v>
                </c:pt>
                <c:pt idx="8">
                  <c:v>1096986.75</c:v>
                </c:pt>
                <c:pt idx="9">
                  <c:v>1323675.75</c:v>
                </c:pt>
                <c:pt idx="10">
                  <c:v>1251482.5</c:v>
                </c:pt>
                <c:pt idx="11">
                  <c:v>1032320.5</c:v>
                </c:pt>
                <c:pt idx="12">
                  <c:v>554023</c:v>
                </c:pt>
                <c:pt idx="13">
                  <c:v>578547.5</c:v>
                </c:pt>
                <c:pt idx="14">
                  <c:v>1023461</c:v>
                </c:pt>
                <c:pt idx="15">
                  <c:v>860185.25</c:v>
                </c:pt>
                <c:pt idx="16">
                  <c:v>1215006.75</c:v>
                </c:pt>
                <c:pt idx="17">
                  <c:v>730439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3-49B8-8129-29F0C79078D3}"/>
            </c:ext>
          </c:extLst>
        </c:ser>
        <c:ser>
          <c:idx val="2"/>
          <c:order val="1"/>
          <c:tx>
            <c:strRef>
              <c:f>combined!$S$1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combined!$P$42:$P$59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combined!$S$42:$S$59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3-49B8-8129-29F0C79078D3}"/>
            </c:ext>
          </c:extLst>
        </c:ser>
        <c:ser>
          <c:idx val="0"/>
          <c:order val="2"/>
          <c:tx>
            <c:strRef>
              <c:f>combined!$Q$1</c:f>
              <c:strCache>
                <c:ptCount val="1"/>
                <c:pt idx="0">
                  <c:v>B135 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combined!$P$42:$P$59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combined!$Q$42:$Q$59</c:f>
              <c:numCache>
                <c:formatCode>General</c:formatCode>
                <c:ptCount val="18"/>
                <c:pt idx="0">
                  <c:v>1552917</c:v>
                </c:pt>
                <c:pt idx="1">
                  <c:v>1645096</c:v>
                </c:pt>
                <c:pt idx="2">
                  <c:v>1846664</c:v>
                </c:pt>
                <c:pt idx="3">
                  <c:v>1515148</c:v>
                </c:pt>
                <c:pt idx="4">
                  <c:v>1595004</c:v>
                </c:pt>
                <c:pt idx="5">
                  <c:v>1607747</c:v>
                </c:pt>
                <c:pt idx="6">
                  <c:v>987059</c:v>
                </c:pt>
                <c:pt idx="7">
                  <c:v>971205</c:v>
                </c:pt>
                <c:pt idx="8">
                  <c:v>1138914</c:v>
                </c:pt>
                <c:pt idx="9">
                  <c:v>1385263</c:v>
                </c:pt>
                <c:pt idx="10">
                  <c:v>1206889</c:v>
                </c:pt>
                <c:pt idx="11">
                  <c:v>974131</c:v>
                </c:pt>
                <c:pt idx="12">
                  <c:v>413987</c:v>
                </c:pt>
                <c:pt idx="13">
                  <c:v>633401</c:v>
                </c:pt>
                <c:pt idx="14">
                  <c:v>1153481</c:v>
                </c:pt>
                <c:pt idx="15">
                  <c:v>762420</c:v>
                </c:pt>
                <c:pt idx="16">
                  <c:v>1365869</c:v>
                </c:pt>
                <c:pt idx="17">
                  <c:v>518629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3-49B8-8129-29F0C790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47455"/>
        <c:axId val="119250335"/>
      </c:barChart>
      <c:catAx>
        <c:axId val="1192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0335"/>
        <c:crosses val="autoZero"/>
        <c:auto val="1"/>
        <c:lblAlgn val="ctr"/>
        <c:lblOffset val="100"/>
        <c:noMultiLvlLbl val="0"/>
      </c:catAx>
      <c:valAx>
        <c:axId val="11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</a:t>
            </a:r>
          </a:p>
        </c:rich>
      </c:tx>
      <c:layout>
        <c:manualLayout>
          <c:xMode val="edge"/>
          <c:yMode val="edge"/>
          <c:x val="0.386743000874890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918635170603679E-2"/>
                  <c:y val="-0.20070137066200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combined!$R$42:$R$59</c:f>
              <c:numCache>
                <c:formatCode>General</c:formatCode>
                <c:ptCount val="18"/>
                <c:pt idx="0">
                  <c:v>1435829.75</c:v>
                </c:pt>
                <c:pt idx="1">
                  <c:v>1622051.25</c:v>
                </c:pt>
                <c:pt idx="2">
                  <c:v>1796272</c:v>
                </c:pt>
                <c:pt idx="3">
                  <c:v>1598027</c:v>
                </c:pt>
                <c:pt idx="4">
                  <c:v>1575040</c:v>
                </c:pt>
                <c:pt idx="5">
                  <c:v>1604561.25</c:v>
                </c:pt>
                <c:pt idx="6">
                  <c:v>1142231</c:v>
                </c:pt>
                <c:pt idx="7">
                  <c:v>975168.5</c:v>
                </c:pt>
                <c:pt idx="8">
                  <c:v>1096986.75</c:v>
                </c:pt>
                <c:pt idx="9">
                  <c:v>1323675.75</c:v>
                </c:pt>
                <c:pt idx="10">
                  <c:v>1251482.5</c:v>
                </c:pt>
                <c:pt idx="11">
                  <c:v>1032320.5</c:v>
                </c:pt>
                <c:pt idx="12">
                  <c:v>554023</c:v>
                </c:pt>
                <c:pt idx="13">
                  <c:v>578547.5</c:v>
                </c:pt>
                <c:pt idx="14">
                  <c:v>1023461</c:v>
                </c:pt>
                <c:pt idx="15">
                  <c:v>860185.25</c:v>
                </c:pt>
                <c:pt idx="16">
                  <c:v>1215006.75</c:v>
                </c:pt>
                <c:pt idx="17">
                  <c:v>730439</c:v>
                </c:pt>
              </c:numCache>
            </c:numRef>
          </c:xVal>
          <c:yVal>
            <c:numRef>
              <c:f>combined!$S$42:$S$59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45ED-8B70-C8E54E1F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37999"/>
        <c:axId val="777652399"/>
      </c:scatterChart>
      <c:valAx>
        <c:axId val="7776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52399"/>
        <c:crosses val="autoZero"/>
        <c:crossBetween val="midCat"/>
      </c:valAx>
      <c:valAx>
        <c:axId val="7776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combined!$F$31:$F$62</c:f>
              <c:numCache>
                <c:formatCode>General</c:formatCode>
                <c:ptCount val="32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</c:numCache>
            </c:numRef>
          </c:xVal>
          <c:yVal>
            <c:numRef>
              <c:f>combined!$B$31:$B$62</c:f>
              <c:numCache>
                <c:formatCode>General</c:formatCode>
                <c:ptCount val="32"/>
                <c:pt idx="0">
                  <c:v>405341</c:v>
                </c:pt>
                <c:pt idx="1">
                  <c:v>736391</c:v>
                </c:pt>
                <c:pt idx="2">
                  <c:v>634735</c:v>
                </c:pt>
                <c:pt idx="3">
                  <c:v>847150</c:v>
                </c:pt>
                <c:pt idx="4">
                  <c:v>417407</c:v>
                </c:pt>
                <c:pt idx="5">
                  <c:v>538881</c:v>
                </c:pt>
                <c:pt idx="6">
                  <c:v>636745</c:v>
                </c:pt>
                <c:pt idx="7">
                  <c:v>384751</c:v>
                </c:pt>
                <c:pt idx="8">
                  <c:v>746871</c:v>
                </c:pt>
                <c:pt idx="9">
                  <c:v>1421355</c:v>
                </c:pt>
                <c:pt idx="10">
                  <c:v>1084568</c:v>
                </c:pt>
                <c:pt idx="11">
                  <c:v>1552917</c:v>
                </c:pt>
                <c:pt idx="12">
                  <c:v>1645096</c:v>
                </c:pt>
                <c:pt idx="13">
                  <c:v>1846664</c:v>
                </c:pt>
                <c:pt idx="14">
                  <c:v>1515148</c:v>
                </c:pt>
                <c:pt idx="15">
                  <c:v>1595004</c:v>
                </c:pt>
                <c:pt idx="16">
                  <c:v>1607747</c:v>
                </c:pt>
                <c:pt idx="17">
                  <c:v>987059</c:v>
                </c:pt>
                <c:pt idx="18">
                  <c:v>971205</c:v>
                </c:pt>
                <c:pt idx="19">
                  <c:v>1138914</c:v>
                </c:pt>
                <c:pt idx="20">
                  <c:v>1385263</c:v>
                </c:pt>
                <c:pt idx="21">
                  <c:v>1206889</c:v>
                </c:pt>
                <c:pt idx="22">
                  <c:v>974131</c:v>
                </c:pt>
                <c:pt idx="23">
                  <c:v>413987</c:v>
                </c:pt>
                <c:pt idx="24">
                  <c:v>633401</c:v>
                </c:pt>
                <c:pt idx="25">
                  <c:v>1153481</c:v>
                </c:pt>
                <c:pt idx="26">
                  <c:v>1592573</c:v>
                </c:pt>
                <c:pt idx="27">
                  <c:v>762420</c:v>
                </c:pt>
                <c:pt idx="28">
                  <c:v>1365869</c:v>
                </c:pt>
                <c:pt idx="29">
                  <c:v>518629</c:v>
                </c:pt>
                <c:pt idx="30">
                  <c:v>435593</c:v>
                </c:pt>
                <c:pt idx="31">
                  <c:v>414891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1-465E-B57C-D27FC58B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147637</xdr:rowOff>
    </xdr:from>
    <xdr:to>
      <xdr:col>18</xdr:col>
      <xdr:colOff>228600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11C4-717B-6B21-AA1B-6A9C187ED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61632</xdr:colOff>
      <xdr:row>1</xdr:row>
      <xdr:rowOff>23533</xdr:rowOff>
    </xdr:from>
    <xdr:to>
      <xdr:col>14</xdr:col>
      <xdr:colOff>397809</xdr:colOff>
      <xdr:row>15</xdr:row>
      <xdr:rowOff>99733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29B77-B05A-9B15-345B-EEEAB0BA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78439</xdr:colOff>
      <xdr:row>15</xdr:row>
      <xdr:rowOff>158003</xdr:rowOff>
    </xdr:from>
    <xdr:to>
      <xdr:col>14</xdr:col>
      <xdr:colOff>414616</xdr:colOff>
      <xdr:row>30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5BD0-D689-9723-74B3-EB67B25C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67233</xdr:colOff>
      <xdr:row>30</xdr:row>
      <xdr:rowOff>89647</xdr:rowOff>
    </xdr:from>
    <xdr:to>
      <xdr:col>14</xdr:col>
      <xdr:colOff>403410</xdr:colOff>
      <xdr:row>44</xdr:row>
      <xdr:rowOff>165847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39A87C-D197-495A-8F6A-6F4C02C5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34739</xdr:rowOff>
    </xdr:from>
    <xdr:to>
      <xdr:col>13</xdr:col>
      <xdr:colOff>392207</xdr:colOff>
      <xdr:row>87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A057D-8CA3-07AC-F04D-04CB6A07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135592</xdr:rowOff>
    </xdr:from>
    <xdr:to>
      <xdr:col>13</xdr:col>
      <xdr:colOff>302560</xdr:colOff>
      <xdr:row>107</xdr:row>
      <xdr:rowOff>100854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58D18C-7225-78EB-2E02-854170ED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302557</xdr:colOff>
      <xdr:row>58</xdr:row>
      <xdr:rowOff>57151</xdr:rowOff>
    </xdr:from>
    <xdr:to>
      <xdr:col>26</xdr:col>
      <xdr:colOff>425823</xdr:colOff>
      <xdr:row>80</xdr:row>
      <xdr:rowOff>11207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D3708-2668-3D6D-4222-18220A436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268940</xdr:colOff>
      <xdr:row>4</xdr:row>
      <xdr:rowOff>45943</xdr:rowOff>
    </xdr:from>
    <xdr:to>
      <xdr:col>22</xdr:col>
      <xdr:colOff>605117</xdr:colOff>
      <xdr:row>18</xdr:row>
      <xdr:rowOff>122143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01B9A7-CB01-E763-57F9-A1B6AC2A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16807</xdr:colOff>
      <xdr:row>2</xdr:row>
      <xdr:rowOff>23531</xdr:rowOff>
    </xdr:from>
    <xdr:to>
      <xdr:col>31</xdr:col>
      <xdr:colOff>352984</xdr:colOff>
      <xdr:row>16</xdr:row>
      <xdr:rowOff>99731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5859A-C1C3-0B18-95DB-074489BE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22411</xdr:colOff>
      <xdr:row>18</xdr:row>
      <xdr:rowOff>44823</xdr:rowOff>
    </xdr:from>
    <xdr:to>
      <xdr:col>31</xdr:col>
      <xdr:colOff>358588</xdr:colOff>
      <xdr:row>32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28AE97-A69D-4B26-B1F6-F7B1D4495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22412</xdr:colOff>
      <xdr:row>34</xdr:row>
      <xdr:rowOff>33617</xdr:rowOff>
    </xdr:from>
    <xdr:to>
      <xdr:col>31</xdr:col>
      <xdr:colOff>358589</xdr:colOff>
      <xdr:row>48</xdr:row>
      <xdr:rowOff>109817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D829B0-0BBD-4335-B215-23A34A59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78441</xdr:colOff>
      <xdr:row>50</xdr:row>
      <xdr:rowOff>44822</xdr:rowOff>
    </xdr:from>
    <xdr:to>
      <xdr:col>39</xdr:col>
      <xdr:colOff>414618</xdr:colOff>
      <xdr:row>64</xdr:row>
      <xdr:rowOff>121022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491941-978F-4967-9988-42089CD5E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50</xdr:row>
      <xdr:rowOff>56030</xdr:rowOff>
    </xdr:from>
    <xdr:to>
      <xdr:col>31</xdr:col>
      <xdr:colOff>336177</xdr:colOff>
      <xdr:row>64</xdr:row>
      <xdr:rowOff>132230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0A210A-D682-484D-AD50-E8DAA8E4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56029</xdr:colOff>
      <xdr:row>34</xdr:row>
      <xdr:rowOff>0</xdr:rowOff>
    </xdr:from>
    <xdr:to>
      <xdr:col>39</xdr:col>
      <xdr:colOff>392206</xdr:colOff>
      <xdr:row>48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62B144-13D4-4238-AA54-E0E265847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56029</xdr:colOff>
      <xdr:row>18</xdr:row>
      <xdr:rowOff>33618</xdr:rowOff>
    </xdr:from>
    <xdr:to>
      <xdr:col>39</xdr:col>
      <xdr:colOff>392206</xdr:colOff>
      <xdr:row>32</xdr:row>
      <xdr:rowOff>109818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9E1440-894F-4A35-AE62-D3D5DBE17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workbookViewId="0">
      <selection activeCell="L15" sqref="A1:XFD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  <c r="I2">
        <v>8906</v>
      </c>
      <c r="J2">
        <f>SUM(B2:I2)</f>
        <v>8906</v>
      </c>
    </row>
    <row r="3" spans="1:10" x14ac:dyDescent="0.25">
      <c r="A3">
        <v>1963</v>
      </c>
      <c r="I3">
        <v>12645</v>
      </c>
      <c r="J3">
        <f t="shared" ref="J3:J62" si="0">SUM(B3:I3)</f>
        <v>12645</v>
      </c>
    </row>
    <row r="4" spans="1:10" x14ac:dyDescent="0.25">
      <c r="A4">
        <v>1964</v>
      </c>
      <c r="I4">
        <v>20911</v>
      </c>
      <c r="J4">
        <f t="shared" si="0"/>
        <v>20911</v>
      </c>
    </row>
    <row r="5" spans="1:10" x14ac:dyDescent="0.25">
      <c r="A5">
        <v>1965</v>
      </c>
      <c r="I5">
        <v>34026</v>
      </c>
      <c r="J5">
        <f t="shared" si="0"/>
        <v>34026</v>
      </c>
    </row>
    <row r="6" spans="1:10" x14ac:dyDescent="0.25">
      <c r="A6">
        <v>1966</v>
      </c>
      <c r="I6">
        <v>54913</v>
      </c>
      <c r="J6">
        <f t="shared" si="0"/>
        <v>54913</v>
      </c>
    </row>
    <row r="7" spans="1:10" x14ac:dyDescent="0.25">
      <c r="A7">
        <v>1967</v>
      </c>
      <c r="I7">
        <v>56763</v>
      </c>
      <c r="J7">
        <f t="shared" si="0"/>
        <v>56763</v>
      </c>
    </row>
    <row r="8" spans="1:10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</row>
    <row r="9" spans="1:10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</row>
    <row r="10" spans="1:10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</row>
    <row r="11" spans="1:10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</row>
    <row r="12" spans="1:10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</row>
    <row r="13" spans="1:10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</row>
    <row r="14" spans="1:10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</row>
    <row r="15" spans="1:10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</row>
    <row r="16" spans="1:10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</row>
    <row r="17" spans="1:10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</row>
    <row r="18" spans="1:10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</row>
    <row r="19" spans="1:10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</row>
    <row r="20" spans="1:10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</row>
    <row r="21" spans="1:10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</row>
    <row r="22" spans="1:10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</row>
    <row r="23" spans="1:10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</row>
    <row r="24" spans="1:10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</row>
    <row r="25" spans="1:10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</row>
    <row r="26" spans="1:10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</row>
    <row r="27" spans="1:10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</row>
    <row r="28" spans="1:10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</row>
    <row r="29" spans="1:10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</row>
    <row r="30" spans="1:10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</row>
    <row r="31" spans="1:10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</row>
    <row r="32" spans="1:10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</row>
    <row r="33" spans="1:10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</row>
    <row r="34" spans="1:10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</row>
    <row r="35" spans="1:10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</row>
    <row r="36" spans="1:10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</row>
    <row r="37" spans="1:10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</row>
    <row r="38" spans="1:10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</row>
    <row r="39" spans="1:10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</row>
    <row r="40" spans="1:10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</row>
    <row r="41" spans="1:10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</row>
    <row r="42" spans="1:10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</row>
    <row r="43" spans="1:10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</row>
    <row r="44" spans="1:10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</row>
    <row r="45" spans="1:10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</row>
    <row r="46" spans="1:10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</row>
    <row r="47" spans="1:10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</row>
    <row r="48" spans="1:10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</row>
    <row r="49" spans="1:10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</row>
    <row r="50" spans="1:10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</row>
    <row r="51" spans="1:10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</row>
    <row r="52" spans="1:10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</row>
    <row r="53" spans="1:10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</row>
    <row r="54" spans="1:10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</row>
    <row r="55" spans="1:10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</row>
    <row r="56" spans="1:10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</row>
    <row r="57" spans="1:10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</row>
    <row r="58" spans="1:10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</row>
    <row r="59" spans="1:10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</row>
    <row r="60" spans="1:10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</row>
    <row r="61" spans="1:10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</row>
    <row r="62" spans="1:10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4E84-91CB-4B7F-ABF0-AEB13A7CD4BD}">
  <dimension ref="B1:C54"/>
  <sheetViews>
    <sheetView workbookViewId="0">
      <selection activeCell="B1" sqref="B1:C41"/>
    </sheetView>
  </sheetViews>
  <sheetFormatPr defaultRowHeight="15" x14ac:dyDescent="0.25"/>
  <cols>
    <col min="2" max="2" width="13.28515625" bestFit="1" customWidth="1"/>
    <col min="3" max="3" width="18.42578125" bestFit="1" customWidth="1"/>
  </cols>
  <sheetData>
    <row r="1" spans="2:3" x14ac:dyDescent="0.25">
      <c r="B1" t="s">
        <v>9</v>
      </c>
      <c r="C1" t="s">
        <v>15</v>
      </c>
    </row>
    <row r="2" spans="2:3" x14ac:dyDescent="0.25">
      <c r="B2">
        <v>1976</v>
      </c>
      <c r="C2" s="1">
        <v>638000</v>
      </c>
    </row>
    <row r="3" spans="2:3" x14ac:dyDescent="0.25">
      <c r="B3">
        <v>1977</v>
      </c>
      <c r="C3" s="1">
        <v>209000</v>
      </c>
    </row>
    <row r="4" spans="2:3" x14ac:dyDescent="0.25">
      <c r="B4">
        <v>1978</v>
      </c>
      <c r="C4" s="1">
        <v>576000</v>
      </c>
    </row>
    <row r="5" spans="2:3" x14ac:dyDescent="0.25">
      <c r="B5">
        <v>1979</v>
      </c>
      <c r="C5" s="1">
        <v>532000</v>
      </c>
    </row>
    <row r="6" spans="2:3" x14ac:dyDescent="0.25">
      <c r="B6">
        <v>1980</v>
      </c>
      <c r="C6" s="1">
        <v>560000</v>
      </c>
    </row>
    <row r="7" spans="2:3" x14ac:dyDescent="0.25">
      <c r="B7">
        <v>1981</v>
      </c>
      <c r="C7" s="1">
        <v>827000</v>
      </c>
    </row>
    <row r="8" spans="2:3" x14ac:dyDescent="0.25">
      <c r="B8">
        <v>1982</v>
      </c>
      <c r="C8" s="1">
        <v>737000</v>
      </c>
    </row>
    <row r="9" spans="2:3" x14ac:dyDescent="0.25">
      <c r="B9">
        <v>1983</v>
      </c>
      <c r="C9" s="1">
        <v>410000</v>
      </c>
    </row>
    <row r="10" spans="2:3" x14ac:dyDescent="0.25">
      <c r="B10">
        <v>1984</v>
      </c>
      <c r="C10" s="1">
        <v>498000</v>
      </c>
    </row>
    <row r="11" spans="2:3" x14ac:dyDescent="0.25">
      <c r="B11">
        <v>1985</v>
      </c>
      <c r="C11" s="1">
        <v>728000</v>
      </c>
    </row>
    <row r="12" spans="2:3" x14ac:dyDescent="0.25">
      <c r="B12">
        <v>1986</v>
      </c>
      <c r="C12" s="1">
        <v>756000</v>
      </c>
    </row>
    <row r="13" spans="2:3" x14ac:dyDescent="0.25">
      <c r="B13">
        <v>1987</v>
      </c>
      <c r="C13" s="1">
        <v>763000</v>
      </c>
    </row>
    <row r="14" spans="2:3" x14ac:dyDescent="0.25">
      <c r="B14">
        <v>1988</v>
      </c>
      <c r="C14" s="1">
        <v>957000</v>
      </c>
    </row>
    <row r="15" spans="2:3" x14ac:dyDescent="0.25">
      <c r="B15">
        <v>1989</v>
      </c>
      <c r="C15" s="1">
        <v>1215000</v>
      </c>
    </row>
    <row r="16" spans="2:3" x14ac:dyDescent="0.25">
      <c r="B16">
        <v>1990</v>
      </c>
      <c r="C16" s="1">
        <v>1458000</v>
      </c>
    </row>
    <row r="17" spans="2:3" x14ac:dyDescent="0.25">
      <c r="B17">
        <v>1991</v>
      </c>
      <c r="C17" s="1">
        <v>625000</v>
      </c>
    </row>
    <row r="18" spans="2:3" x14ac:dyDescent="0.25">
      <c r="B18">
        <v>1992</v>
      </c>
      <c r="C18" s="1">
        <v>744000</v>
      </c>
    </row>
    <row r="19" spans="2:3" x14ac:dyDescent="0.25">
      <c r="B19">
        <v>1993</v>
      </c>
      <c r="C19" s="1">
        <v>663000</v>
      </c>
    </row>
    <row r="20" spans="2:3" x14ac:dyDescent="0.25">
      <c r="B20">
        <v>1994</v>
      </c>
      <c r="C20" s="1">
        <v>845000</v>
      </c>
    </row>
    <row r="21" spans="2:3" x14ac:dyDescent="0.25">
      <c r="B21">
        <v>1995</v>
      </c>
      <c r="C21" s="1">
        <v>451000</v>
      </c>
    </row>
    <row r="22" spans="2:3" x14ac:dyDescent="0.25">
      <c r="B22">
        <v>1996</v>
      </c>
      <c r="C22" s="1">
        <v>663000</v>
      </c>
    </row>
    <row r="23" spans="2:3" x14ac:dyDescent="0.25">
      <c r="B23">
        <v>1997</v>
      </c>
      <c r="C23" s="1">
        <v>724000</v>
      </c>
    </row>
    <row r="24" spans="2:3" x14ac:dyDescent="0.25">
      <c r="B24">
        <v>1998</v>
      </c>
      <c r="C24" s="1">
        <v>521000</v>
      </c>
    </row>
    <row r="25" spans="2:3" x14ac:dyDescent="0.25">
      <c r="B25">
        <v>1999</v>
      </c>
      <c r="C25" s="1">
        <v>792000</v>
      </c>
    </row>
    <row r="26" spans="2:3" x14ac:dyDescent="0.25">
      <c r="B26">
        <v>2000</v>
      </c>
      <c r="C26" s="1">
        <v>1473000</v>
      </c>
    </row>
    <row r="27" spans="2:3" x14ac:dyDescent="0.25">
      <c r="B27">
        <v>2001</v>
      </c>
      <c r="C27" s="1">
        <v>1119000</v>
      </c>
    </row>
    <row r="28" spans="2:3" x14ac:dyDescent="0.25">
      <c r="B28">
        <v>2002</v>
      </c>
      <c r="C28" s="1">
        <v>1415000</v>
      </c>
    </row>
    <row r="29" spans="2:3" x14ac:dyDescent="0.25">
      <c r="B29">
        <v>2003</v>
      </c>
      <c r="C29" s="1">
        <v>1561000</v>
      </c>
    </row>
    <row r="30" spans="2:3" x14ac:dyDescent="0.25">
      <c r="B30">
        <v>2004</v>
      </c>
      <c r="C30" s="1">
        <v>1802000</v>
      </c>
    </row>
    <row r="31" spans="2:3" x14ac:dyDescent="0.25">
      <c r="B31">
        <v>2005</v>
      </c>
      <c r="C31" s="1">
        <v>1525000</v>
      </c>
    </row>
    <row r="32" spans="2:3" x14ac:dyDescent="0.25">
      <c r="B32">
        <v>2006</v>
      </c>
      <c r="C32" s="1">
        <v>1695000</v>
      </c>
    </row>
    <row r="33" spans="2:3" x14ac:dyDescent="0.25">
      <c r="B33">
        <v>2007</v>
      </c>
      <c r="C33" s="1">
        <v>1648000</v>
      </c>
    </row>
    <row r="34" spans="2:3" x14ac:dyDescent="0.25">
      <c r="B34">
        <v>2008</v>
      </c>
      <c r="C34" s="1">
        <v>1037000</v>
      </c>
    </row>
    <row r="35" spans="2:3" x14ac:dyDescent="0.25">
      <c r="B35">
        <v>2009</v>
      </c>
      <c r="C35" s="1">
        <v>908000</v>
      </c>
    </row>
    <row r="36" spans="2:3" x14ac:dyDescent="0.25">
      <c r="B36">
        <v>2010</v>
      </c>
      <c r="C36" s="1">
        <v>1129000</v>
      </c>
    </row>
    <row r="37" spans="2:3" x14ac:dyDescent="0.25">
      <c r="B37">
        <v>2011</v>
      </c>
      <c r="C37" s="1">
        <v>1379000</v>
      </c>
    </row>
    <row r="38" spans="2:3" x14ac:dyDescent="0.25">
      <c r="B38">
        <v>2012</v>
      </c>
      <c r="C38" s="1">
        <v>1252000</v>
      </c>
    </row>
    <row r="39" spans="2:3" x14ac:dyDescent="0.25">
      <c r="B39">
        <v>2013</v>
      </c>
      <c r="C39" s="1">
        <v>974000</v>
      </c>
    </row>
    <row r="40" spans="2:3" x14ac:dyDescent="0.25">
      <c r="B40">
        <v>2014</v>
      </c>
      <c r="C40" s="1">
        <v>607000</v>
      </c>
    </row>
    <row r="41" spans="2:3" x14ac:dyDescent="0.25">
      <c r="B41">
        <v>2015</v>
      </c>
      <c r="C41" s="1">
        <v>550000</v>
      </c>
    </row>
    <row r="43" spans="2:3" x14ac:dyDescent="0.25">
      <c r="B43" t="s">
        <v>9</v>
      </c>
      <c r="C43" t="str">
        <f t="shared" ref="C43" si="0">+C1</f>
        <v>State Water Project</v>
      </c>
    </row>
    <row r="44" spans="2:3" x14ac:dyDescent="0.25">
      <c r="B44" t="s">
        <v>10</v>
      </c>
      <c r="C44" s="1">
        <f t="shared" ref="C44" si="1">+AVERAGE(C2:C41)</f>
        <v>924150</v>
      </c>
    </row>
    <row r="45" spans="2:3" x14ac:dyDescent="0.25">
      <c r="C45" s="1"/>
    </row>
    <row r="47" spans="2:3" x14ac:dyDescent="0.25">
      <c r="C47" s="1"/>
    </row>
    <row r="50" spans="2:3" x14ac:dyDescent="0.25">
      <c r="C50" t="s">
        <v>15</v>
      </c>
    </row>
    <row r="51" spans="2:3" x14ac:dyDescent="0.25">
      <c r="B51" t="s">
        <v>11</v>
      </c>
      <c r="C51" s="1">
        <f t="shared" ref="C51" si="2">+AVERAGE(C12:C31)</f>
        <v>1003600</v>
      </c>
    </row>
    <row r="52" spans="2:3" x14ac:dyDescent="0.25">
      <c r="B52" t="s">
        <v>12</v>
      </c>
      <c r="C52" s="1">
        <f t="shared" ref="C52" si="3">+AVERAGE(C12:C21)</f>
        <v>847700</v>
      </c>
    </row>
    <row r="53" spans="2:3" x14ac:dyDescent="0.25">
      <c r="B53" t="s">
        <v>13</v>
      </c>
      <c r="C53" s="1">
        <f>+AVERAGE(C22:C31)</f>
        <v>1159500</v>
      </c>
    </row>
    <row r="54" spans="2:3" x14ac:dyDescent="0.25">
      <c r="B54" t="s">
        <v>14</v>
      </c>
      <c r="C54" s="1">
        <f t="shared" ref="C54" si="4">+AVERAGE(C32:C41)</f>
        <v>1117900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2301-4AE9-497E-9B5E-38FEBB2887F3}">
  <dimension ref="B1:C19"/>
  <sheetViews>
    <sheetView workbookViewId="0">
      <selection activeCell="B1" sqref="B1:C19"/>
    </sheetView>
  </sheetViews>
  <sheetFormatPr defaultRowHeight="15" x14ac:dyDescent="0.25"/>
  <sheetData>
    <row r="1" spans="2:3" x14ac:dyDescent="0.25">
      <c r="B1" t="s">
        <v>17</v>
      </c>
      <c r="C1" t="s">
        <v>16</v>
      </c>
    </row>
    <row r="2" spans="2:3" x14ac:dyDescent="0.25">
      <c r="B2">
        <v>2002</v>
      </c>
      <c r="C2">
        <v>1533.5</v>
      </c>
    </row>
    <row r="3" spans="2:3" x14ac:dyDescent="0.25">
      <c r="B3">
        <v>2003</v>
      </c>
      <c r="C3">
        <v>1712.8999999999901</v>
      </c>
    </row>
    <row r="4" spans="2:3" x14ac:dyDescent="0.25">
      <c r="B4">
        <v>2004</v>
      </c>
      <c r="C4">
        <v>1836.19999999999</v>
      </c>
    </row>
    <row r="5" spans="2:3" x14ac:dyDescent="0.25">
      <c r="B5">
        <v>2005</v>
      </c>
      <c r="C5">
        <v>1528.5</v>
      </c>
    </row>
    <row r="6" spans="2:3" x14ac:dyDescent="0.25">
      <c r="B6">
        <v>2006</v>
      </c>
      <c r="C6">
        <v>1469.7</v>
      </c>
    </row>
    <row r="7" spans="2:3" x14ac:dyDescent="0.25">
      <c r="B7">
        <v>2007</v>
      </c>
      <c r="C7">
        <v>1596.4</v>
      </c>
    </row>
    <row r="8" spans="2:3" x14ac:dyDescent="0.25">
      <c r="B8">
        <v>2008</v>
      </c>
      <c r="C8">
        <v>1269.2</v>
      </c>
    </row>
    <row r="9" spans="2:3" x14ac:dyDescent="0.25">
      <c r="B9">
        <v>2009</v>
      </c>
      <c r="C9">
        <v>985.7</v>
      </c>
    </row>
    <row r="10" spans="2:3" x14ac:dyDescent="0.25">
      <c r="B10">
        <v>2010</v>
      </c>
      <c r="C10">
        <v>826.9</v>
      </c>
    </row>
    <row r="11" spans="2:3" x14ac:dyDescent="0.25">
      <c r="B11">
        <v>2011</v>
      </c>
      <c r="C11">
        <v>900.69999999999902</v>
      </c>
    </row>
    <row r="12" spans="2:3" x14ac:dyDescent="0.25">
      <c r="B12">
        <v>2012</v>
      </c>
      <c r="C12">
        <v>1170.3999999999901</v>
      </c>
    </row>
    <row r="13" spans="2:3" x14ac:dyDescent="0.25">
      <c r="B13">
        <v>2013</v>
      </c>
      <c r="C13">
        <v>1060.8</v>
      </c>
    </row>
    <row r="14" spans="2:3" x14ac:dyDescent="0.25">
      <c r="B14">
        <v>2014</v>
      </c>
      <c r="C14">
        <v>642.9</v>
      </c>
    </row>
    <row r="15" spans="2:3" x14ac:dyDescent="0.25">
      <c r="B15">
        <v>2015</v>
      </c>
      <c r="C15">
        <v>456.4</v>
      </c>
    </row>
    <row r="16" spans="2:3" x14ac:dyDescent="0.25">
      <c r="B16">
        <v>2016</v>
      </c>
      <c r="C16">
        <v>917.3</v>
      </c>
    </row>
    <row r="17" spans="2:3" x14ac:dyDescent="0.25">
      <c r="B17">
        <v>2018</v>
      </c>
      <c r="C17">
        <v>1042.9000000000001</v>
      </c>
    </row>
    <row r="18" spans="2:3" x14ac:dyDescent="0.25">
      <c r="B18">
        <v>2019</v>
      </c>
      <c r="C18">
        <v>921.5</v>
      </c>
    </row>
    <row r="19" spans="2:3" x14ac:dyDescent="0.25">
      <c r="B19">
        <v>2020</v>
      </c>
      <c r="C19">
        <v>1039.5999999999999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4BA4-17D1-4B56-8AB3-1925A5AC0452}">
  <dimension ref="C2:L36"/>
  <sheetViews>
    <sheetView tabSelected="1" topLeftCell="A2" workbookViewId="0">
      <selection activeCell="D2" sqref="D2:G36"/>
    </sheetView>
  </sheetViews>
  <sheetFormatPr defaultRowHeight="15.75" x14ac:dyDescent="0.25"/>
  <cols>
    <col min="1" max="16384" width="9.140625" style="2"/>
  </cols>
  <sheetData>
    <row r="2" spans="3:12" x14ac:dyDescent="0.25">
      <c r="D2" s="2" t="s">
        <v>28</v>
      </c>
      <c r="E2" s="2" t="s">
        <v>29</v>
      </c>
      <c r="F2" s="2" t="s">
        <v>30</v>
      </c>
      <c r="G2" s="2" t="s">
        <v>25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</row>
    <row r="3" spans="3:12" x14ac:dyDescent="0.25">
      <c r="C3" s="3"/>
      <c r="D3" s="2">
        <v>1991</v>
      </c>
      <c r="E3" s="2">
        <v>9.1666666666666605E-2</v>
      </c>
      <c r="F3" s="2">
        <v>0.25277777777777699</v>
      </c>
      <c r="G3" s="2">
        <v>0.105555555555555</v>
      </c>
      <c r="H3" s="2">
        <v>0.32479166666666598</v>
      </c>
      <c r="I3" s="2">
        <v>0.52986279257465696</v>
      </c>
      <c r="J3" s="2">
        <v>0.30602006688963201</v>
      </c>
      <c r="K3" s="2">
        <v>0.51946107784431095</v>
      </c>
      <c r="L3" s="2">
        <v>0.12724550898203499</v>
      </c>
    </row>
    <row r="4" spans="3:12" x14ac:dyDescent="0.25">
      <c r="C4" s="3"/>
      <c r="D4" s="2">
        <v>1992</v>
      </c>
      <c r="E4" s="2">
        <v>0.13055555555555501</v>
      </c>
      <c r="F4" s="2">
        <v>0.227777777777777</v>
      </c>
      <c r="G4" s="2">
        <v>9.9999999999999895E-2</v>
      </c>
      <c r="H4" s="2">
        <v>0.5</v>
      </c>
      <c r="I4" s="2">
        <v>0.74788135593220295</v>
      </c>
      <c r="J4" s="2">
        <v>0.49147727272727199</v>
      </c>
      <c r="K4" s="2">
        <v>0.89146706586826296</v>
      </c>
      <c r="L4" s="2">
        <v>0.43076347305389201</v>
      </c>
    </row>
    <row r="5" spans="3:12" x14ac:dyDescent="0.25">
      <c r="C5" s="3"/>
      <c r="D5" s="2">
        <v>1993</v>
      </c>
      <c r="E5" s="2">
        <v>0.41944444444444401</v>
      </c>
      <c r="F5" s="2">
        <v>0.58055555555555505</v>
      </c>
      <c r="G5" s="2">
        <v>0.63333333333333297</v>
      </c>
      <c r="H5" s="2">
        <v>0.73076923076922995</v>
      </c>
      <c r="I5" s="2">
        <v>0.84087406015037502</v>
      </c>
      <c r="J5" s="2">
        <v>0.70833333333333304</v>
      </c>
      <c r="K5" s="2">
        <v>0.97380239520958001</v>
      </c>
      <c r="L5" s="2">
        <v>0.809880239520958</v>
      </c>
    </row>
    <row r="6" spans="3:12" x14ac:dyDescent="0.25">
      <c r="C6" s="3"/>
      <c r="D6" s="2">
        <v>1994</v>
      </c>
      <c r="E6" s="2">
        <v>0.25277777777777699</v>
      </c>
      <c r="F6" s="2">
        <v>0.31944444444444398</v>
      </c>
      <c r="G6" s="2">
        <v>0.24444444444444399</v>
      </c>
      <c r="H6" s="2">
        <v>0.69047619047619002</v>
      </c>
      <c r="I6" s="2">
        <v>0.57003660637381504</v>
      </c>
      <c r="J6" s="2">
        <v>0.72949735449735398</v>
      </c>
      <c r="K6" s="2">
        <v>0.60516467065868196</v>
      </c>
      <c r="L6" s="2">
        <v>0.83757485029940104</v>
      </c>
    </row>
    <row r="7" spans="3:12" x14ac:dyDescent="0.25">
      <c r="C7" s="3"/>
      <c r="D7" s="2">
        <v>1995</v>
      </c>
      <c r="E7" s="2">
        <v>0.39999999999999902</v>
      </c>
      <c r="F7" s="2">
        <v>0.84722222222222199</v>
      </c>
      <c r="G7" s="2">
        <v>0.88888888888888895</v>
      </c>
      <c r="H7" s="2">
        <v>0.83045977011494199</v>
      </c>
      <c r="I7" s="2">
        <v>0.69604037267080698</v>
      </c>
      <c r="J7" s="2">
        <v>0.79597701149425204</v>
      </c>
      <c r="K7" s="2">
        <v>0.80089820359281405</v>
      </c>
      <c r="L7" s="2">
        <v>0.91953592814371199</v>
      </c>
    </row>
    <row r="8" spans="3:12" x14ac:dyDescent="0.25">
      <c r="C8" s="3"/>
      <c r="D8" s="2">
        <v>1996</v>
      </c>
      <c r="E8" s="2">
        <v>0.29166666666666602</v>
      </c>
      <c r="F8" s="2">
        <v>0.655555555555555</v>
      </c>
      <c r="G8" s="2">
        <v>0.76666666666666605</v>
      </c>
      <c r="H8" s="2">
        <v>0.71428571428571397</v>
      </c>
      <c r="I8" s="2">
        <v>0.50120772946859904</v>
      </c>
      <c r="J8" s="2">
        <v>0.77051282051282</v>
      </c>
      <c r="K8" s="2">
        <v>0.451721556886227</v>
      </c>
      <c r="L8" s="2">
        <v>0.89146706586826296</v>
      </c>
    </row>
    <row r="9" spans="3:12" x14ac:dyDescent="0.25">
      <c r="C9" s="3"/>
      <c r="D9" s="2">
        <v>1997</v>
      </c>
      <c r="E9" s="2">
        <v>0.16111111111111101</v>
      </c>
      <c r="F9" s="2">
        <v>0.68333333333333302</v>
      </c>
      <c r="G9" s="2">
        <v>0.63055555555555498</v>
      </c>
      <c r="H9" s="2">
        <v>0.60965722495894903</v>
      </c>
      <c r="I9" s="2">
        <v>0.42035419582106798</v>
      </c>
      <c r="J9" s="2">
        <v>0.65434782608695596</v>
      </c>
      <c r="K9" s="2">
        <v>0.32634730538922102</v>
      </c>
      <c r="L9" s="2">
        <v>0.71744011976047894</v>
      </c>
    </row>
    <row r="10" spans="3:12" x14ac:dyDescent="0.25">
      <c r="C10" s="3"/>
      <c r="D10" s="2">
        <v>1998</v>
      </c>
      <c r="E10" s="2">
        <v>0.37777777777777699</v>
      </c>
      <c r="F10" s="2">
        <v>0.83055555555555505</v>
      </c>
      <c r="G10" s="2">
        <v>0.94722222222222197</v>
      </c>
      <c r="H10" s="2">
        <v>0.83974358974358898</v>
      </c>
      <c r="I10" s="2">
        <v>0.74863544474393495</v>
      </c>
      <c r="J10" s="2">
        <v>0.76</v>
      </c>
      <c r="K10" s="2">
        <v>0.87799401197604698</v>
      </c>
      <c r="L10" s="2">
        <v>0.88061377245508898</v>
      </c>
    </row>
    <row r="11" spans="3:12" x14ac:dyDescent="0.25">
      <c r="C11" s="3"/>
      <c r="D11" s="2">
        <v>1999</v>
      </c>
      <c r="E11" s="2">
        <v>0.23888888888888801</v>
      </c>
      <c r="F11" s="2">
        <v>0.51666666666666605</v>
      </c>
      <c r="G11" s="2">
        <v>0.76388888888888895</v>
      </c>
      <c r="H11" s="2">
        <v>0.69326765188834105</v>
      </c>
      <c r="I11" s="2">
        <v>0.36625874125874103</v>
      </c>
      <c r="J11" s="2">
        <v>0.75140977443609003</v>
      </c>
      <c r="K11" s="2">
        <v>0.25224550898203502</v>
      </c>
      <c r="L11" s="2">
        <v>0.86077844311377205</v>
      </c>
    </row>
    <row r="12" spans="3:12" x14ac:dyDescent="0.25">
      <c r="C12" s="3"/>
      <c r="D12" s="2">
        <v>2000</v>
      </c>
      <c r="E12" s="2">
        <v>0.31944444444444398</v>
      </c>
      <c r="F12" s="2">
        <v>0.49444444444444402</v>
      </c>
      <c r="G12" s="2">
        <v>0.62777777777777699</v>
      </c>
      <c r="H12" s="2">
        <v>0.52786377708978305</v>
      </c>
      <c r="I12" s="2">
        <v>0.35714285714285698</v>
      </c>
      <c r="J12" s="2">
        <v>0.55238095238095197</v>
      </c>
      <c r="K12" s="2">
        <v>0.212949101796407</v>
      </c>
      <c r="L12" s="2">
        <v>0.54266467065868196</v>
      </c>
    </row>
    <row r="13" spans="3:12" x14ac:dyDescent="0.25">
      <c r="C13" s="3"/>
      <c r="D13" s="2">
        <v>2001</v>
      </c>
      <c r="E13" s="2">
        <v>0.61111111111111105</v>
      </c>
      <c r="F13" s="2">
        <v>0.55555555555555503</v>
      </c>
      <c r="G13" s="2">
        <v>0.38333333333333303</v>
      </c>
      <c r="H13" s="2">
        <v>0.63104288499025296</v>
      </c>
      <c r="I13" s="2">
        <v>0.60229814030131801</v>
      </c>
      <c r="J13" s="2">
        <v>0.60662393162393102</v>
      </c>
      <c r="K13" s="2">
        <v>0.65194610778443096</v>
      </c>
      <c r="L13" s="2">
        <v>0.632859281437125</v>
      </c>
    </row>
    <row r="14" spans="3:12" x14ac:dyDescent="0.25">
      <c r="C14" s="3"/>
      <c r="D14" s="2">
        <v>2002</v>
      </c>
      <c r="E14" s="2">
        <v>0.70833333333333304</v>
      </c>
      <c r="F14" s="2">
        <v>0.48611111111111099</v>
      </c>
      <c r="G14" s="2">
        <v>0.46388888888888802</v>
      </c>
      <c r="H14" s="2">
        <v>0.40790986085904402</v>
      </c>
      <c r="I14" s="2">
        <v>0.34006734006734002</v>
      </c>
      <c r="J14" s="2">
        <v>0.50595238095238004</v>
      </c>
      <c r="K14" s="2">
        <v>0.18188622754490999</v>
      </c>
      <c r="L14" s="2">
        <v>0.44872754491017902</v>
      </c>
    </row>
    <row r="15" spans="3:12" x14ac:dyDescent="0.25">
      <c r="C15" s="3"/>
      <c r="D15" s="2">
        <v>2003</v>
      </c>
      <c r="E15" s="2">
        <v>0.68333333333333302</v>
      </c>
      <c r="F15" s="2">
        <v>0.57222222222222197</v>
      </c>
      <c r="G15" s="2">
        <v>0.61111111111111105</v>
      </c>
      <c r="H15" s="2">
        <v>0.45476190476190398</v>
      </c>
      <c r="I15" s="2">
        <v>0.53418799271380801</v>
      </c>
      <c r="J15" s="2">
        <v>0.46037037037036999</v>
      </c>
      <c r="K15" s="2">
        <v>0.53742514970059796</v>
      </c>
      <c r="L15" s="2">
        <v>0.36639221556886198</v>
      </c>
    </row>
    <row r="16" spans="3:12" x14ac:dyDescent="0.25">
      <c r="C16" s="3"/>
      <c r="D16" s="2">
        <v>2004</v>
      </c>
      <c r="E16" s="2">
        <v>0.57499999999999996</v>
      </c>
      <c r="F16" s="2">
        <v>0.54722222222222205</v>
      </c>
      <c r="G16" s="2">
        <v>0.51388888888888895</v>
      </c>
      <c r="H16" s="2">
        <v>0.372988505747126</v>
      </c>
      <c r="I16" s="2">
        <v>0.41826923076923</v>
      </c>
      <c r="J16" s="2">
        <v>0.418650793650793</v>
      </c>
      <c r="K16" s="2">
        <v>0.32372754491017902</v>
      </c>
      <c r="L16" s="2">
        <v>0.29865269461077798</v>
      </c>
    </row>
    <row r="17" spans="3:12" x14ac:dyDescent="0.25">
      <c r="C17" s="3"/>
      <c r="D17" s="2">
        <v>2005</v>
      </c>
      <c r="E17" s="2">
        <v>0.97222222222222199</v>
      </c>
      <c r="F17" s="2">
        <v>0.83333333333333304</v>
      </c>
      <c r="G17" s="2">
        <v>0.81111111111111101</v>
      </c>
      <c r="H17" s="2">
        <v>0.79089668615984399</v>
      </c>
      <c r="I17" s="2">
        <v>0.83123342175066295</v>
      </c>
      <c r="J17" s="2">
        <v>0.60185185185185097</v>
      </c>
      <c r="K17" s="2">
        <v>0.94872754491017897</v>
      </c>
      <c r="L17" s="2">
        <v>0.62125748502994005</v>
      </c>
    </row>
    <row r="18" spans="3:12" x14ac:dyDescent="0.25">
      <c r="C18" s="3"/>
      <c r="D18" s="2">
        <v>2006</v>
      </c>
      <c r="E18" s="2">
        <v>0.94444444444444398</v>
      </c>
      <c r="F18" s="2">
        <v>0.82222222222222197</v>
      </c>
      <c r="G18" s="2">
        <v>0.89722222222222203</v>
      </c>
      <c r="H18" s="2">
        <v>0.83333333333333304</v>
      </c>
      <c r="I18" s="2">
        <v>0.63627012999811094</v>
      </c>
      <c r="J18" s="2">
        <v>0.8</v>
      </c>
      <c r="K18" s="2">
        <v>0.71856287425149701</v>
      </c>
      <c r="L18" s="2">
        <v>0.934880239520958</v>
      </c>
    </row>
    <row r="19" spans="3:12" x14ac:dyDescent="0.25">
      <c r="C19" s="3"/>
      <c r="D19" s="2">
        <v>2007</v>
      </c>
      <c r="E19" s="2">
        <v>0.78888888888888797</v>
      </c>
      <c r="F19" s="2">
        <v>0.241666666666666</v>
      </c>
      <c r="G19" s="2">
        <v>0.38055555555555498</v>
      </c>
      <c r="H19" s="2">
        <v>0.53571428571428503</v>
      </c>
      <c r="I19" s="2">
        <v>0.27981481481481402</v>
      </c>
      <c r="J19" s="2">
        <v>0.608764367816092</v>
      </c>
      <c r="K19" s="2">
        <v>8.6826347305389198E-2</v>
      </c>
      <c r="L19" s="2">
        <v>0.64446107784431095</v>
      </c>
    </row>
    <row r="20" spans="3:12" x14ac:dyDescent="0.25">
      <c r="C20" s="3"/>
      <c r="D20" s="2">
        <v>2008</v>
      </c>
      <c r="E20" s="2">
        <v>0.66111111111111098</v>
      </c>
      <c r="F20" s="2">
        <v>0.38333333333333303</v>
      </c>
      <c r="G20" s="2">
        <v>0.23611111111111099</v>
      </c>
      <c r="H20" s="2">
        <v>0.5</v>
      </c>
      <c r="I20" s="2">
        <v>0.47222222222222199</v>
      </c>
      <c r="J20" s="2">
        <v>0.488612836438923</v>
      </c>
      <c r="K20" s="2">
        <v>0.43974550898203502</v>
      </c>
      <c r="L20" s="2">
        <v>0.41579341317365198</v>
      </c>
    </row>
    <row r="21" spans="3:12" x14ac:dyDescent="0.25">
      <c r="C21" s="3"/>
      <c r="D21" s="2">
        <v>2009</v>
      </c>
      <c r="E21" s="2">
        <v>0.35277777777777702</v>
      </c>
      <c r="F21" s="2">
        <v>0.563888888888888</v>
      </c>
      <c r="G21" s="2">
        <v>0.23055555555555499</v>
      </c>
      <c r="H21" s="2">
        <v>0.38965517241379299</v>
      </c>
      <c r="I21" s="2">
        <v>0.422222222222222</v>
      </c>
      <c r="J21" s="2">
        <v>0.41428571428571398</v>
      </c>
      <c r="K21" s="2">
        <v>0.32447604790419099</v>
      </c>
      <c r="L21" s="2">
        <v>0.29154191616766401</v>
      </c>
    </row>
    <row r="22" spans="3:12" x14ac:dyDescent="0.25">
      <c r="C22" s="3"/>
      <c r="D22" s="2">
        <v>2010</v>
      </c>
      <c r="E22" s="2">
        <v>0.50277777777777699</v>
      </c>
      <c r="F22" s="2">
        <v>0.67500000000000004</v>
      </c>
      <c r="G22" s="2">
        <v>0.57777777777777695</v>
      </c>
      <c r="H22" s="2">
        <v>0.50608519269776797</v>
      </c>
      <c r="I22" s="2">
        <v>0.69561781609195406</v>
      </c>
      <c r="J22" s="2">
        <v>0.45761494252873502</v>
      </c>
      <c r="K22" s="2">
        <v>0.80800898203592797</v>
      </c>
      <c r="L22" s="2">
        <v>0.36863772455089799</v>
      </c>
    </row>
    <row r="23" spans="3:12" x14ac:dyDescent="0.25">
      <c r="C23" s="3"/>
      <c r="D23" s="2">
        <v>2011</v>
      </c>
      <c r="E23" s="2">
        <v>0.95277777777777795</v>
      </c>
      <c r="F23" s="2">
        <v>0.83888888888888802</v>
      </c>
      <c r="G23" s="2">
        <v>0.93055555555555503</v>
      </c>
      <c r="H23" s="2">
        <v>0.83405172413793105</v>
      </c>
      <c r="I23" s="2">
        <v>0.74538461538461498</v>
      </c>
      <c r="J23" s="2">
        <v>0.75185185185185099</v>
      </c>
      <c r="K23" s="2">
        <v>0.88510479041916101</v>
      </c>
      <c r="L23" s="2">
        <v>0.86826347305389195</v>
      </c>
    </row>
    <row r="24" spans="3:12" x14ac:dyDescent="0.25">
      <c r="C24" s="3"/>
      <c r="D24" s="2">
        <v>2012</v>
      </c>
      <c r="E24" s="2">
        <v>0.84722222222222199</v>
      </c>
      <c r="F24" s="2">
        <v>0.344444444444444</v>
      </c>
      <c r="G24" s="2">
        <v>0.48611111111111099</v>
      </c>
      <c r="H24" s="2">
        <v>0.76388888888888795</v>
      </c>
      <c r="I24" s="2">
        <v>0.473646723646723</v>
      </c>
      <c r="J24" s="2">
        <v>0.80047619047619001</v>
      </c>
      <c r="K24" s="2">
        <v>0.415419161676646</v>
      </c>
      <c r="L24" s="2">
        <v>0.92589820359281405</v>
      </c>
    </row>
    <row r="25" spans="3:12" x14ac:dyDescent="0.25">
      <c r="C25" s="3"/>
      <c r="D25" s="2">
        <v>2013</v>
      </c>
      <c r="E25" s="2">
        <v>0.56666666666666599</v>
      </c>
      <c r="F25" s="2">
        <v>0.22222222222222199</v>
      </c>
      <c r="G25" s="2">
        <v>0.313888888888888</v>
      </c>
      <c r="H25" s="2">
        <v>0.59340659340659296</v>
      </c>
      <c r="I25" s="2">
        <v>0.28431372549019601</v>
      </c>
      <c r="J25" s="2">
        <v>0.677651515151515</v>
      </c>
      <c r="K25" s="2">
        <v>0.100299401197604</v>
      </c>
      <c r="L25" s="2">
        <v>0.74962574850299402</v>
      </c>
    </row>
    <row r="26" spans="3:12" x14ac:dyDescent="0.25">
      <c r="C26" s="3"/>
      <c r="D26" s="2">
        <v>2014</v>
      </c>
      <c r="E26" s="2">
        <v>0.23055555555555499</v>
      </c>
      <c r="F26" s="2">
        <v>8.6111111111110999E-2</v>
      </c>
      <c r="G26" s="2">
        <v>7.2222222222222104E-2</v>
      </c>
      <c r="H26" s="2">
        <v>0.43055555555555503</v>
      </c>
      <c r="I26" s="2">
        <v>0.26879699248120298</v>
      </c>
      <c r="J26" s="2">
        <v>0.50094696969696895</v>
      </c>
      <c r="K26" s="2">
        <v>7.4850299401197501E-2</v>
      </c>
      <c r="L26" s="2">
        <v>0.44386227544910101</v>
      </c>
    </row>
    <row r="27" spans="3:12" x14ac:dyDescent="0.25">
      <c r="C27" s="3"/>
      <c r="D27" s="2">
        <v>2015</v>
      </c>
      <c r="E27" s="2">
        <v>7.2222222222222202E-2</v>
      </c>
      <c r="F27" s="2">
        <v>0.105555555555555</v>
      </c>
      <c r="G27" s="2">
        <v>5.83333333333333E-2</v>
      </c>
      <c r="H27" s="2">
        <v>0.36538461538461497</v>
      </c>
      <c r="I27" s="2">
        <v>0.39932983682983603</v>
      </c>
      <c r="J27" s="2">
        <v>0.40833333333333299</v>
      </c>
      <c r="K27" s="2">
        <v>0.26983532934131699</v>
      </c>
      <c r="L27" s="2">
        <v>0.28480538922155602</v>
      </c>
    </row>
    <row r="28" spans="3:12" x14ac:dyDescent="0.25">
      <c r="C28" s="3"/>
      <c r="D28" s="2">
        <v>2016</v>
      </c>
      <c r="E28" s="2">
        <v>0.23611111111111099</v>
      </c>
      <c r="F28" s="2">
        <v>0.297222222222222</v>
      </c>
      <c r="G28" s="2">
        <v>0.3</v>
      </c>
      <c r="H28" s="2">
        <v>0.26050420168067201</v>
      </c>
      <c r="I28" s="2">
        <v>0.41319444444444398</v>
      </c>
      <c r="J28" s="2">
        <v>0.31481018981018899</v>
      </c>
      <c r="K28" s="2">
        <v>0.29715568862275399</v>
      </c>
      <c r="L28" s="2">
        <v>0.14745508982035899</v>
      </c>
    </row>
    <row r="29" spans="3:12" x14ac:dyDescent="0.25">
      <c r="C29" s="3"/>
      <c r="D29" s="2">
        <v>2017</v>
      </c>
      <c r="E29" s="2">
        <v>0.719444444444444</v>
      </c>
      <c r="F29" s="2">
        <v>0.85555555555555496</v>
      </c>
      <c r="G29" s="2">
        <v>0.85833333333333295</v>
      </c>
      <c r="H29" s="2">
        <v>0.422222222222222</v>
      </c>
      <c r="I29" s="2">
        <v>0.71016949152542297</v>
      </c>
      <c r="J29" s="2">
        <v>0.40972222222222199</v>
      </c>
      <c r="K29" s="2">
        <v>0.83420658682634696</v>
      </c>
      <c r="L29" s="2">
        <v>0.28592814371257402</v>
      </c>
    </row>
    <row r="30" spans="3:12" x14ac:dyDescent="0.25">
      <c r="C30" s="3"/>
      <c r="D30" s="2">
        <v>2018</v>
      </c>
      <c r="E30" s="2">
        <v>0.66944444444444395</v>
      </c>
      <c r="F30" s="2">
        <v>0.46388888888888802</v>
      </c>
      <c r="G30" s="2">
        <v>0.46111111111111103</v>
      </c>
      <c r="H30" s="2">
        <v>0.31666666666666599</v>
      </c>
      <c r="I30" s="2">
        <v>0.45076923076922998</v>
      </c>
      <c r="J30" s="2">
        <v>0.35416666666666602</v>
      </c>
      <c r="K30" s="2">
        <v>0.394461077844311</v>
      </c>
      <c r="L30" s="2">
        <v>0.18562874251497</v>
      </c>
    </row>
    <row r="31" spans="3:12" x14ac:dyDescent="0.25">
      <c r="C31" s="3"/>
      <c r="D31" s="2">
        <v>2019</v>
      </c>
      <c r="E31" s="2">
        <v>0.86666666666666603</v>
      </c>
      <c r="F31" s="2">
        <v>0.79722222222222205</v>
      </c>
      <c r="G31" s="2">
        <v>0.79444444444444395</v>
      </c>
      <c r="H31" s="2">
        <v>0.55000000000000004</v>
      </c>
      <c r="I31" s="2">
        <v>0.752941176470588</v>
      </c>
      <c r="J31" s="2">
        <v>0.47777777777777702</v>
      </c>
      <c r="K31" s="2">
        <v>0.88922155688622695</v>
      </c>
      <c r="L31" s="2">
        <v>0.410179640718562</v>
      </c>
    </row>
    <row r="32" spans="3:12" x14ac:dyDescent="0.25">
      <c r="C32" s="3"/>
      <c r="D32" s="2">
        <v>2020</v>
      </c>
      <c r="E32" s="2">
        <v>0.85555555555555496</v>
      </c>
      <c r="F32" s="2">
        <v>0.39999999999999902</v>
      </c>
      <c r="G32" s="2">
        <v>0.41111111111111098</v>
      </c>
      <c r="H32" s="2">
        <v>0.68333333333333302</v>
      </c>
      <c r="I32" s="2">
        <v>0.67647058823529405</v>
      </c>
      <c r="J32" s="2">
        <v>0.65151515151515105</v>
      </c>
      <c r="K32" s="2">
        <v>0.77357784431137699</v>
      </c>
      <c r="L32" s="2">
        <v>0.71407185628742498</v>
      </c>
    </row>
    <row r="33" spans="3:12" x14ac:dyDescent="0.25">
      <c r="C33" s="3"/>
      <c r="D33" s="2">
        <v>2021</v>
      </c>
      <c r="E33" s="2">
        <v>0.5</v>
      </c>
      <c r="F33" s="2">
        <v>0.202777777777777</v>
      </c>
      <c r="G33" s="2">
        <v>0.11111111111111099</v>
      </c>
      <c r="H33" s="2">
        <v>0.45</v>
      </c>
      <c r="I33" s="2">
        <v>0.381410256410256</v>
      </c>
      <c r="J33" s="2">
        <v>0.512797619047619</v>
      </c>
      <c r="K33" s="2">
        <v>0.24251497005987999</v>
      </c>
      <c r="L33" s="2">
        <v>0.46444610778443102</v>
      </c>
    </row>
    <row r="34" spans="3:12" x14ac:dyDescent="0.25">
      <c r="C34" s="3"/>
      <c r="D34" s="2">
        <v>2022</v>
      </c>
      <c r="E34" s="2">
        <v>0.28611111111111098</v>
      </c>
      <c r="F34" s="2">
        <v>0.37222222222222201</v>
      </c>
      <c r="G34" s="2">
        <v>0.155555555555555</v>
      </c>
      <c r="H34" s="2">
        <v>0.36666666666666597</v>
      </c>
      <c r="I34" s="2">
        <v>0.44562647754137102</v>
      </c>
      <c r="J34" s="2">
        <v>0.422222222222222</v>
      </c>
      <c r="K34" s="2">
        <v>0.388098802395209</v>
      </c>
      <c r="L34" s="2">
        <v>0.307260479041916</v>
      </c>
    </row>
    <row r="35" spans="3:12" x14ac:dyDescent="0.25">
      <c r="C35" s="3"/>
      <c r="D35" s="2">
        <v>2023</v>
      </c>
      <c r="E35" s="2">
        <v>0.73611111111111105</v>
      </c>
      <c r="F35" s="2">
        <v>0.86944444444444402</v>
      </c>
      <c r="G35" s="2">
        <v>0.85</v>
      </c>
      <c r="H35" s="2">
        <v>0.77718832891246603</v>
      </c>
      <c r="I35" s="2">
        <v>0.802287581699346</v>
      </c>
      <c r="J35" s="2">
        <v>0.65181992337164696</v>
      </c>
      <c r="K35" s="2">
        <v>0.92514970059880197</v>
      </c>
      <c r="L35" s="2">
        <v>0.703218562874251</v>
      </c>
    </row>
    <row r="36" spans="3:12" x14ac:dyDescent="0.25">
      <c r="C36" s="3"/>
      <c r="D36" s="2">
        <v>2024</v>
      </c>
      <c r="E36" s="2">
        <v>0.93333333333333302</v>
      </c>
      <c r="F36" s="2">
        <v>0.422222222222222</v>
      </c>
      <c r="G36" s="2">
        <v>0.52222222222222203</v>
      </c>
      <c r="H36" s="2">
        <v>0.4</v>
      </c>
      <c r="I36" s="2">
        <v>0.79629629629629595</v>
      </c>
      <c r="J36" s="2">
        <v>0.59280936454849498</v>
      </c>
      <c r="K36" s="2">
        <v>0.94311377245508998</v>
      </c>
      <c r="L36" s="2">
        <v>0.60179640718562799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4AE7-D94A-4167-A362-DE7FA582181B}">
  <dimension ref="C2:L36"/>
  <sheetViews>
    <sheetView workbookViewId="0">
      <selection activeCell="G2" sqref="G2:G36"/>
    </sheetView>
  </sheetViews>
  <sheetFormatPr defaultRowHeight="15.75" x14ac:dyDescent="0.25"/>
  <cols>
    <col min="1" max="17" width="9.140625" style="2"/>
    <col min="18" max="18" width="20" style="2" bestFit="1" customWidth="1"/>
    <col min="19" max="19" width="19" style="2" bestFit="1" customWidth="1"/>
    <col min="20" max="20" width="20" style="2" bestFit="1" customWidth="1"/>
    <col min="21" max="21" width="24.140625" style="2" bestFit="1" customWidth="1"/>
    <col min="22" max="16384" width="9.140625" style="2"/>
  </cols>
  <sheetData>
    <row r="2" spans="3:12" x14ac:dyDescent="0.25">
      <c r="D2" s="2" t="s">
        <v>36</v>
      </c>
      <c r="E2" s="2" t="s">
        <v>37</v>
      </c>
      <c r="F2" s="2" t="s">
        <v>30</v>
      </c>
      <c r="G2" s="2" t="s">
        <v>25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</row>
    <row r="3" spans="3:12" x14ac:dyDescent="0.25">
      <c r="C3" s="3"/>
      <c r="D3" s="2">
        <v>1991</v>
      </c>
      <c r="E3" s="2">
        <v>7.7777777777777696E-2</v>
      </c>
      <c r="F3" s="2">
        <v>0.23703703703703699</v>
      </c>
      <c r="G3" s="2">
        <v>9.2592592592592504E-2</v>
      </c>
      <c r="H3" s="2">
        <v>0.32479166666666598</v>
      </c>
      <c r="I3" s="2">
        <v>0.52986279257465696</v>
      </c>
      <c r="J3" s="2">
        <v>0.30602006688963201</v>
      </c>
      <c r="K3" s="2">
        <v>0.51946107784431095</v>
      </c>
      <c r="L3" s="2">
        <v>0.12724550898203499</v>
      </c>
    </row>
    <row r="4" spans="3:12" x14ac:dyDescent="0.25">
      <c r="C4" s="3"/>
      <c r="D4" s="2">
        <v>1992</v>
      </c>
      <c r="E4" s="2">
        <v>0.13611111111111099</v>
      </c>
      <c r="F4" s="2">
        <v>0.194444444444444</v>
      </c>
      <c r="G4" s="2">
        <v>0.11944444444444401</v>
      </c>
      <c r="H4" s="2">
        <v>0.5</v>
      </c>
      <c r="I4" s="2">
        <v>0.74788135593220295</v>
      </c>
      <c r="J4" s="2">
        <v>0.49147727272727199</v>
      </c>
      <c r="K4" s="2">
        <v>0.89146706586826296</v>
      </c>
      <c r="L4" s="2">
        <v>0.43076347305389201</v>
      </c>
    </row>
    <row r="5" spans="3:12" x14ac:dyDescent="0.25">
      <c r="C5" s="3"/>
      <c r="D5" s="2">
        <v>1993</v>
      </c>
      <c r="E5" s="2">
        <v>0.36111111111111099</v>
      </c>
      <c r="F5" s="2">
        <v>0.61388888888888804</v>
      </c>
      <c r="G5" s="2">
        <v>0.483333333333333</v>
      </c>
      <c r="H5" s="2">
        <v>0.73076923076922995</v>
      </c>
      <c r="I5" s="2">
        <v>0.84087406015037502</v>
      </c>
      <c r="J5" s="2">
        <v>0.70833333333333304</v>
      </c>
      <c r="K5" s="2">
        <v>0.97380239520958001</v>
      </c>
      <c r="L5" s="2">
        <v>0.809880239520958</v>
      </c>
    </row>
    <row r="6" spans="3:12" x14ac:dyDescent="0.25">
      <c r="C6" s="3"/>
      <c r="D6" s="2">
        <v>1994</v>
      </c>
      <c r="E6" s="2">
        <v>0.28888888888888797</v>
      </c>
      <c r="F6" s="2">
        <v>0.219444444444444</v>
      </c>
      <c r="G6" s="2">
        <v>0.34722222222222199</v>
      </c>
      <c r="H6" s="2">
        <v>0.69047619047619002</v>
      </c>
      <c r="I6" s="2">
        <v>0.57003660637381504</v>
      </c>
      <c r="J6" s="2">
        <v>0.72949735449735398</v>
      </c>
      <c r="K6" s="2">
        <v>0.60516467065868196</v>
      </c>
      <c r="L6" s="2">
        <v>0.83757485029940104</v>
      </c>
    </row>
    <row r="7" spans="3:12" x14ac:dyDescent="0.25">
      <c r="C7" s="3"/>
      <c r="D7" s="2">
        <v>1995</v>
      </c>
      <c r="E7" s="2">
        <v>0.344444444444444</v>
      </c>
      <c r="F7" s="2">
        <v>0.87222222222222201</v>
      </c>
      <c r="G7" s="2">
        <v>0.73055555555555496</v>
      </c>
      <c r="H7" s="2">
        <v>0.83045977011494199</v>
      </c>
      <c r="I7" s="2">
        <v>0.69604037267080698</v>
      </c>
      <c r="J7" s="2">
        <v>0.79597701149425204</v>
      </c>
      <c r="K7" s="2">
        <v>0.80089820359281405</v>
      </c>
      <c r="L7" s="2">
        <v>0.91953592814371199</v>
      </c>
    </row>
    <row r="8" spans="3:12" x14ac:dyDescent="0.25">
      <c r="C8" s="3"/>
      <c r="D8" s="2">
        <v>1996</v>
      </c>
      <c r="E8" s="2">
        <v>0.33055555555555499</v>
      </c>
      <c r="F8" s="2">
        <v>0.6</v>
      </c>
      <c r="G8" s="2">
        <v>0.77500000000000002</v>
      </c>
      <c r="H8" s="2">
        <v>0.71428571428571397</v>
      </c>
      <c r="I8" s="2">
        <v>0.50120772946859904</v>
      </c>
      <c r="J8" s="2">
        <v>0.77051282051282</v>
      </c>
      <c r="K8" s="2">
        <v>0.451721556886227</v>
      </c>
      <c r="L8" s="2">
        <v>0.89146706586826296</v>
      </c>
    </row>
    <row r="9" spans="3:12" x14ac:dyDescent="0.25">
      <c r="C9" s="3"/>
      <c r="D9" s="2">
        <v>1997</v>
      </c>
      <c r="E9" s="2">
        <v>0.19999999999999901</v>
      </c>
      <c r="F9" s="2">
        <v>0.73611111111111105</v>
      </c>
      <c r="G9" s="2">
        <v>0.70555555555555505</v>
      </c>
      <c r="H9" s="2">
        <v>0.60965722495894903</v>
      </c>
      <c r="I9" s="2">
        <v>0.42035419582106798</v>
      </c>
      <c r="J9" s="2">
        <v>0.65434782608695596</v>
      </c>
      <c r="K9" s="2">
        <v>0.32634730538922102</v>
      </c>
      <c r="L9" s="2">
        <v>0.71744011976047894</v>
      </c>
    </row>
    <row r="10" spans="3:12" x14ac:dyDescent="0.25">
      <c r="C10" s="3"/>
      <c r="D10" s="2">
        <v>1998</v>
      </c>
      <c r="E10" s="2">
        <v>0.30277777777777698</v>
      </c>
      <c r="F10" s="2">
        <v>0.77500000000000002</v>
      </c>
      <c r="G10" s="2">
        <v>0.83611111111111103</v>
      </c>
      <c r="H10" s="2">
        <v>0.83974358974358898</v>
      </c>
      <c r="I10" s="2">
        <v>0.74863544474393495</v>
      </c>
      <c r="J10" s="2">
        <v>0.76</v>
      </c>
      <c r="K10" s="2">
        <v>0.87799401197604698</v>
      </c>
      <c r="L10" s="2">
        <v>0.88061377245508898</v>
      </c>
    </row>
    <row r="11" spans="3:12" x14ac:dyDescent="0.25">
      <c r="C11" s="3"/>
      <c r="D11" s="2">
        <v>1999</v>
      </c>
      <c r="E11" s="2">
        <v>0.28333333333333299</v>
      </c>
      <c r="F11" s="2">
        <v>0.655555555555555</v>
      </c>
      <c r="G11" s="2">
        <v>0.83611111111111103</v>
      </c>
      <c r="H11" s="2">
        <v>0.69326765188834105</v>
      </c>
      <c r="I11" s="2">
        <v>0.36625874125874103</v>
      </c>
      <c r="J11" s="2">
        <v>0.75140977443609003</v>
      </c>
      <c r="K11" s="2">
        <v>0.25224550898203502</v>
      </c>
      <c r="L11" s="2">
        <v>0.86077844311377205</v>
      </c>
    </row>
    <row r="12" spans="3:12" x14ac:dyDescent="0.25">
      <c r="C12" s="3"/>
      <c r="D12" s="2">
        <v>2000</v>
      </c>
      <c r="E12" s="2">
        <v>0.28333333333333299</v>
      </c>
      <c r="F12" s="2">
        <v>0.43055555555555503</v>
      </c>
      <c r="G12" s="2">
        <v>0.64166666666666605</v>
      </c>
      <c r="H12" s="2">
        <v>0.52786377708978305</v>
      </c>
      <c r="I12" s="2">
        <v>0.35714285714285698</v>
      </c>
      <c r="J12" s="2">
        <v>0.55238095238095197</v>
      </c>
      <c r="K12" s="2">
        <v>0.212949101796407</v>
      </c>
      <c r="L12" s="2">
        <v>0.54266467065868196</v>
      </c>
    </row>
    <row r="13" spans="3:12" x14ac:dyDescent="0.25">
      <c r="C13" s="3"/>
      <c r="D13" s="2">
        <v>2001</v>
      </c>
      <c r="E13" s="2">
        <v>0.52777777777777701</v>
      </c>
      <c r="F13" s="2">
        <v>0.52500000000000002</v>
      </c>
      <c r="G13" s="2">
        <v>0.44444444444444398</v>
      </c>
      <c r="H13" s="2">
        <v>0.63104288499025296</v>
      </c>
      <c r="I13" s="2">
        <v>0.60229814030131801</v>
      </c>
      <c r="J13" s="2">
        <v>0.60662393162393102</v>
      </c>
      <c r="K13" s="2">
        <v>0.65194610778443096</v>
      </c>
      <c r="L13" s="2">
        <v>0.632859281437125</v>
      </c>
    </row>
    <row r="14" spans="3:12" x14ac:dyDescent="0.25">
      <c r="C14" s="3"/>
      <c r="D14" s="2">
        <v>2002</v>
      </c>
      <c r="E14" s="2">
        <v>0.69166666666666599</v>
      </c>
      <c r="F14" s="2">
        <v>0.47222222222222199</v>
      </c>
      <c r="G14" s="2">
        <v>0.469444444444444</v>
      </c>
      <c r="H14" s="2">
        <v>0.40790986085904402</v>
      </c>
      <c r="I14" s="2">
        <v>0.34006734006734002</v>
      </c>
      <c r="J14" s="2">
        <v>0.50595238095238004</v>
      </c>
      <c r="K14" s="2">
        <v>0.18188622754490999</v>
      </c>
      <c r="L14" s="2">
        <v>0.44872754491017902</v>
      </c>
    </row>
    <row r="15" spans="3:12" x14ac:dyDescent="0.25">
      <c r="C15" s="3"/>
      <c r="D15" s="2">
        <v>2003</v>
      </c>
      <c r="E15" s="2">
        <v>0.719444444444444</v>
      </c>
      <c r="F15" s="2">
        <v>0.61388888888888804</v>
      </c>
      <c r="G15" s="2">
        <v>0.54722222222222205</v>
      </c>
      <c r="H15" s="2">
        <v>0.45476190476190398</v>
      </c>
      <c r="I15" s="2">
        <v>0.53418799271380801</v>
      </c>
      <c r="J15" s="2">
        <v>0.46037037037036999</v>
      </c>
      <c r="K15" s="2">
        <v>0.53742514970059796</v>
      </c>
      <c r="L15" s="2">
        <v>0.36639221556886198</v>
      </c>
    </row>
    <row r="16" spans="3:12" x14ac:dyDescent="0.25">
      <c r="C16" s="3"/>
      <c r="D16" s="2">
        <v>2004</v>
      </c>
      <c r="E16" s="2">
        <v>0.59722222222222199</v>
      </c>
      <c r="F16" s="2">
        <v>0.452777777777777</v>
      </c>
      <c r="G16" s="2">
        <v>0.55833333333333302</v>
      </c>
      <c r="H16" s="2">
        <v>0.372988505747126</v>
      </c>
      <c r="I16" s="2">
        <v>0.41826923076923</v>
      </c>
      <c r="J16" s="2">
        <v>0.418650793650793</v>
      </c>
      <c r="K16" s="2">
        <v>0.32372754491017902</v>
      </c>
      <c r="L16" s="2">
        <v>0.29865269461077798</v>
      </c>
    </row>
    <row r="17" spans="3:12" x14ac:dyDescent="0.25">
      <c r="C17" s="3"/>
      <c r="D17" s="2">
        <v>2005</v>
      </c>
      <c r="E17" s="2">
        <v>0.85833333333333295</v>
      </c>
      <c r="F17" s="2">
        <v>0.87777777777777699</v>
      </c>
      <c r="G17" s="2">
        <v>0.70833333333333304</v>
      </c>
      <c r="H17" s="2">
        <v>0.79089668615984399</v>
      </c>
      <c r="I17" s="2">
        <v>0.83123342175066295</v>
      </c>
      <c r="J17" s="2">
        <v>0.60185185185185097</v>
      </c>
      <c r="K17" s="2">
        <v>0.94872754491017897</v>
      </c>
      <c r="L17" s="2">
        <v>0.62125748502994005</v>
      </c>
    </row>
    <row r="18" spans="3:12" x14ac:dyDescent="0.25">
      <c r="C18" s="3"/>
      <c r="D18" s="2">
        <v>2006</v>
      </c>
      <c r="E18" s="2">
        <v>0.96388888888888902</v>
      </c>
      <c r="F18" s="2">
        <v>0.85277777777777697</v>
      </c>
      <c r="G18" s="2">
        <v>0.88888888888888895</v>
      </c>
      <c r="H18" s="2">
        <v>0.83333333333333304</v>
      </c>
      <c r="I18" s="2">
        <v>0.63627012999811094</v>
      </c>
      <c r="J18" s="2">
        <v>0.8</v>
      </c>
      <c r="K18" s="2">
        <v>0.71856287425149701</v>
      </c>
      <c r="L18" s="2">
        <v>0.934880239520958</v>
      </c>
    </row>
    <row r="19" spans="3:12" x14ac:dyDescent="0.25">
      <c r="C19" s="3"/>
      <c r="D19" s="2">
        <v>2007</v>
      </c>
      <c r="E19" s="2">
        <v>0.82777777777777695</v>
      </c>
      <c r="F19" s="2">
        <v>0.358333333333333</v>
      </c>
      <c r="G19" s="2">
        <v>0.53611111111111098</v>
      </c>
      <c r="H19" s="2">
        <v>0.53571428571428503</v>
      </c>
      <c r="I19" s="2">
        <v>0.27981481481481402</v>
      </c>
      <c r="J19" s="2">
        <v>0.608764367816092</v>
      </c>
      <c r="K19" s="2">
        <v>8.6826347305389198E-2</v>
      </c>
      <c r="L19" s="2">
        <v>0.64446107784431095</v>
      </c>
    </row>
    <row r="20" spans="3:12" x14ac:dyDescent="0.25">
      <c r="C20" s="3"/>
      <c r="D20" s="2">
        <v>2008</v>
      </c>
      <c r="E20" s="2">
        <v>0.72222222222222199</v>
      </c>
      <c r="F20" s="2">
        <v>0.35277777777777702</v>
      </c>
      <c r="G20" s="2">
        <v>0.26944444444444399</v>
      </c>
      <c r="H20" s="2">
        <v>0.5</v>
      </c>
      <c r="I20" s="2">
        <v>0.47222222222222199</v>
      </c>
      <c r="J20" s="2">
        <v>0.488612836438923</v>
      </c>
      <c r="K20" s="2">
        <v>0.43974550898203502</v>
      </c>
      <c r="L20" s="2">
        <v>0.41579341317365198</v>
      </c>
    </row>
    <row r="21" spans="3:12" x14ac:dyDescent="0.25">
      <c r="C21" s="3"/>
      <c r="D21" s="2">
        <v>2009</v>
      </c>
      <c r="E21" s="2">
        <v>0.405555555555555</v>
      </c>
      <c r="F21" s="2">
        <v>0.46111111111111103</v>
      </c>
      <c r="G21" s="2">
        <v>0.20555555555555499</v>
      </c>
      <c r="H21" s="2">
        <v>0.38965517241379299</v>
      </c>
      <c r="I21" s="2">
        <v>0.422222222222222</v>
      </c>
      <c r="J21" s="2">
        <v>0.41428571428571398</v>
      </c>
      <c r="K21" s="2">
        <v>0.32447604790419099</v>
      </c>
      <c r="L21" s="2">
        <v>0.29154191616766401</v>
      </c>
    </row>
    <row r="22" spans="3:12" x14ac:dyDescent="0.25">
      <c r="C22" s="3"/>
      <c r="D22" s="2">
        <v>2010</v>
      </c>
      <c r="E22" s="2">
        <v>0.41666666666666602</v>
      </c>
      <c r="F22" s="2">
        <v>0.66111111111111098</v>
      </c>
      <c r="G22" s="2">
        <v>0.469444444444444</v>
      </c>
      <c r="H22" s="2">
        <v>0.50608519269776797</v>
      </c>
      <c r="I22" s="2">
        <v>0.69561781609195406</v>
      </c>
      <c r="J22" s="2">
        <v>0.45761494252873502</v>
      </c>
      <c r="K22" s="2">
        <v>0.80800898203592797</v>
      </c>
      <c r="L22" s="2">
        <v>0.36863772455089799</v>
      </c>
    </row>
    <row r="23" spans="3:12" x14ac:dyDescent="0.25">
      <c r="C23" s="3"/>
      <c r="D23" s="2">
        <v>2011</v>
      </c>
      <c r="E23" s="2">
        <v>0.875</v>
      </c>
      <c r="F23" s="2">
        <v>0.83333333333333304</v>
      </c>
      <c r="G23" s="2">
        <v>0.86944444444444402</v>
      </c>
      <c r="H23" s="2">
        <v>0.83405172413793105</v>
      </c>
      <c r="I23" s="2">
        <v>0.74538461538461498</v>
      </c>
      <c r="J23" s="2">
        <v>0.75185185185185099</v>
      </c>
      <c r="K23" s="2">
        <v>0.88510479041916101</v>
      </c>
      <c r="L23" s="2">
        <v>0.86826347305389195</v>
      </c>
    </row>
    <row r="24" spans="3:12" x14ac:dyDescent="0.25">
      <c r="C24" s="3"/>
      <c r="D24" s="2">
        <v>2012</v>
      </c>
      <c r="E24" s="2">
        <v>0.9</v>
      </c>
      <c r="F24" s="2">
        <v>0.42777777777777698</v>
      </c>
      <c r="G24" s="2">
        <v>0.59722222222222199</v>
      </c>
      <c r="H24" s="2">
        <v>0.76388888888888795</v>
      </c>
      <c r="I24" s="2">
        <v>0.473646723646723</v>
      </c>
      <c r="J24" s="2">
        <v>0.80047619047619001</v>
      </c>
      <c r="K24" s="2">
        <v>0.415419161676646</v>
      </c>
      <c r="L24" s="2">
        <v>0.92589820359281405</v>
      </c>
    </row>
    <row r="25" spans="3:12" x14ac:dyDescent="0.25">
      <c r="C25" s="3"/>
      <c r="D25" s="2">
        <v>2013</v>
      </c>
      <c r="E25" s="2">
        <v>0.61666666666666603</v>
      </c>
      <c r="F25" s="2">
        <v>0.28333333333333299</v>
      </c>
      <c r="G25" s="2">
        <v>0.38333333333333303</v>
      </c>
      <c r="H25" s="2">
        <v>0.59340659340659296</v>
      </c>
      <c r="I25" s="2">
        <v>0.28431372549019601</v>
      </c>
      <c r="J25" s="2">
        <v>0.677651515151515</v>
      </c>
      <c r="K25" s="2">
        <v>0.100299401197604</v>
      </c>
      <c r="L25" s="2">
        <v>0.74962574850299402</v>
      </c>
    </row>
    <row r="26" spans="3:12" x14ac:dyDescent="0.25">
      <c r="C26" s="3"/>
      <c r="D26" s="2">
        <v>2014</v>
      </c>
      <c r="E26" s="2">
        <v>0.35555555555555501</v>
      </c>
      <c r="F26" s="2">
        <v>0.11944444444444401</v>
      </c>
      <c r="G26" s="2">
        <v>0.105555555555555</v>
      </c>
      <c r="H26" s="2">
        <v>0.43055555555555503</v>
      </c>
      <c r="I26" s="2">
        <v>0.26879699248120298</v>
      </c>
      <c r="J26" s="2">
        <v>0.50094696969696895</v>
      </c>
      <c r="K26" s="2">
        <v>7.4850299401197501E-2</v>
      </c>
      <c r="L26" s="2">
        <v>0.44386227544910101</v>
      </c>
    </row>
    <row r="27" spans="3:12" x14ac:dyDescent="0.25">
      <c r="C27" s="3"/>
      <c r="D27" s="2">
        <v>2015</v>
      </c>
      <c r="E27" s="2">
        <v>6.3888888888888801E-2</v>
      </c>
      <c r="F27" s="2">
        <v>6.1111111111110998E-2</v>
      </c>
      <c r="G27" s="2">
        <v>6.3888888888888801E-2</v>
      </c>
      <c r="H27" s="2">
        <v>0.36538461538461497</v>
      </c>
      <c r="I27" s="2">
        <v>0.39932983682983603</v>
      </c>
      <c r="J27" s="2">
        <v>0.40833333333333299</v>
      </c>
      <c r="K27" s="2">
        <v>0.26983532934131699</v>
      </c>
      <c r="L27" s="2">
        <v>0.28480538922155602</v>
      </c>
    </row>
    <row r="28" spans="3:12" x14ac:dyDescent="0.25">
      <c r="C28" s="3"/>
      <c r="D28" s="2">
        <v>2016</v>
      </c>
      <c r="E28" s="2">
        <v>0.15</v>
      </c>
      <c r="F28" s="2">
        <v>0.297222222222222</v>
      </c>
      <c r="G28" s="2">
        <v>0.22222222222222199</v>
      </c>
      <c r="H28" s="2">
        <v>0.26050420168067201</v>
      </c>
      <c r="I28" s="2">
        <v>0.41319444444444398</v>
      </c>
      <c r="J28" s="2">
        <v>0.31481018981018899</v>
      </c>
      <c r="K28" s="2">
        <v>0.29715568862275399</v>
      </c>
      <c r="L28" s="2">
        <v>0.14745508982035899</v>
      </c>
    </row>
    <row r="29" spans="3:12" x14ac:dyDescent="0.25">
      <c r="C29" s="3"/>
      <c r="D29" s="2">
        <v>2017</v>
      </c>
      <c r="E29" s="2">
        <v>0.63888888888888895</v>
      </c>
      <c r="F29" s="2">
        <v>0.74166666666666603</v>
      </c>
      <c r="G29" s="2">
        <v>0.75555555555555498</v>
      </c>
      <c r="H29" s="2">
        <v>0.422222222222222</v>
      </c>
      <c r="I29" s="2">
        <v>0.71016949152542297</v>
      </c>
      <c r="J29" s="2">
        <v>0.40972222222222199</v>
      </c>
      <c r="K29" s="2">
        <v>0.83420658682634696</v>
      </c>
      <c r="L29" s="2">
        <v>0.28592814371257402</v>
      </c>
    </row>
    <row r="30" spans="3:12" x14ac:dyDescent="0.25">
      <c r="C30" s="3"/>
      <c r="D30" s="2">
        <v>2018</v>
      </c>
      <c r="E30" s="2">
        <v>0.68611111111111101</v>
      </c>
      <c r="F30" s="2">
        <v>0.50277777777777699</v>
      </c>
      <c r="G30" s="2">
        <v>0.52777777777777701</v>
      </c>
      <c r="H30" s="2">
        <v>0.31666666666666599</v>
      </c>
      <c r="I30" s="2">
        <v>0.45076923076922998</v>
      </c>
      <c r="J30" s="2">
        <v>0.35416666666666602</v>
      </c>
      <c r="K30" s="2">
        <v>0.394461077844311</v>
      </c>
      <c r="L30" s="2">
        <v>0.18562874251497</v>
      </c>
    </row>
    <row r="31" spans="3:12" x14ac:dyDescent="0.25">
      <c r="C31" s="3"/>
      <c r="D31" s="2">
        <v>2019</v>
      </c>
      <c r="E31" s="2">
        <v>0.81111111111111101</v>
      </c>
      <c r="F31" s="2">
        <v>0.75555555555555498</v>
      </c>
      <c r="G31" s="2">
        <v>0.72499999999999998</v>
      </c>
      <c r="H31" s="2">
        <v>0.55000000000000004</v>
      </c>
      <c r="I31" s="2">
        <v>0.752941176470588</v>
      </c>
      <c r="J31" s="2">
        <v>0.47777777777777702</v>
      </c>
      <c r="K31" s="2">
        <v>0.88922155688622695</v>
      </c>
      <c r="L31" s="2">
        <v>0.410179640718562</v>
      </c>
    </row>
    <row r="32" spans="3:12" x14ac:dyDescent="0.25">
      <c r="C32" s="3"/>
      <c r="D32" s="2">
        <v>2020</v>
      </c>
      <c r="E32" s="2">
        <v>0.875</v>
      </c>
      <c r="F32" s="2">
        <v>0.52777777777777701</v>
      </c>
      <c r="G32" s="2">
        <v>0.50833333333333297</v>
      </c>
      <c r="H32" s="2">
        <v>0.68333333333333302</v>
      </c>
      <c r="I32" s="2">
        <v>0.67647058823529405</v>
      </c>
      <c r="J32" s="2">
        <v>0.65151515151515105</v>
      </c>
      <c r="K32" s="2">
        <v>0.77357784431137699</v>
      </c>
      <c r="L32" s="2">
        <v>0.71407185628742498</v>
      </c>
    </row>
    <row r="33" spans="3:12" x14ac:dyDescent="0.25">
      <c r="C33" s="3"/>
      <c r="D33" s="2">
        <v>2021</v>
      </c>
      <c r="E33" s="2">
        <v>0.6</v>
      </c>
      <c r="F33" s="2">
        <v>0.16111111111111101</v>
      </c>
      <c r="G33" s="2">
        <v>0.180555555555555</v>
      </c>
      <c r="H33" s="2">
        <v>0.45</v>
      </c>
      <c r="I33" s="2">
        <v>0.381410256410256</v>
      </c>
      <c r="J33" s="2">
        <v>0.512797619047619</v>
      </c>
      <c r="K33" s="2">
        <v>0.24251497005987999</v>
      </c>
      <c r="L33" s="2">
        <v>0.46444610778443102</v>
      </c>
    </row>
    <row r="34" spans="3:12" x14ac:dyDescent="0.25">
      <c r="C34" s="3"/>
      <c r="D34" s="2">
        <v>2022</v>
      </c>
      <c r="E34" s="2">
        <v>0.327777777777777</v>
      </c>
      <c r="F34" s="2">
        <v>0.30277777777777698</v>
      </c>
      <c r="G34" s="2">
        <v>0.13888888888888801</v>
      </c>
      <c r="H34" s="2">
        <v>0.36666666666666597</v>
      </c>
      <c r="I34" s="2">
        <v>0.44562647754137102</v>
      </c>
      <c r="J34" s="2">
        <v>0.422222222222222</v>
      </c>
      <c r="K34" s="2">
        <v>0.388098802395209</v>
      </c>
      <c r="L34" s="2">
        <v>0.307260479041916</v>
      </c>
    </row>
    <row r="35" spans="3:12" x14ac:dyDescent="0.25">
      <c r="C35" s="3"/>
      <c r="D35" s="2">
        <v>2023</v>
      </c>
      <c r="E35" s="2">
        <v>0.57222222222222197</v>
      </c>
      <c r="F35" s="2">
        <v>0.84722222222222199</v>
      </c>
      <c r="G35" s="2">
        <v>0.69722222222222197</v>
      </c>
      <c r="H35" s="2">
        <v>0.77718832891246603</v>
      </c>
      <c r="I35" s="2">
        <v>0.802287581699346</v>
      </c>
      <c r="J35" s="2">
        <v>0.65181992337164696</v>
      </c>
      <c r="K35" s="2">
        <v>0.92514970059880197</v>
      </c>
      <c r="L35" s="2">
        <v>0.703218562874251</v>
      </c>
    </row>
    <row r="36" spans="3:12" x14ac:dyDescent="0.25">
      <c r="C36" s="3"/>
      <c r="D36" s="2">
        <v>2024</v>
      </c>
      <c r="E36" s="2">
        <v>0.92777777777777704</v>
      </c>
      <c r="F36" s="2">
        <v>0.57222222222222197</v>
      </c>
      <c r="G36" s="2">
        <v>0.66111111111111098</v>
      </c>
      <c r="H36" s="2">
        <v>0.4</v>
      </c>
      <c r="I36" s="2">
        <v>0.79629629629629595</v>
      </c>
      <c r="J36" s="2">
        <v>0.59280936454849498</v>
      </c>
      <c r="K36" s="2">
        <v>0.94311377245508998</v>
      </c>
      <c r="L36" s="2">
        <v>0.60179640718562799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BEF3-B28D-4A4E-9A80-C596EDA392AA}">
  <dimension ref="A1:Y89"/>
  <sheetViews>
    <sheetView zoomScale="85" zoomScaleNormal="85" workbookViewId="0">
      <selection activeCell="G31" sqref="F31:G31"/>
    </sheetView>
  </sheetViews>
  <sheetFormatPr defaultRowHeight="15" x14ac:dyDescent="0.25"/>
  <sheetData>
    <row r="1" spans="1:25" x14ac:dyDescent="0.25">
      <c r="B1" t="s">
        <v>20</v>
      </c>
      <c r="C1" t="s">
        <v>19</v>
      </c>
      <c r="D1" t="s">
        <v>18</v>
      </c>
      <c r="E1" t="s">
        <v>21</v>
      </c>
      <c r="F1" t="s">
        <v>25</v>
      </c>
      <c r="G1" t="s">
        <v>25</v>
      </c>
      <c r="Q1" t="s">
        <v>23</v>
      </c>
      <c r="R1" t="s">
        <v>24</v>
      </c>
      <c r="S1" t="s">
        <v>19</v>
      </c>
      <c r="Y1" s="4" t="s">
        <v>38</v>
      </c>
    </row>
    <row r="2" spans="1:25" x14ac:dyDescent="0.25">
      <c r="A2">
        <v>1962</v>
      </c>
      <c r="E2">
        <v>0</v>
      </c>
      <c r="F2" t="s">
        <v>27</v>
      </c>
      <c r="G2" t="s">
        <v>26</v>
      </c>
      <c r="P2">
        <v>1962</v>
      </c>
      <c r="R2" t="s">
        <v>22</v>
      </c>
      <c r="Y2" s="4" t="s">
        <v>39</v>
      </c>
    </row>
    <row r="3" spans="1:25" x14ac:dyDescent="0.25">
      <c r="A3">
        <v>1963</v>
      </c>
      <c r="E3">
        <v>0</v>
      </c>
      <c r="P3">
        <v>1963</v>
      </c>
    </row>
    <row r="4" spans="1:25" x14ac:dyDescent="0.25">
      <c r="A4">
        <v>1964</v>
      </c>
      <c r="E4">
        <v>0</v>
      </c>
      <c r="P4">
        <v>1964</v>
      </c>
    </row>
    <row r="5" spans="1:25" x14ac:dyDescent="0.25">
      <c r="A5">
        <v>1965</v>
      </c>
      <c r="E5">
        <v>0</v>
      </c>
      <c r="P5">
        <v>1965</v>
      </c>
    </row>
    <row r="6" spans="1:25" x14ac:dyDescent="0.25">
      <c r="A6">
        <v>1966</v>
      </c>
      <c r="E6">
        <v>0</v>
      </c>
      <c r="P6">
        <v>1966</v>
      </c>
    </row>
    <row r="7" spans="1:25" x14ac:dyDescent="0.25">
      <c r="A7">
        <v>1967</v>
      </c>
      <c r="E7">
        <v>0</v>
      </c>
      <c r="P7">
        <v>1967</v>
      </c>
    </row>
    <row r="8" spans="1:25" x14ac:dyDescent="0.25">
      <c r="A8">
        <v>1968</v>
      </c>
      <c r="E8">
        <v>0</v>
      </c>
      <c r="P8">
        <v>1968</v>
      </c>
    </row>
    <row r="9" spans="1:25" x14ac:dyDescent="0.25">
      <c r="A9">
        <v>1969</v>
      </c>
      <c r="E9">
        <v>0</v>
      </c>
      <c r="P9">
        <v>1969</v>
      </c>
    </row>
    <row r="10" spans="1:25" x14ac:dyDescent="0.25">
      <c r="A10">
        <v>1970</v>
      </c>
      <c r="E10">
        <v>0</v>
      </c>
      <c r="P10">
        <v>1970</v>
      </c>
    </row>
    <row r="11" spans="1:25" x14ac:dyDescent="0.25">
      <c r="A11">
        <v>1971</v>
      </c>
      <c r="E11">
        <v>0</v>
      </c>
      <c r="P11">
        <v>1971</v>
      </c>
    </row>
    <row r="12" spans="1:25" x14ac:dyDescent="0.25">
      <c r="A12">
        <v>1972</v>
      </c>
      <c r="B12">
        <v>73213</v>
      </c>
      <c r="E12">
        <v>74123</v>
      </c>
      <c r="P12">
        <v>1972</v>
      </c>
      <c r="Q12">
        <v>73213</v>
      </c>
      <c r="R12">
        <f>(Q12*9+Q11*3)/12</f>
        <v>54909.75</v>
      </c>
    </row>
    <row r="13" spans="1:25" x14ac:dyDescent="0.25">
      <c r="A13">
        <v>1973</v>
      </c>
      <c r="B13">
        <v>192309</v>
      </c>
      <c r="E13">
        <v>207808</v>
      </c>
      <c r="P13">
        <v>1973</v>
      </c>
      <c r="Q13">
        <v>192309</v>
      </c>
      <c r="R13">
        <f t="shared" ref="R13:R61" si="0">(Q13*9+Q12*3)/12</f>
        <v>162535</v>
      </c>
    </row>
    <row r="14" spans="1:25" x14ac:dyDescent="0.25">
      <c r="A14">
        <v>1974</v>
      </c>
      <c r="B14">
        <v>294934</v>
      </c>
      <c r="E14">
        <v>313634</v>
      </c>
      <c r="P14">
        <v>1974</v>
      </c>
      <c r="Q14">
        <v>294934</v>
      </c>
      <c r="R14">
        <f t="shared" si="0"/>
        <v>269277.75</v>
      </c>
    </row>
    <row r="15" spans="1:25" x14ac:dyDescent="0.25">
      <c r="A15">
        <v>1975</v>
      </c>
      <c r="B15">
        <v>545806</v>
      </c>
      <c r="E15">
        <v>573219</v>
      </c>
      <c r="P15">
        <v>1975</v>
      </c>
      <c r="Q15">
        <v>545806</v>
      </c>
      <c r="R15">
        <f t="shared" si="0"/>
        <v>483088</v>
      </c>
    </row>
    <row r="16" spans="1:25" x14ac:dyDescent="0.25">
      <c r="A16">
        <v>1976</v>
      </c>
      <c r="B16">
        <v>636795</v>
      </c>
      <c r="D16" s="1">
        <v>638000</v>
      </c>
      <c r="E16">
        <v>685768</v>
      </c>
      <c r="P16">
        <v>1976</v>
      </c>
      <c r="Q16">
        <v>636795</v>
      </c>
      <c r="R16">
        <f t="shared" si="0"/>
        <v>614047.75</v>
      </c>
    </row>
    <row r="17" spans="1:25" x14ac:dyDescent="0.25">
      <c r="A17">
        <v>1977</v>
      </c>
      <c r="B17">
        <v>223584</v>
      </c>
      <c r="D17" s="1">
        <v>209000</v>
      </c>
      <c r="E17">
        <v>236086</v>
      </c>
      <c r="P17">
        <v>1977</v>
      </c>
      <c r="Q17">
        <v>223584</v>
      </c>
      <c r="R17">
        <f t="shared" si="0"/>
        <v>326886.75</v>
      </c>
    </row>
    <row r="18" spans="1:25" x14ac:dyDescent="0.25">
      <c r="A18">
        <v>1978</v>
      </c>
      <c r="B18">
        <v>519391</v>
      </c>
      <c r="D18" s="1">
        <v>576000</v>
      </c>
      <c r="E18">
        <v>590329</v>
      </c>
      <c r="P18">
        <v>1978</v>
      </c>
      <c r="Q18">
        <v>519391</v>
      </c>
      <c r="R18">
        <f t="shared" si="0"/>
        <v>445439.25</v>
      </c>
      <c r="Y18" s="4" t="s">
        <v>40</v>
      </c>
    </row>
    <row r="19" spans="1:25" x14ac:dyDescent="0.25">
      <c r="A19">
        <v>1979</v>
      </c>
      <c r="B19">
        <v>477389</v>
      </c>
      <c r="D19" s="1">
        <v>532000</v>
      </c>
      <c r="E19">
        <v>568338</v>
      </c>
      <c r="P19">
        <v>1979</v>
      </c>
      <c r="Q19">
        <v>477389</v>
      </c>
      <c r="R19">
        <f t="shared" si="0"/>
        <v>487889.5</v>
      </c>
    </row>
    <row r="20" spans="1:25" x14ac:dyDescent="0.25">
      <c r="A20">
        <v>1980</v>
      </c>
      <c r="B20">
        <v>534022</v>
      </c>
      <c r="D20" s="1">
        <v>560000</v>
      </c>
      <c r="E20">
        <v>639743</v>
      </c>
      <c r="P20">
        <v>1980</v>
      </c>
      <c r="Q20">
        <v>534022</v>
      </c>
      <c r="R20">
        <f t="shared" si="0"/>
        <v>519863.75</v>
      </c>
    </row>
    <row r="21" spans="1:25" x14ac:dyDescent="0.25">
      <c r="A21">
        <v>1981</v>
      </c>
      <c r="B21">
        <v>821247</v>
      </c>
      <c r="D21" s="1">
        <v>827000</v>
      </c>
      <c r="E21">
        <v>938482</v>
      </c>
      <c r="P21">
        <v>1981</v>
      </c>
      <c r="Q21">
        <v>821247</v>
      </c>
      <c r="R21">
        <f t="shared" si="0"/>
        <v>749440.75</v>
      </c>
    </row>
    <row r="22" spans="1:25" x14ac:dyDescent="0.25">
      <c r="A22">
        <v>1982</v>
      </c>
      <c r="B22">
        <v>721716</v>
      </c>
      <c r="D22" s="1">
        <v>737000</v>
      </c>
      <c r="E22">
        <v>818071</v>
      </c>
      <c r="P22">
        <v>1982</v>
      </c>
      <c r="Q22">
        <v>721716</v>
      </c>
      <c r="R22">
        <f t="shared" si="0"/>
        <v>746598.75</v>
      </c>
    </row>
    <row r="23" spans="1:25" x14ac:dyDescent="0.25">
      <c r="A23">
        <v>1983</v>
      </c>
      <c r="B23">
        <v>359725</v>
      </c>
      <c r="D23" s="1">
        <v>410000</v>
      </c>
      <c r="E23">
        <v>431182</v>
      </c>
      <c r="P23">
        <v>1983</v>
      </c>
      <c r="Q23">
        <v>359725</v>
      </c>
      <c r="R23">
        <f t="shared" si="0"/>
        <v>450222.75</v>
      </c>
    </row>
    <row r="24" spans="1:25" x14ac:dyDescent="0.25">
      <c r="A24">
        <v>1984</v>
      </c>
      <c r="B24">
        <v>482271</v>
      </c>
      <c r="D24" s="1">
        <v>498000</v>
      </c>
      <c r="E24">
        <v>556830</v>
      </c>
      <c r="P24">
        <v>1984</v>
      </c>
      <c r="Q24">
        <v>482271</v>
      </c>
      <c r="R24">
        <f t="shared" si="0"/>
        <v>451634.5</v>
      </c>
    </row>
    <row r="25" spans="1:25" x14ac:dyDescent="0.25">
      <c r="A25">
        <v>1985</v>
      </c>
      <c r="B25">
        <v>708444</v>
      </c>
      <c r="D25" s="1">
        <v>728000</v>
      </c>
      <c r="E25">
        <v>792477</v>
      </c>
      <c r="P25">
        <v>1985</v>
      </c>
      <c r="Q25">
        <v>708444</v>
      </c>
      <c r="R25">
        <f t="shared" si="0"/>
        <v>651900.75</v>
      </c>
    </row>
    <row r="26" spans="1:25" x14ac:dyDescent="0.25">
      <c r="A26">
        <v>1986</v>
      </c>
      <c r="B26">
        <v>738643</v>
      </c>
      <c r="D26" s="1">
        <v>756000</v>
      </c>
      <c r="E26">
        <v>823067</v>
      </c>
      <c r="P26">
        <v>1986</v>
      </c>
      <c r="Q26">
        <v>738643</v>
      </c>
      <c r="R26">
        <f t="shared" si="0"/>
        <v>731093.25</v>
      </c>
    </row>
    <row r="27" spans="1:25" x14ac:dyDescent="0.25">
      <c r="A27">
        <v>1987</v>
      </c>
      <c r="B27">
        <v>757972</v>
      </c>
      <c r="D27" s="1">
        <v>763000</v>
      </c>
      <c r="E27">
        <v>851322</v>
      </c>
      <c r="P27">
        <v>1987</v>
      </c>
      <c r="Q27">
        <v>757972</v>
      </c>
      <c r="R27">
        <f t="shared" si="0"/>
        <v>753139.75</v>
      </c>
    </row>
    <row r="28" spans="1:25" x14ac:dyDescent="0.25">
      <c r="A28">
        <v>1988</v>
      </c>
      <c r="B28">
        <v>951802</v>
      </c>
      <c r="D28" s="1">
        <v>957000</v>
      </c>
      <c r="E28">
        <v>1044737</v>
      </c>
      <c r="P28">
        <v>1988</v>
      </c>
      <c r="Q28">
        <v>951802</v>
      </c>
      <c r="R28">
        <f t="shared" si="0"/>
        <v>903344.5</v>
      </c>
    </row>
    <row r="29" spans="1:25" x14ac:dyDescent="0.25">
      <c r="A29">
        <v>1989</v>
      </c>
      <c r="B29">
        <v>1212038</v>
      </c>
      <c r="D29" s="1">
        <v>1215000</v>
      </c>
      <c r="E29">
        <v>1328041</v>
      </c>
      <c r="P29">
        <v>1989</v>
      </c>
      <c r="Q29">
        <v>1212038</v>
      </c>
      <c r="R29">
        <f t="shared" si="0"/>
        <v>1146979</v>
      </c>
    </row>
    <row r="30" spans="1:25" x14ac:dyDescent="0.25">
      <c r="A30">
        <v>1990</v>
      </c>
      <c r="B30">
        <v>1458878</v>
      </c>
      <c r="D30" s="1">
        <v>1458000</v>
      </c>
      <c r="E30">
        <v>1579466</v>
      </c>
      <c r="P30">
        <v>1990</v>
      </c>
      <c r="Q30">
        <v>1458878</v>
      </c>
      <c r="R30">
        <f t="shared" si="0"/>
        <v>1397168</v>
      </c>
    </row>
    <row r="31" spans="1:25" x14ac:dyDescent="0.25">
      <c r="A31">
        <v>1991</v>
      </c>
      <c r="B31">
        <v>405341</v>
      </c>
      <c r="D31" s="1">
        <v>625000</v>
      </c>
      <c r="E31">
        <v>441217</v>
      </c>
      <c r="F31">
        <v>0.105555555555555</v>
      </c>
      <c r="G31">
        <v>9.2592592592592504E-2</v>
      </c>
      <c r="P31">
        <v>1991</v>
      </c>
      <c r="Q31">
        <v>405341</v>
      </c>
      <c r="R31">
        <f t="shared" si="0"/>
        <v>668725.25</v>
      </c>
    </row>
    <row r="32" spans="1:25" x14ac:dyDescent="0.25">
      <c r="A32">
        <v>1992</v>
      </c>
      <c r="B32">
        <v>736391</v>
      </c>
      <c r="D32" s="1">
        <v>744000</v>
      </c>
      <c r="E32">
        <v>809771</v>
      </c>
      <c r="F32">
        <v>9.9999999999999895E-2</v>
      </c>
      <c r="G32">
        <v>0.11944444444444401</v>
      </c>
      <c r="P32">
        <v>1992</v>
      </c>
      <c r="Q32">
        <v>736391</v>
      </c>
      <c r="R32">
        <f t="shared" si="0"/>
        <v>653628.5</v>
      </c>
    </row>
    <row r="33" spans="1:25" x14ac:dyDescent="0.25">
      <c r="A33">
        <v>1993</v>
      </c>
      <c r="B33">
        <v>634735</v>
      </c>
      <c r="D33" s="1">
        <v>663000</v>
      </c>
      <c r="E33">
        <v>759485</v>
      </c>
      <c r="F33">
        <v>0.63333333333333297</v>
      </c>
      <c r="G33">
        <v>0.483333333333333</v>
      </c>
      <c r="P33">
        <v>1993</v>
      </c>
      <c r="Q33">
        <v>634735</v>
      </c>
      <c r="R33">
        <f t="shared" si="0"/>
        <v>660149</v>
      </c>
    </row>
    <row r="34" spans="1:25" x14ac:dyDescent="0.25">
      <c r="A34">
        <v>1994</v>
      </c>
      <c r="B34">
        <v>847150</v>
      </c>
      <c r="D34" s="1">
        <v>845000</v>
      </c>
      <c r="E34">
        <v>960815</v>
      </c>
      <c r="F34">
        <v>0.24444444444444399</v>
      </c>
      <c r="G34">
        <v>0.34722222222222199</v>
      </c>
      <c r="P34">
        <v>1994</v>
      </c>
      <c r="Q34">
        <v>847150</v>
      </c>
      <c r="R34">
        <f t="shared" si="0"/>
        <v>794046.25</v>
      </c>
      <c r="Y34" s="4" t="s">
        <v>41</v>
      </c>
    </row>
    <row r="35" spans="1:25" x14ac:dyDescent="0.25">
      <c r="A35">
        <v>1995</v>
      </c>
      <c r="B35">
        <v>417407</v>
      </c>
      <c r="D35" s="1">
        <v>451000</v>
      </c>
      <c r="E35">
        <v>542465</v>
      </c>
      <c r="F35">
        <v>0.88888888888888895</v>
      </c>
      <c r="G35">
        <v>0.73055555555555496</v>
      </c>
      <c r="P35">
        <v>1995</v>
      </c>
      <c r="Q35">
        <v>417407</v>
      </c>
      <c r="R35">
        <f t="shared" si="0"/>
        <v>524842.75</v>
      </c>
    </row>
    <row r="36" spans="1:25" x14ac:dyDescent="0.25">
      <c r="A36">
        <v>1996</v>
      </c>
      <c r="B36">
        <v>538881</v>
      </c>
      <c r="D36" s="1">
        <v>663000</v>
      </c>
      <c r="E36">
        <v>779918</v>
      </c>
      <c r="F36">
        <v>0.76666666666666605</v>
      </c>
      <c r="G36">
        <v>0.77500000000000002</v>
      </c>
      <c r="P36">
        <v>1996</v>
      </c>
      <c r="Q36">
        <v>538881</v>
      </c>
      <c r="R36">
        <f t="shared" si="0"/>
        <v>508512.5</v>
      </c>
    </row>
    <row r="37" spans="1:25" x14ac:dyDescent="0.25">
      <c r="A37">
        <v>1997</v>
      </c>
      <c r="B37">
        <v>636745</v>
      </c>
      <c r="D37" s="1">
        <v>724000</v>
      </c>
      <c r="E37">
        <v>860798</v>
      </c>
      <c r="F37">
        <v>0.63055555555555498</v>
      </c>
      <c r="G37">
        <v>0.70555555555555505</v>
      </c>
      <c r="P37">
        <v>1997</v>
      </c>
      <c r="Q37">
        <v>636745</v>
      </c>
      <c r="R37">
        <f t="shared" si="0"/>
        <v>612279</v>
      </c>
    </row>
    <row r="38" spans="1:25" x14ac:dyDescent="0.25">
      <c r="A38">
        <v>1998</v>
      </c>
      <c r="B38">
        <v>384751</v>
      </c>
      <c r="D38" s="1">
        <v>521000</v>
      </c>
      <c r="E38">
        <v>607301</v>
      </c>
      <c r="F38">
        <v>0.94722222222222197</v>
      </c>
      <c r="G38">
        <v>0.83611111111111103</v>
      </c>
      <c r="P38">
        <v>1998</v>
      </c>
      <c r="Q38">
        <v>384751</v>
      </c>
      <c r="R38">
        <f t="shared" si="0"/>
        <v>447749.5</v>
      </c>
    </row>
    <row r="39" spans="1:25" x14ac:dyDescent="0.25">
      <c r="A39">
        <v>1999</v>
      </c>
      <c r="B39">
        <v>746871</v>
      </c>
      <c r="D39" s="1">
        <v>792000</v>
      </c>
      <c r="E39">
        <v>947420</v>
      </c>
      <c r="F39">
        <v>0.76388888888888895</v>
      </c>
      <c r="G39">
        <v>0.83611111111111103</v>
      </c>
      <c r="P39">
        <v>1999</v>
      </c>
      <c r="Q39">
        <v>746871</v>
      </c>
      <c r="R39">
        <f t="shared" si="0"/>
        <v>656341</v>
      </c>
    </row>
    <row r="40" spans="1:25" x14ac:dyDescent="0.25">
      <c r="A40">
        <v>2000</v>
      </c>
      <c r="B40">
        <v>1421355</v>
      </c>
      <c r="D40" s="1">
        <v>1473000</v>
      </c>
      <c r="E40">
        <v>1627123</v>
      </c>
      <c r="F40">
        <v>0.62777777777777699</v>
      </c>
      <c r="G40">
        <v>0.64166666666666605</v>
      </c>
      <c r="P40">
        <v>2000</v>
      </c>
      <c r="Q40">
        <v>1421355</v>
      </c>
      <c r="R40">
        <f t="shared" si="0"/>
        <v>1252734</v>
      </c>
    </row>
    <row r="41" spans="1:25" x14ac:dyDescent="0.25">
      <c r="A41">
        <v>2001</v>
      </c>
      <c r="B41">
        <v>1084568</v>
      </c>
      <c r="D41" s="1">
        <v>1119000</v>
      </c>
      <c r="E41">
        <v>1187452</v>
      </c>
      <c r="F41">
        <v>0.38333333333333303</v>
      </c>
      <c r="G41">
        <v>0.44444444444444398</v>
      </c>
      <c r="P41">
        <v>2001</v>
      </c>
      <c r="Q41">
        <v>1084568</v>
      </c>
      <c r="R41">
        <f t="shared" si="0"/>
        <v>1168764.75</v>
      </c>
    </row>
    <row r="42" spans="1:25" x14ac:dyDescent="0.25">
      <c r="A42">
        <v>2002</v>
      </c>
      <c r="B42">
        <v>1552917</v>
      </c>
      <c r="C42">
        <v>1533.5</v>
      </c>
      <c r="D42" s="1">
        <v>1415000</v>
      </c>
      <c r="E42">
        <v>1680514</v>
      </c>
      <c r="F42">
        <v>0.46388888888888802</v>
      </c>
      <c r="G42">
        <v>0.469444444444444</v>
      </c>
      <c r="P42">
        <v>2002</v>
      </c>
      <c r="Q42">
        <v>1552917</v>
      </c>
      <c r="R42">
        <f t="shared" si="0"/>
        <v>1435829.75</v>
      </c>
      <c r="S42">
        <f>C42*10^3</f>
        <v>1533500</v>
      </c>
    </row>
    <row r="43" spans="1:25" x14ac:dyDescent="0.25">
      <c r="A43">
        <v>2003</v>
      </c>
      <c r="B43">
        <v>1645096</v>
      </c>
      <c r="C43">
        <v>1712.8999999999901</v>
      </c>
      <c r="D43" s="1">
        <v>1561000</v>
      </c>
      <c r="E43">
        <v>1771048</v>
      </c>
      <c r="F43">
        <v>0.61111111111111105</v>
      </c>
      <c r="G43">
        <v>0.54722222222222205</v>
      </c>
      <c r="P43">
        <v>2003</v>
      </c>
      <c r="Q43">
        <v>1645096</v>
      </c>
      <c r="R43">
        <f t="shared" si="0"/>
        <v>1622051.25</v>
      </c>
      <c r="S43">
        <f t="shared" ref="S43:S59" si="1">C43*10^3</f>
        <v>1712899.99999999</v>
      </c>
    </row>
    <row r="44" spans="1:25" x14ac:dyDescent="0.25">
      <c r="A44">
        <v>2004</v>
      </c>
      <c r="B44">
        <v>1846664</v>
      </c>
      <c r="C44">
        <v>1836.19999999999</v>
      </c>
      <c r="D44" s="1">
        <v>1802000</v>
      </c>
      <c r="E44">
        <v>1971235</v>
      </c>
      <c r="F44">
        <v>0.51388888888888895</v>
      </c>
      <c r="G44">
        <v>0.55833333333333302</v>
      </c>
      <c r="P44">
        <v>2004</v>
      </c>
      <c r="Q44">
        <v>1846664</v>
      </c>
      <c r="R44">
        <f t="shared" si="0"/>
        <v>1796272</v>
      </c>
      <c r="S44">
        <f t="shared" si="1"/>
        <v>1836199.99999999</v>
      </c>
    </row>
    <row r="45" spans="1:25" x14ac:dyDescent="0.25">
      <c r="A45">
        <v>2005</v>
      </c>
      <c r="B45">
        <v>1515148</v>
      </c>
      <c r="C45">
        <v>1528.5</v>
      </c>
      <c r="D45" s="1">
        <v>1525000</v>
      </c>
      <c r="E45">
        <v>1693416</v>
      </c>
      <c r="F45">
        <v>0.81111111111111101</v>
      </c>
      <c r="G45">
        <v>0.70833333333333304</v>
      </c>
      <c r="P45">
        <v>2005</v>
      </c>
      <c r="Q45">
        <v>1515148</v>
      </c>
      <c r="R45">
        <f t="shared" si="0"/>
        <v>1598027</v>
      </c>
      <c r="S45">
        <f t="shared" si="1"/>
        <v>1528500</v>
      </c>
    </row>
    <row r="46" spans="1:25" x14ac:dyDescent="0.25">
      <c r="A46">
        <v>2006</v>
      </c>
      <c r="B46">
        <v>1595004</v>
      </c>
      <c r="C46">
        <v>1469.7</v>
      </c>
      <c r="D46" s="1">
        <v>1695000</v>
      </c>
      <c r="E46">
        <v>1898072</v>
      </c>
      <c r="F46">
        <v>0.89722222222222203</v>
      </c>
      <c r="G46">
        <v>0.88888888888888895</v>
      </c>
      <c r="P46">
        <v>2006</v>
      </c>
      <c r="Q46">
        <v>1595004</v>
      </c>
      <c r="R46">
        <f t="shared" si="0"/>
        <v>1575040</v>
      </c>
      <c r="S46">
        <f t="shared" si="1"/>
        <v>1469700</v>
      </c>
    </row>
    <row r="47" spans="1:25" x14ac:dyDescent="0.25">
      <c r="A47">
        <v>2007</v>
      </c>
      <c r="B47">
        <v>1607747</v>
      </c>
      <c r="C47">
        <v>1596.4</v>
      </c>
      <c r="D47" s="1">
        <v>1648000</v>
      </c>
      <c r="E47">
        <v>1862977</v>
      </c>
      <c r="F47">
        <v>0.38055555555555498</v>
      </c>
      <c r="G47">
        <v>0.53611111111111098</v>
      </c>
      <c r="P47">
        <v>2007</v>
      </c>
      <c r="Q47">
        <v>1607747</v>
      </c>
      <c r="R47">
        <f t="shared" si="0"/>
        <v>1604561.25</v>
      </c>
      <c r="S47">
        <f t="shared" si="1"/>
        <v>1596400</v>
      </c>
    </row>
    <row r="48" spans="1:25" x14ac:dyDescent="0.25">
      <c r="A48">
        <v>2008</v>
      </c>
      <c r="B48">
        <v>987059</v>
      </c>
      <c r="C48">
        <v>1269.2</v>
      </c>
      <c r="D48" s="1">
        <v>1037000</v>
      </c>
      <c r="E48">
        <v>1154557</v>
      </c>
      <c r="F48">
        <v>0.23611111111111099</v>
      </c>
      <c r="G48">
        <v>0.26944444444444399</v>
      </c>
      <c r="P48">
        <v>2008</v>
      </c>
      <c r="Q48">
        <v>987059</v>
      </c>
      <c r="R48">
        <f t="shared" si="0"/>
        <v>1142231</v>
      </c>
      <c r="S48">
        <f t="shared" si="1"/>
        <v>1269200</v>
      </c>
    </row>
    <row r="49" spans="1:25" x14ac:dyDescent="0.25">
      <c r="A49">
        <v>2009</v>
      </c>
      <c r="B49">
        <v>971205</v>
      </c>
      <c r="C49">
        <v>985.7</v>
      </c>
      <c r="D49" s="1">
        <v>908000</v>
      </c>
      <c r="E49">
        <v>1133153</v>
      </c>
      <c r="F49">
        <v>0.23055555555555499</v>
      </c>
      <c r="G49">
        <v>0.20555555555555499</v>
      </c>
      <c r="P49">
        <v>2009</v>
      </c>
      <c r="Q49">
        <v>971205</v>
      </c>
      <c r="R49">
        <f t="shared" si="0"/>
        <v>975168.5</v>
      </c>
      <c r="S49">
        <f t="shared" si="1"/>
        <v>985700</v>
      </c>
    </row>
    <row r="50" spans="1:25" x14ac:dyDescent="0.25">
      <c r="A50">
        <v>2010</v>
      </c>
      <c r="B50">
        <v>1138914</v>
      </c>
      <c r="C50">
        <v>826.9</v>
      </c>
      <c r="D50" s="1">
        <v>1129000</v>
      </c>
      <c r="E50">
        <v>1372019</v>
      </c>
      <c r="F50">
        <v>0.57777777777777695</v>
      </c>
      <c r="G50">
        <v>0.469444444444444</v>
      </c>
      <c r="P50">
        <v>2010</v>
      </c>
      <c r="Q50">
        <v>1138914</v>
      </c>
      <c r="R50">
        <f t="shared" si="0"/>
        <v>1096986.75</v>
      </c>
      <c r="S50">
        <f t="shared" si="1"/>
        <v>826900</v>
      </c>
      <c r="Y50" s="4" t="s">
        <v>42</v>
      </c>
    </row>
    <row r="51" spans="1:25" x14ac:dyDescent="0.25">
      <c r="A51">
        <v>2011</v>
      </c>
      <c r="B51">
        <v>1385263</v>
      </c>
      <c r="C51">
        <v>900.69999999999902</v>
      </c>
      <c r="D51" s="1">
        <v>1379000</v>
      </c>
      <c r="E51">
        <v>1632033</v>
      </c>
      <c r="F51">
        <v>0.93055555555555503</v>
      </c>
      <c r="G51">
        <v>0.86944444444444402</v>
      </c>
      <c r="P51">
        <v>2011</v>
      </c>
      <c r="Q51">
        <v>1385263</v>
      </c>
      <c r="R51">
        <f t="shared" si="0"/>
        <v>1323675.75</v>
      </c>
      <c r="S51">
        <f t="shared" si="1"/>
        <v>900699.99999999907</v>
      </c>
    </row>
    <row r="52" spans="1:25" x14ac:dyDescent="0.25">
      <c r="A52">
        <v>2012</v>
      </c>
      <c r="B52">
        <v>1206889</v>
      </c>
      <c r="C52">
        <v>1170.3999999999901</v>
      </c>
      <c r="D52" s="1">
        <v>1252000</v>
      </c>
      <c r="E52">
        <v>1486712</v>
      </c>
      <c r="F52">
        <v>0.48611111111111099</v>
      </c>
      <c r="G52">
        <v>0.59722222222222199</v>
      </c>
      <c r="P52">
        <v>2012</v>
      </c>
      <c r="Q52">
        <v>1206889</v>
      </c>
      <c r="R52">
        <f t="shared" si="0"/>
        <v>1251482.5</v>
      </c>
      <c r="S52">
        <f t="shared" si="1"/>
        <v>1170399.99999999</v>
      </c>
    </row>
    <row r="53" spans="1:25" x14ac:dyDescent="0.25">
      <c r="A53">
        <v>2013</v>
      </c>
      <c r="B53">
        <v>974131</v>
      </c>
      <c r="C53">
        <v>1060.8</v>
      </c>
      <c r="D53" s="1">
        <v>974000</v>
      </c>
      <c r="E53">
        <v>1141526</v>
      </c>
      <c r="F53">
        <v>0.313888888888888</v>
      </c>
      <c r="G53">
        <v>0.38333333333333303</v>
      </c>
      <c r="P53">
        <v>2013</v>
      </c>
      <c r="Q53">
        <v>974131</v>
      </c>
      <c r="R53">
        <f t="shared" si="0"/>
        <v>1032320.5</v>
      </c>
      <c r="S53">
        <f t="shared" si="1"/>
        <v>1060800</v>
      </c>
    </row>
    <row r="54" spans="1:25" x14ac:dyDescent="0.25">
      <c r="A54">
        <v>2014</v>
      </c>
      <c r="B54">
        <v>413987</v>
      </c>
      <c r="C54">
        <v>642.9</v>
      </c>
      <c r="D54" s="1">
        <v>607000</v>
      </c>
      <c r="E54">
        <v>466804</v>
      </c>
      <c r="F54">
        <v>7.2222222222222104E-2</v>
      </c>
      <c r="G54">
        <v>0.105555555555555</v>
      </c>
      <c r="P54">
        <v>2014</v>
      </c>
      <c r="Q54">
        <v>413987</v>
      </c>
      <c r="R54">
        <f t="shared" si="0"/>
        <v>554023</v>
      </c>
      <c r="S54">
        <f t="shared" si="1"/>
        <v>642900</v>
      </c>
    </row>
    <row r="55" spans="1:25" x14ac:dyDescent="0.25">
      <c r="A55">
        <v>2015</v>
      </c>
      <c r="B55">
        <v>633401</v>
      </c>
      <c r="C55">
        <v>456.4</v>
      </c>
      <c r="D55" s="1">
        <v>550000</v>
      </c>
      <c r="E55">
        <v>716376</v>
      </c>
      <c r="F55">
        <v>5.83333333333333E-2</v>
      </c>
      <c r="G55">
        <v>6.3888888888888801E-2</v>
      </c>
      <c r="P55">
        <v>2015</v>
      </c>
      <c r="Q55">
        <v>633401</v>
      </c>
      <c r="R55">
        <f t="shared" si="0"/>
        <v>578547.5</v>
      </c>
      <c r="S55">
        <f t="shared" si="1"/>
        <v>456400</v>
      </c>
    </row>
    <row r="56" spans="1:25" x14ac:dyDescent="0.25">
      <c r="A56">
        <v>2016</v>
      </c>
      <c r="B56">
        <v>1153481</v>
      </c>
      <c r="C56">
        <v>917.3</v>
      </c>
      <c r="E56">
        <v>1331134</v>
      </c>
      <c r="F56">
        <v>0.3</v>
      </c>
      <c r="G56">
        <v>0.22222222222222199</v>
      </c>
      <c r="P56">
        <v>2016</v>
      </c>
      <c r="Q56">
        <v>1153481</v>
      </c>
      <c r="R56">
        <f t="shared" si="0"/>
        <v>1023461</v>
      </c>
      <c r="S56">
        <f t="shared" si="1"/>
        <v>917300</v>
      </c>
    </row>
    <row r="57" spans="1:25" x14ac:dyDescent="0.25">
      <c r="A57">
        <v>2017</v>
      </c>
      <c r="B57">
        <v>1592573</v>
      </c>
      <c r="E57">
        <v>1876453</v>
      </c>
      <c r="F57">
        <v>0.85833333333333295</v>
      </c>
      <c r="G57">
        <v>0.75555555555555498</v>
      </c>
      <c r="P57">
        <v>2018</v>
      </c>
      <c r="Q57">
        <v>762420</v>
      </c>
      <c r="R57">
        <f t="shared" si="0"/>
        <v>860185.25</v>
      </c>
      <c r="S57">
        <f>C58*10^3</f>
        <v>1042900.0000000001</v>
      </c>
    </row>
    <row r="58" spans="1:25" x14ac:dyDescent="0.25">
      <c r="A58">
        <v>2018</v>
      </c>
      <c r="B58">
        <v>762420</v>
      </c>
      <c r="C58">
        <v>1042.9000000000001</v>
      </c>
      <c r="E58">
        <v>1030755</v>
      </c>
      <c r="F58">
        <v>0.46111111111111103</v>
      </c>
      <c r="G58">
        <v>0.52777777777777701</v>
      </c>
      <c r="P58">
        <v>2019</v>
      </c>
      <c r="Q58">
        <v>1365869</v>
      </c>
      <c r="R58">
        <f t="shared" si="0"/>
        <v>1215006.75</v>
      </c>
      <c r="S58">
        <f>C59*10^3</f>
        <v>921500</v>
      </c>
    </row>
    <row r="59" spans="1:25" x14ac:dyDescent="0.25">
      <c r="A59">
        <v>2019</v>
      </c>
      <c r="B59">
        <v>1365869</v>
      </c>
      <c r="C59">
        <v>921.5</v>
      </c>
      <c r="E59">
        <v>1525437</v>
      </c>
      <c r="F59">
        <v>0.79444444444444395</v>
      </c>
      <c r="G59">
        <v>0.72499999999999998</v>
      </c>
      <c r="P59">
        <v>2020</v>
      </c>
      <c r="Q59">
        <v>518629</v>
      </c>
      <c r="R59">
        <f t="shared" si="0"/>
        <v>730439</v>
      </c>
      <c r="S59">
        <f>C60*10^3</f>
        <v>1039599.9999999999</v>
      </c>
    </row>
    <row r="60" spans="1:25" x14ac:dyDescent="0.25">
      <c r="A60">
        <v>2020</v>
      </c>
      <c r="B60">
        <v>518629</v>
      </c>
      <c r="C60">
        <v>1039.5999999999999</v>
      </c>
      <c r="E60">
        <v>735426</v>
      </c>
      <c r="F60">
        <v>0.41111111111111098</v>
      </c>
      <c r="G60">
        <v>0.50833333333333297</v>
      </c>
    </row>
    <row r="61" spans="1:25" x14ac:dyDescent="0.25">
      <c r="A61">
        <v>2021</v>
      </c>
      <c r="B61">
        <v>435593</v>
      </c>
      <c r="E61">
        <v>492133</v>
      </c>
      <c r="F61">
        <v>0.11111111111111099</v>
      </c>
      <c r="G61">
        <v>0.180555555555555</v>
      </c>
    </row>
    <row r="62" spans="1:25" x14ac:dyDescent="0.25">
      <c r="A62">
        <v>2022</v>
      </c>
      <c r="B62">
        <v>414891</v>
      </c>
      <c r="E62">
        <v>451906</v>
      </c>
      <c r="F62">
        <v>0.155555555555555</v>
      </c>
      <c r="G62">
        <v>0.13888888888888801</v>
      </c>
    </row>
    <row r="63" spans="1:25" x14ac:dyDescent="0.25">
      <c r="F63">
        <v>0.85</v>
      </c>
      <c r="G63">
        <v>0.69722222222222197</v>
      </c>
    </row>
    <row r="64" spans="1:25" x14ac:dyDescent="0.25">
      <c r="F64">
        <v>0.52222222222222203</v>
      </c>
      <c r="G64">
        <v>0.66111111111111098</v>
      </c>
    </row>
    <row r="89" spans="1:1" ht="15.75" x14ac:dyDescent="0.25">
      <c r="A89" s="5" t="s">
        <v>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F513-95A8-492D-AA8A-5F01F7875BF7}">
  <dimension ref="A1:J62"/>
  <sheetViews>
    <sheetView workbookViewId="0">
      <selection activeCell="D1" sqref="D1:D2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</row>
    <row r="3" spans="1:10" x14ac:dyDescent="0.25">
      <c r="A3">
        <v>1963</v>
      </c>
      <c r="B3">
        <f>('b132'!B3*9+'b132'!B2*3)/12</f>
        <v>0</v>
      </c>
      <c r="C3">
        <f>('b132'!C3*9+'b132'!C2*3)/12</f>
        <v>0</v>
      </c>
      <c r="D3">
        <f>('b132'!D3*9+'b132'!D2*3)/12</f>
        <v>0</v>
      </c>
      <c r="E3">
        <f>('b132'!E3*9+'b132'!E2*3)/12</f>
        <v>0</v>
      </c>
      <c r="F3">
        <f>('b132'!F3*9+'b132'!F2*3)/12</f>
        <v>0</v>
      </c>
      <c r="G3">
        <f>('b132'!G3*9+'b132'!G2*3)/12</f>
        <v>0</v>
      </c>
      <c r="H3">
        <f>('b132'!H3*9+'b132'!H2*3)/12</f>
        <v>0</v>
      </c>
      <c r="I3">
        <f>('b132'!I3*9+'b132'!I2*3)/12</f>
        <v>11710.25</v>
      </c>
      <c r="J3">
        <f>('b132'!J3*9+'b132'!J2*3)/12</f>
        <v>11710.25</v>
      </c>
    </row>
    <row r="4" spans="1:10" x14ac:dyDescent="0.25">
      <c r="A4">
        <v>1964</v>
      </c>
      <c r="B4">
        <f>('b132'!B4*9+'b132'!B3*3)/12</f>
        <v>0</v>
      </c>
      <c r="C4">
        <f>('b132'!C4*9+'b132'!C3*3)/12</f>
        <v>0</v>
      </c>
      <c r="D4">
        <f>('b132'!D4*9+'b132'!D3*3)/12</f>
        <v>0</v>
      </c>
      <c r="E4">
        <f>('b132'!E4*9+'b132'!E3*3)/12</f>
        <v>0</v>
      </c>
      <c r="F4">
        <f>('b132'!F4*9+'b132'!F3*3)/12</f>
        <v>0</v>
      </c>
      <c r="G4">
        <f>('b132'!G4*9+'b132'!G3*3)/12</f>
        <v>0</v>
      </c>
      <c r="H4">
        <f>('b132'!H4*9+'b132'!H3*3)/12</f>
        <v>0</v>
      </c>
      <c r="I4">
        <f>('b132'!I4*9+'b132'!I3*3)/12</f>
        <v>18844.5</v>
      </c>
      <c r="J4">
        <f>('b132'!J4*9+'b132'!J3*3)/12</f>
        <v>18844.5</v>
      </c>
    </row>
    <row r="5" spans="1:10" x14ac:dyDescent="0.25">
      <c r="A5">
        <v>1965</v>
      </c>
      <c r="B5">
        <f>('b132'!B5*9+'b132'!B4*3)/12</f>
        <v>0</v>
      </c>
      <c r="C5">
        <f>('b132'!C5*9+'b132'!C4*3)/12</f>
        <v>0</v>
      </c>
      <c r="D5">
        <f>('b132'!D5*9+'b132'!D4*3)/12</f>
        <v>0</v>
      </c>
      <c r="E5">
        <f>('b132'!E5*9+'b132'!E4*3)/12</f>
        <v>0</v>
      </c>
      <c r="F5">
        <f>('b132'!F5*9+'b132'!F4*3)/12</f>
        <v>0</v>
      </c>
      <c r="G5">
        <f>('b132'!G5*9+'b132'!G4*3)/12</f>
        <v>0</v>
      </c>
      <c r="H5">
        <f>('b132'!H5*9+'b132'!H4*3)/12</f>
        <v>0</v>
      </c>
      <c r="I5">
        <f>('b132'!I5*9+'b132'!I4*3)/12</f>
        <v>30747.25</v>
      </c>
      <c r="J5">
        <f>('b132'!J5*9+'b132'!J4*3)/12</f>
        <v>30747.25</v>
      </c>
    </row>
    <row r="6" spans="1:10" x14ac:dyDescent="0.25">
      <c r="A6">
        <v>1966</v>
      </c>
      <c r="B6">
        <f>('b132'!B6*9+'b132'!B5*3)/12</f>
        <v>0</v>
      </c>
      <c r="C6">
        <f>('b132'!C6*9+'b132'!C5*3)/12</f>
        <v>0</v>
      </c>
      <c r="D6">
        <f>('b132'!D6*9+'b132'!D5*3)/12</f>
        <v>0</v>
      </c>
      <c r="E6">
        <f>('b132'!E6*9+'b132'!E5*3)/12</f>
        <v>0</v>
      </c>
      <c r="F6">
        <f>('b132'!F6*9+'b132'!F5*3)/12</f>
        <v>0</v>
      </c>
      <c r="G6">
        <f>('b132'!G6*9+'b132'!G5*3)/12</f>
        <v>0</v>
      </c>
      <c r="H6">
        <f>('b132'!H6*9+'b132'!H5*3)/12</f>
        <v>0</v>
      </c>
      <c r="I6">
        <f>('b132'!I6*9+'b132'!I5*3)/12</f>
        <v>49691.25</v>
      </c>
      <c r="J6">
        <f>('b132'!J6*9+'b132'!J5*3)/12</f>
        <v>49691.25</v>
      </c>
    </row>
    <row r="7" spans="1:10" x14ac:dyDescent="0.25">
      <c r="A7">
        <v>1967</v>
      </c>
      <c r="B7">
        <f>('b132'!B7*9+'b132'!B6*3)/12</f>
        <v>0</v>
      </c>
      <c r="C7">
        <f>('b132'!C7*9+'b132'!C6*3)/12</f>
        <v>0</v>
      </c>
      <c r="D7">
        <f>('b132'!D7*9+'b132'!D6*3)/12</f>
        <v>0</v>
      </c>
      <c r="E7">
        <f>('b132'!E7*9+'b132'!E6*3)/12</f>
        <v>0</v>
      </c>
      <c r="F7">
        <f>('b132'!F7*9+'b132'!F6*3)/12</f>
        <v>0</v>
      </c>
      <c r="G7">
        <f>('b132'!G7*9+'b132'!G6*3)/12</f>
        <v>0</v>
      </c>
      <c r="H7">
        <f>('b132'!H7*9+'b132'!H6*3)/12</f>
        <v>0</v>
      </c>
      <c r="I7">
        <f>('b132'!I7*9+'b132'!I6*3)/12</f>
        <v>56300.5</v>
      </c>
      <c r="J7">
        <f>('b132'!J7*9+'b132'!J6*3)/12</f>
        <v>56300.5</v>
      </c>
    </row>
    <row r="8" spans="1:10" x14ac:dyDescent="0.25">
      <c r="A8">
        <v>1968</v>
      </c>
      <c r="B8">
        <f>('b132'!B8*9+'b132'!B7*3)/12</f>
        <v>0</v>
      </c>
      <c r="C8">
        <f>('b132'!C8*9+'b132'!C7*3)/12</f>
        <v>0</v>
      </c>
      <c r="D8">
        <f>('b132'!D8*9+'b132'!D7*3)/12</f>
        <v>0</v>
      </c>
      <c r="E8">
        <f>('b132'!E8*9+'b132'!E7*3)/12</f>
        <v>136291.5</v>
      </c>
      <c r="F8">
        <f>('b132'!F8*9+'b132'!F7*3)/12</f>
        <v>0</v>
      </c>
      <c r="G8">
        <f>('b132'!G8*9+'b132'!G7*3)/12</f>
        <v>2313</v>
      </c>
      <c r="H8">
        <f>('b132'!H8*9+'b132'!H7*3)/12</f>
        <v>0</v>
      </c>
      <c r="I8">
        <f>('b132'!I8*9+'b132'!I7*3)/12</f>
        <v>90892.5</v>
      </c>
      <c r="J8">
        <f>('b132'!J8*9+'b132'!J7*3)/12</f>
        <v>229497</v>
      </c>
    </row>
    <row r="9" spans="1:10" x14ac:dyDescent="0.25">
      <c r="A9">
        <v>1969</v>
      </c>
      <c r="B9">
        <f>('b132'!B9*9+'b132'!B8*3)/12</f>
        <v>0</v>
      </c>
      <c r="C9">
        <f>('b132'!C9*9+'b132'!C8*3)/12</f>
        <v>0</v>
      </c>
      <c r="D9">
        <f>('b132'!D9*9+'b132'!D8*3)/12</f>
        <v>0</v>
      </c>
      <c r="E9">
        <f>('b132'!E9*9+'b132'!E8*3)/12</f>
        <v>182469.75</v>
      </c>
      <c r="F9">
        <f>('b132'!F9*9+'b132'!F8*3)/12</f>
        <v>0</v>
      </c>
      <c r="G9">
        <f>('b132'!G9*9+'b132'!G8*3)/12</f>
        <v>3033</v>
      </c>
      <c r="H9">
        <f>('b132'!H9*9+'b132'!H8*3)/12</f>
        <v>0</v>
      </c>
      <c r="I9">
        <f>('b132'!I9*9+'b132'!I8*3)/12</f>
        <v>79866.5</v>
      </c>
      <c r="J9">
        <f>('b132'!J9*9+'b132'!J8*3)/12</f>
        <v>265369.25</v>
      </c>
    </row>
    <row r="10" spans="1:10" x14ac:dyDescent="0.25">
      <c r="A10">
        <v>1970</v>
      </c>
      <c r="B10">
        <f>('b132'!B10*9+'b132'!B9*3)/12</f>
        <v>0</v>
      </c>
      <c r="C10">
        <f>('b132'!C10*9+'b132'!C9*3)/12</f>
        <v>0</v>
      </c>
      <c r="D10">
        <f>('b132'!D10*9+'b132'!D9*3)/12</f>
        <v>0</v>
      </c>
      <c r="E10">
        <f>('b132'!E10*9+'b132'!E9*3)/12</f>
        <v>239600.5</v>
      </c>
      <c r="F10">
        <f>('b132'!F10*9+'b132'!F9*3)/12</f>
        <v>0</v>
      </c>
      <c r="G10">
        <f>('b132'!G10*9+'b132'!G9*3)/12</f>
        <v>5187.25</v>
      </c>
      <c r="H10">
        <f>('b132'!H10*9+'b132'!H9*3)/12</f>
        <v>52.5</v>
      </c>
      <c r="I10">
        <f>('b132'!I10*9+'b132'!I9*3)/12</f>
        <v>87983.25</v>
      </c>
      <c r="J10">
        <f>('b132'!J10*9+'b132'!J9*3)/12</f>
        <v>332823.5</v>
      </c>
    </row>
    <row r="11" spans="1:10" x14ac:dyDescent="0.25">
      <c r="A11">
        <v>1971</v>
      </c>
      <c r="B11">
        <f>('b132'!B11*9+'b132'!B10*3)/12</f>
        <v>0</v>
      </c>
      <c r="C11">
        <f>('b132'!C11*9+'b132'!C10*3)/12</f>
        <v>0</v>
      </c>
      <c r="D11">
        <f>('b132'!D11*9+'b132'!D10*3)/12</f>
        <v>0</v>
      </c>
      <c r="E11">
        <f>('b132'!E11*9+'b132'!E10*3)/12</f>
        <v>464674.5</v>
      </c>
      <c r="F11">
        <f>('b132'!F11*9+'b132'!F10*3)/12</f>
        <v>0</v>
      </c>
      <c r="G11">
        <f>('b132'!G11*9+'b132'!G10*3)/12</f>
        <v>6886.75</v>
      </c>
      <c r="H11">
        <f>('b132'!H11*9+'b132'!H10*3)/12</f>
        <v>209.5</v>
      </c>
      <c r="I11">
        <f>('b132'!I11*9+'b132'!I10*3)/12</f>
        <v>99123.25</v>
      </c>
      <c r="J11">
        <f>('b132'!J11*9+'b132'!J10*3)/12</f>
        <v>570894</v>
      </c>
    </row>
    <row r="12" spans="1:10" x14ac:dyDescent="0.25">
      <c r="A12">
        <v>1972</v>
      </c>
      <c r="B12">
        <f>('b132'!B12*9+'b132'!B11*3)/12</f>
        <v>54909.75</v>
      </c>
      <c r="C12">
        <f>('b132'!C12*9+'b132'!C11*3)/12</f>
        <v>0</v>
      </c>
      <c r="D12">
        <f>('b132'!D12*9+'b132'!D11*3)/12</f>
        <v>682.5</v>
      </c>
      <c r="E12">
        <f>('b132'!E12*9+'b132'!E11*3)/12</f>
        <v>732453.75</v>
      </c>
      <c r="F12">
        <f>('b132'!F12*9+'b132'!F11*3)/12</f>
        <v>0</v>
      </c>
      <c r="G12">
        <f>('b132'!G12*9+'b132'!G11*3)/12</f>
        <v>7927.5</v>
      </c>
      <c r="H12">
        <f>('b132'!H12*9+'b132'!H11*3)/12</f>
        <v>582.25</v>
      </c>
      <c r="I12">
        <f>('b132'!I12*9+'b132'!I11*3)/12</f>
        <v>131831</v>
      </c>
      <c r="J12">
        <f>('b132'!J12*9+'b132'!J11*3)/12</f>
        <v>928386.75</v>
      </c>
    </row>
    <row r="13" spans="1:10" x14ac:dyDescent="0.25">
      <c r="A13">
        <v>1973</v>
      </c>
      <c r="B13">
        <f>('b132'!B13*9+'b132'!B12*3)/12</f>
        <v>162535</v>
      </c>
      <c r="C13">
        <f>('b132'!C13*9+'b132'!C12*3)/12</f>
        <v>0</v>
      </c>
      <c r="D13">
        <f>('b132'!D13*9+'b132'!D12*3)/12</f>
        <v>751.75</v>
      </c>
      <c r="E13">
        <f>('b132'!E13*9+'b132'!E12*3)/12</f>
        <v>513570.5</v>
      </c>
      <c r="F13">
        <f>('b132'!F13*9+'b132'!F12*3)/12</f>
        <v>0</v>
      </c>
      <c r="G13">
        <f>('b132'!G13*9+'b132'!G12*3)/12</f>
        <v>4452</v>
      </c>
      <c r="H13">
        <f>('b132'!H13*9+'b132'!H12*3)/12</f>
        <v>721.75</v>
      </c>
      <c r="I13">
        <f>('b132'!I13*9+'b132'!I12*3)/12</f>
        <v>108920.75</v>
      </c>
      <c r="J13">
        <f>('b132'!J13*9+'b132'!J12*3)/12</f>
        <v>790951.75</v>
      </c>
    </row>
    <row r="14" spans="1:10" x14ac:dyDescent="0.25">
      <c r="A14">
        <v>1974</v>
      </c>
      <c r="B14">
        <f>('b132'!B14*9+'b132'!B13*3)/12</f>
        <v>269277.75</v>
      </c>
      <c r="C14">
        <f>('b132'!C14*9+'b132'!C13*3)/12</f>
        <v>0</v>
      </c>
      <c r="D14">
        <f>('b132'!D14*9+'b132'!D13*3)/12</f>
        <v>1899.75</v>
      </c>
      <c r="E14">
        <f>('b132'!E14*9+'b132'!E13*3)/12</f>
        <v>447506.75</v>
      </c>
      <c r="F14">
        <f>('b132'!F14*9+'b132'!F13*3)/12</f>
        <v>0</v>
      </c>
      <c r="G14">
        <f>('b132'!G14*9+'b132'!G13*3)/12</f>
        <v>3406.75</v>
      </c>
      <c r="H14">
        <f>('b132'!H14*9+'b132'!H13*3)/12</f>
        <v>764.25</v>
      </c>
      <c r="I14">
        <f>('b132'!I14*9+'b132'!I13*3)/12</f>
        <v>95108.5</v>
      </c>
      <c r="J14">
        <f>('b132'!J14*9+'b132'!J13*3)/12</f>
        <v>817963.75</v>
      </c>
    </row>
    <row r="15" spans="1:10" x14ac:dyDescent="0.25">
      <c r="A15">
        <v>1975</v>
      </c>
      <c r="B15">
        <f>('b132'!B15*9+'b132'!B14*3)/12</f>
        <v>483088</v>
      </c>
      <c r="C15">
        <f>('b132'!C15*9+'b132'!C14*3)/12</f>
        <v>0</v>
      </c>
      <c r="D15">
        <f>('b132'!D15*9+'b132'!D14*3)/12</f>
        <v>7634.75</v>
      </c>
      <c r="E15">
        <f>('b132'!E15*9+'b132'!E14*3)/12</f>
        <v>520969.5</v>
      </c>
      <c r="F15">
        <f>('b132'!F15*9+'b132'!F14*3)/12</f>
        <v>0</v>
      </c>
      <c r="G15">
        <f>('b132'!G15*9+'b132'!G14*3)/12</f>
        <v>3549.75</v>
      </c>
      <c r="H15">
        <f>('b132'!H15*9+'b132'!H14*3)/12</f>
        <v>687.25</v>
      </c>
      <c r="I15">
        <f>('b132'!I15*9+'b132'!I14*3)/12</f>
        <v>98880</v>
      </c>
      <c r="J15">
        <f>('b132'!J15*9+'b132'!J14*3)/12</f>
        <v>1114809.25</v>
      </c>
    </row>
    <row r="16" spans="1:10" x14ac:dyDescent="0.25">
      <c r="A16">
        <v>1976</v>
      </c>
      <c r="B16">
        <f>('b132'!B16*9+'b132'!B15*3)/12</f>
        <v>614047.75</v>
      </c>
      <c r="C16">
        <f>('b132'!C16*9+'b132'!C15*3)/12</f>
        <v>0</v>
      </c>
      <c r="D16">
        <f>('b132'!D16*9+'b132'!D15*3)/12</f>
        <v>24383</v>
      </c>
      <c r="E16">
        <f>('b132'!E16*9+'b132'!E15*3)/12</f>
        <v>543619.75</v>
      </c>
      <c r="F16">
        <f>('b132'!F16*9+'b132'!F15*3)/12</f>
        <v>0</v>
      </c>
      <c r="G16">
        <f>('b132'!G16*9+'b132'!G15*3)/12</f>
        <v>3978</v>
      </c>
      <c r="H16">
        <f>('b132'!H16*9+'b132'!H15*3)/12</f>
        <v>846.25</v>
      </c>
      <c r="I16">
        <f>('b132'!I16*9+'b132'!I15*3)/12</f>
        <v>125275.75</v>
      </c>
      <c r="J16">
        <f>('b132'!J16*9+'b132'!J15*3)/12</f>
        <v>1312150.5</v>
      </c>
    </row>
    <row r="17" spans="1:10" x14ac:dyDescent="0.25">
      <c r="A17">
        <v>1977</v>
      </c>
      <c r="B17">
        <f>('b132'!B17*9+'b132'!B16*3)/12</f>
        <v>326886.75</v>
      </c>
      <c r="C17">
        <f>('b132'!C17*9+'b132'!C16*3)/12</f>
        <v>0</v>
      </c>
      <c r="D17">
        <f>('b132'!D17*9+'b132'!D16*3)/12</f>
        <v>16719.75</v>
      </c>
      <c r="E17">
        <f>('b132'!E17*9+'b132'!E16*3)/12</f>
        <v>303127.25</v>
      </c>
      <c r="F17">
        <f>('b132'!F17*9+'b132'!F16*3)/12</f>
        <v>0</v>
      </c>
      <c r="G17">
        <f>('b132'!G17*9+'b132'!G16*3)/12</f>
        <v>2132</v>
      </c>
      <c r="H17">
        <f>('b132'!H17*9+'b132'!H16*3)/12</f>
        <v>984</v>
      </c>
      <c r="I17">
        <f>('b132'!I17*9+'b132'!I16*3)/12</f>
        <v>120335.75</v>
      </c>
      <c r="J17">
        <f>('b132'!J17*9+'b132'!J16*3)/12</f>
        <v>770185.5</v>
      </c>
    </row>
    <row r="18" spans="1:10" x14ac:dyDescent="0.25">
      <c r="A18">
        <v>1978</v>
      </c>
      <c r="B18">
        <f>('b132'!B18*9+'b132'!B17*3)/12</f>
        <v>445439.25</v>
      </c>
      <c r="C18">
        <f>('b132'!C18*9+'b132'!C17*3)/12</f>
        <v>0</v>
      </c>
      <c r="D18">
        <f>('b132'!D18*9+'b132'!D17*3)/12</f>
        <v>37291</v>
      </c>
      <c r="E18">
        <f>('b132'!E18*9+'b132'!E17*3)/12</f>
        <v>605955.5</v>
      </c>
      <c r="F18">
        <f>('b132'!F18*9+'b132'!F17*3)/12</f>
        <v>0</v>
      </c>
      <c r="G18">
        <f>('b132'!G18*9+'b132'!G17*3)/12</f>
        <v>3297.5</v>
      </c>
      <c r="H18">
        <f>('b132'!H18*9+'b132'!H17*3)/12</f>
        <v>895</v>
      </c>
      <c r="I18">
        <f>('b132'!I18*9+'b132'!I17*3)/12</f>
        <v>117938.5</v>
      </c>
      <c r="J18">
        <f>('b132'!J18*9+'b132'!J17*3)/12</f>
        <v>1210816.75</v>
      </c>
    </row>
    <row r="19" spans="1:10" x14ac:dyDescent="0.25">
      <c r="A19">
        <v>1979</v>
      </c>
      <c r="B19">
        <f>('b132'!B19*9+'b132'!B18*3)/12</f>
        <v>487889.5</v>
      </c>
      <c r="C19">
        <f>('b132'!C19*9+'b132'!C18*3)/12</f>
        <v>0</v>
      </c>
      <c r="D19">
        <f>('b132'!D19*9+'b132'!D18*3)/12</f>
        <v>60803</v>
      </c>
      <c r="E19">
        <f>('b132'!E19*9+'b132'!E18*3)/12</f>
        <v>891005.25</v>
      </c>
      <c r="F19">
        <f>('b132'!F19*9+'b132'!F18*3)/12</f>
        <v>0</v>
      </c>
      <c r="G19">
        <f>('b132'!G19*9+'b132'!G18*3)/12</f>
        <v>5588.25</v>
      </c>
      <c r="H19">
        <f>('b132'!H19*9+'b132'!H18*3)/12</f>
        <v>687.5</v>
      </c>
      <c r="I19">
        <f>('b132'!I19*9+'b132'!I18*3)/12</f>
        <v>126215.25</v>
      </c>
      <c r="J19">
        <f>('b132'!J19*9+'b132'!J18*3)/12</f>
        <v>1572188.75</v>
      </c>
    </row>
    <row r="20" spans="1:10" x14ac:dyDescent="0.25">
      <c r="A20">
        <v>1980</v>
      </c>
      <c r="B20">
        <f>('b132'!B20*9+'b132'!B19*3)/12</f>
        <v>519863.75</v>
      </c>
      <c r="C20">
        <f>('b132'!C20*9+'b132'!C19*3)/12</f>
        <v>0</v>
      </c>
      <c r="D20">
        <f>('b132'!D20*9+'b132'!D19*3)/12</f>
        <v>74849.25</v>
      </c>
      <c r="E20">
        <f>('b132'!E20*9+'b132'!E19*3)/12</f>
        <v>801391</v>
      </c>
      <c r="F20">
        <f>('b132'!F20*9+'b132'!F19*3)/12</f>
        <v>0</v>
      </c>
      <c r="G20">
        <f>('b132'!G20*9+'b132'!G19*3)/12</f>
        <v>5812.25</v>
      </c>
      <c r="H20">
        <f>('b132'!H20*9+'b132'!H19*3)/12</f>
        <v>579.25</v>
      </c>
      <c r="I20">
        <f>('b132'!I20*9+'b132'!I19*3)/12</f>
        <v>124086</v>
      </c>
      <c r="J20">
        <f>('b132'!J20*9+'b132'!J19*3)/12</f>
        <v>1526581.5</v>
      </c>
    </row>
    <row r="21" spans="1:10" x14ac:dyDescent="0.25">
      <c r="A21">
        <v>1981</v>
      </c>
      <c r="B21">
        <f>('b132'!B21*9+'b132'!B20*3)/12</f>
        <v>749440.75</v>
      </c>
      <c r="C21">
        <f>('b132'!C21*9+'b132'!C20*3)/12</f>
        <v>0</v>
      </c>
      <c r="D21">
        <f>('b132'!D21*9+'b132'!D20*3)/12</f>
        <v>84056.75</v>
      </c>
      <c r="E21">
        <f>('b132'!E21*9+'b132'!E20*3)/12</f>
        <v>806507.25</v>
      </c>
      <c r="F21">
        <f>('b132'!F21*9+'b132'!F20*3)/12</f>
        <v>0</v>
      </c>
      <c r="G21">
        <f>('b132'!G21*9+'b132'!G20*3)/12</f>
        <v>4650</v>
      </c>
      <c r="H21">
        <f>('b132'!H21*9+'b132'!H20*3)/12</f>
        <v>572.5</v>
      </c>
      <c r="I21">
        <f>('b132'!I21*9+'b132'!I20*3)/12</f>
        <v>134513.75</v>
      </c>
      <c r="J21">
        <f>('b132'!J21*9+'b132'!J20*3)/12</f>
        <v>1779741</v>
      </c>
    </row>
    <row r="22" spans="1:10" x14ac:dyDescent="0.25">
      <c r="A22">
        <v>1982</v>
      </c>
      <c r="B22">
        <f>('b132'!B22*9+'b132'!B21*3)/12</f>
        <v>746598.75</v>
      </c>
      <c r="C22">
        <f>('b132'!C22*9+'b132'!C21*3)/12</f>
        <v>0</v>
      </c>
      <c r="D22">
        <f>('b132'!D22*9+'b132'!D21*3)/12</f>
        <v>68054.25</v>
      </c>
      <c r="E22">
        <f>('b132'!E22*9+'b132'!E21*3)/12</f>
        <v>811220.75</v>
      </c>
      <c r="F22">
        <f>('b132'!F22*9+'b132'!F21*3)/12</f>
        <v>0</v>
      </c>
      <c r="G22">
        <f>('b132'!G22*9+'b132'!G21*3)/12</f>
        <v>3953.5</v>
      </c>
      <c r="H22">
        <f>('b132'!H22*9+'b132'!H21*3)/12</f>
        <v>623.25</v>
      </c>
      <c r="I22">
        <f>('b132'!I22*9+'b132'!I21*3)/12</f>
        <v>116116</v>
      </c>
      <c r="J22">
        <f>('b132'!J22*9+'b132'!J21*3)/12</f>
        <v>1746566.5</v>
      </c>
    </row>
    <row r="23" spans="1:10" x14ac:dyDescent="0.25">
      <c r="A23">
        <v>1983</v>
      </c>
      <c r="B23">
        <f>('b132'!B23*9+'b132'!B22*3)/12</f>
        <v>450222.75</v>
      </c>
      <c r="C23">
        <f>('b132'!C23*9+'b132'!C22*3)/12</f>
        <v>0</v>
      </c>
      <c r="D23">
        <f>('b132'!D23*9+'b132'!D22*3)/12</f>
        <v>40939.75</v>
      </c>
      <c r="E23">
        <f>('b132'!E23*9+'b132'!E22*3)/12</f>
        <v>683212.75</v>
      </c>
      <c r="F23">
        <f>('b132'!F23*9+'b132'!F22*3)/12</f>
        <v>0</v>
      </c>
      <c r="G23">
        <f>('b132'!G23*9+'b132'!G22*3)/12</f>
        <v>3826</v>
      </c>
      <c r="H23">
        <f>('b132'!H23*9+'b132'!H22*3)/12</f>
        <v>600</v>
      </c>
      <c r="I23">
        <f>('b132'!I23*9+'b132'!I22*3)/12</f>
        <v>99870.25</v>
      </c>
      <c r="J23">
        <f>('b132'!J23*9+'b132'!J22*3)/12</f>
        <v>1278671.5</v>
      </c>
    </row>
    <row r="24" spans="1:10" x14ac:dyDescent="0.25">
      <c r="A24">
        <v>1984</v>
      </c>
      <c r="B24">
        <f>('b132'!B24*9+'b132'!B23*3)/12</f>
        <v>451634.5</v>
      </c>
      <c r="C24">
        <f>('b132'!C24*9+'b132'!C23*3)/12</f>
        <v>0</v>
      </c>
      <c r="D24">
        <f>('b132'!D24*9+'b132'!D23*3)/12</f>
        <v>33820.75</v>
      </c>
      <c r="E24">
        <f>('b132'!E24*9+'b132'!E23*3)/12</f>
        <v>846398</v>
      </c>
      <c r="F24">
        <f>('b132'!F24*9+'b132'!F23*3)/12</f>
        <v>0</v>
      </c>
      <c r="G24">
        <f>('b132'!G24*9+'b132'!G23*3)/12</f>
        <v>5230.5</v>
      </c>
      <c r="H24">
        <f>('b132'!H24*9+'b132'!H23*3)/12</f>
        <v>564.5</v>
      </c>
      <c r="I24">
        <f>('b132'!I24*9+'b132'!I23*3)/12</f>
        <v>100019.5</v>
      </c>
      <c r="J24">
        <f>('b132'!J24*9+'b132'!J23*3)/12</f>
        <v>1437667.75</v>
      </c>
    </row>
    <row r="25" spans="1:10" x14ac:dyDescent="0.25">
      <c r="A25">
        <v>1985</v>
      </c>
      <c r="B25">
        <f>('b132'!B25*9+'b132'!B24*3)/12</f>
        <v>651900.75</v>
      </c>
      <c r="C25">
        <f>('b132'!C25*9+'b132'!C24*3)/12</f>
        <v>0</v>
      </c>
      <c r="D25">
        <f>('b132'!D25*9+'b132'!D24*3)/12</f>
        <v>38480.75</v>
      </c>
      <c r="E25">
        <f>('b132'!E25*9+'b132'!E24*3)/12</f>
        <v>1018787</v>
      </c>
      <c r="F25">
        <f>('b132'!F25*9+'b132'!F24*3)/12</f>
        <v>0</v>
      </c>
      <c r="G25">
        <f>('b132'!G25*9+'b132'!G24*3)/12</f>
        <v>5499.75</v>
      </c>
      <c r="H25">
        <f>('b132'!H25*9+'b132'!H24*3)/12</f>
        <v>607.25</v>
      </c>
      <c r="I25">
        <f>('b132'!I25*9+'b132'!I24*3)/12</f>
        <v>119856.5</v>
      </c>
      <c r="J25">
        <f>('b132'!J25*9+'b132'!J24*3)/12</f>
        <v>1835132</v>
      </c>
    </row>
    <row r="26" spans="1:10" x14ac:dyDescent="0.25">
      <c r="A26">
        <v>1986</v>
      </c>
      <c r="B26">
        <f>('b132'!B26*9+'b132'!B25*3)/12</f>
        <v>731093.25</v>
      </c>
      <c r="C26">
        <f>('b132'!C26*9+'b132'!C25*3)/12</f>
        <v>0</v>
      </c>
      <c r="D26">
        <f>('b132'!D26*9+'b132'!D25*3)/12</f>
        <v>37921.5</v>
      </c>
      <c r="E26">
        <f>('b132'!E26*9+'b132'!E25*3)/12</f>
        <v>1043995</v>
      </c>
      <c r="F26">
        <f>('b132'!F26*9+'b132'!F25*3)/12</f>
        <v>0</v>
      </c>
      <c r="G26">
        <f>('b132'!G26*9+'b132'!G25*3)/12</f>
        <v>5188.5</v>
      </c>
      <c r="H26">
        <f>('b132'!H26*9+'b132'!H25*3)/12</f>
        <v>874.5</v>
      </c>
      <c r="I26">
        <f>('b132'!I26*9+'b132'!I25*3)/12</f>
        <v>118462</v>
      </c>
      <c r="J26">
        <f>('b132'!J26*9+'b132'!J25*3)/12</f>
        <v>1937534.75</v>
      </c>
    </row>
    <row r="27" spans="1:10" x14ac:dyDescent="0.25">
      <c r="A27">
        <v>1987</v>
      </c>
      <c r="B27">
        <f>('b132'!B27*9+'b132'!B26*3)/12</f>
        <v>753139.75</v>
      </c>
      <c r="C27">
        <f>('b132'!C27*9+'b132'!C26*3)/12</f>
        <v>0</v>
      </c>
      <c r="D27">
        <f>('b132'!D27*9+'b132'!D26*3)/12</f>
        <v>41117.75</v>
      </c>
      <c r="E27">
        <f>('b132'!E27*9+'b132'!E26*3)/12</f>
        <v>1097055.25</v>
      </c>
      <c r="F27">
        <f>('b132'!F27*9+'b132'!F26*3)/12</f>
        <v>0</v>
      </c>
      <c r="G27">
        <f>('b132'!G27*9+'b132'!G26*3)/12</f>
        <v>5495.5</v>
      </c>
      <c r="H27">
        <f>('b132'!H27*9+'b132'!H26*3)/12</f>
        <v>988.75</v>
      </c>
      <c r="I27">
        <f>('b132'!I27*9+'b132'!I26*3)/12</f>
        <v>138506</v>
      </c>
      <c r="J27">
        <f>('b132'!J27*9+'b132'!J26*3)/12</f>
        <v>2036303</v>
      </c>
    </row>
    <row r="28" spans="1:10" x14ac:dyDescent="0.25">
      <c r="A28">
        <v>1988</v>
      </c>
      <c r="B28">
        <f>('b132'!B28*9+'b132'!B27*3)/12</f>
        <v>903344.5</v>
      </c>
      <c r="C28">
        <f>('b132'!C28*9+'b132'!C27*3)/12</f>
        <v>0</v>
      </c>
      <c r="D28">
        <f>('b132'!D28*9+'b132'!D27*3)/12</f>
        <v>39317</v>
      </c>
      <c r="E28">
        <f>('b132'!E28*9+'b132'!E27*3)/12</f>
        <v>1148429.25</v>
      </c>
      <c r="F28">
        <f>('b132'!F28*9+'b132'!F27*3)/12</f>
        <v>0</v>
      </c>
      <c r="G28">
        <f>('b132'!G28*9+'b132'!G27*3)/12</f>
        <v>4715.25</v>
      </c>
      <c r="H28">
        <f>('b132'!H28*9+'b132'!H27*3)/12</f>
        <v>1158</v>
      </c>
      <c r="I28">
        <f>('b132'!I28*9+'b132'!I27*3)/12</f>
        <v>158289.5</v>
      </c>
      <c r="J28">
        <f>('b132'!J28*9+'b132'!J27*3)/12</f>
        <v>2255253.5</v>
      </c>
    </row>
    <row r="29" spans="1:10" x14ac:dyDescent="0.25">
      <c r="A29">
        <v>1989</v>
      </c>
      <c r="B29">
        <f>('b132'!B29*9+'b132'!B28*3)/12</f>
        <v>1146979</v>
      </c>
      <c r="C29">
        <f>('b132'!C29*9+'b132'!C28*3)/12</f>
        <v>0</v>
      </c>
      <c r="D29">
        <f>('b132'!D29*9+'b132'!D28*3)/12</f>
        <v>52793.25</v>
      </c>
      <c r="E29">
        <f>('b132'!E29*9+'b132'!E28*3)/12</f>
        <v>1257522</v>
      </c>
      <c r="F29">
        <f>('b132'!F29*9+'b132'!F28*3)/12</f>
        <v>0</v>
      </c>
      <c r="G29">
        <f>('b132'!G29*9+'b132'!G28*3)/12</f>
        <v>5671.25</v>
      </c>
      <c r="H29">
        <f>('b132'!H29*9+'b132'!H28*3)/12</f>
        <v>1194.5</v>
      </c>
      <c r="I29">
        <f>('b132'!I29*9+'b132'!I28*3)/12</f>
        <v>164883.25</v>
      </c>
      <c r="J29">
        <f>('b132'!J29*9+'b132'!J28*3)/12</f>
        <v>2629043.25</v>
      </c>
    </row>
    <row r="30" spans="1:10" x14ac:dyDescent="0.25">
      <c r="A30">
        <v>1990</v>
      </c>
      <c r="B30">
        <f>('b132'!B30*9+'b132'!B29*3)/12</f>
        <v>1397168</v>
      </c>
      <c r="C30">
        <f>('b132'!C30*9+'b132'!C29*3)/12</f>
        <v>0</v>
      </c>
      <c r="D30">
        <f>('b132'!D30*9+'b132'!D29*3)/12</f>
        <v>58948.5</v>
      </c>
      <c r="E30">
        <f>('b132'!E30*9+'b132'!E29*3)/12</f>
        <v>928260</v>
      </c>
      <c r="F30">
        <f>('b132'!F30*9+'b132'!F29*3)/12</f>
        <v>0</v>
      </c>
      <c r="G30">
        <f>('b132'!G30*9+'b132'!G29*3)/12</f>
        <v>3714.25</v>
      </c>
      <c r="H30">
        <f>('b132'!H30*9+'b132'!H29*3)/12</f>
        <v>1363.75</v>
      </c>
      <c r="I30">
        <f>('b132'!I30*9+'b132'!I29*3)/12</f>
        <v>178536</v>
      </c>
      <c r="J30">
        <f>('b132'!J30*9+'b132'!J29*3)/12</f>
        <v>2567990.5</v>
      </c>
    </row>
    <row r="31" spans="1:10" x14ac:dyDescent="0.25">
      <c r="A31">
        <v>1991</v>
      </c>
      <c r="B31">
        <f>('b132'!B31*9+'b132'!B30*3)/12</f>
        <v>668725.25</v>
      </c>
      <c r="C31">
        <f>('b132'!C31*9+'b132'!C30*3)/12</f>
        <v>0</v>
      </c>
      <c r="D31">
        <f>('b132'!D31*9+'b132'!D30*3)/12</f>
        <v>27054</v>
      </c>
      <c r="E31">
        <f>('b132'!E31*9+'b132'!E30*3)/12</f>
        <v>235959.5</v>
      </c>
      <c r="F31">
        <f>('b132'!F31*9+'b132'!F30*3)/12</f>
        <v>0</v>
      </c>
      <c r="G31">
        <f>('b132'!G31*9+'b132'!G30*3)/12</f>
        <v>836.25</v>
      </c>
      <c r="H31">
        <f>('b132'!H31*9+'b132'!H30*3)/12</f>
        <v>1115.25</v>
      </c>
      <c r="I31">
        <f>('b132'!I31*9+'b132'!I30*3)/12</f>
        <v>89660.25</v>
      </c>
      <c r="J31">
        <f>('b132'!J31*9+'b132'!J30*3)/12</f>
        <v>1023350.5</v>
      </c>
    </row>
    <row r="32" spans="1:10" x14ac:dyDescent="0.25">
      <c r="A32">
        <v>1992</v>
      </c>
      <c r="B32">
        <f>('b132'!B32*9+'b132'!B31*3)/12</f>
        <v>653628.5</v>
      </c>
      <c r="C32">
        <f>('b132'!C32*9+'b132'!C31*3)/12</f>
        <v>0</v>
      </c>
      <c r="D32">
        <f>('b132'!D32*9+'b132'!D31*3)/12</f>
        <v>38386</v>
      </c>
      <c r="E32">
        <f>('b132'!E32*9+'b132'!E31*3)/12</f>
        <v>420895</v>
      </c>
      <c r="F32">
        <f>('b132'!F32*9+'b132'!F31*3)/12</f>
        <v>0</v>
      </c>
      <c r="G32">
        <f>('b132'!G32*9+'b132'!G31*3)/12</f>
        <v>1714.5</v>
      </c>
      <c r="H32">
        <f>('b132'!H32*9+'b132'!H31*3)/12</f>
        <v>1186.25</v>
      </c>
      <c r="I32">
        <f>('b132'!I32*9+'b132'!I31*3)/12</f>
        <v>86229</v>
      </c>
      <c r="J32">
        <f>('b132'!J32*9+'b132'!J31*3)/12</f>
        <v>1202039.25</v>
      </c>
    </row>
    <row r="33" spans="1:10" x14ac:dyDescent="0.25">
      <c r="A33">
        <v>1993</v>
      </c>
      <c r="B33">
        <f>('b132'!B33*9+'b132'!B32*3)/12</f>
        <v>660149</v>
      </c>
      <c r="C33">
        <f>('b132'!C33*9+'b132'!C32*3)/12</f>
        <v>45900</v>
      </c>
      <c r="D33">
        <f>('b132'!D33*9+'b132'!D32*3)/12</f>
        <v>59101.5</v>
      </c>
      <c r="E33">
        <f>('b132'!E33*9+'b132'!E32*3)/12</f>
        <v>1061513.5</v>
      </c>
      <c r="F33">
        <f>('b132'!F33*9+'b132'!F32*3)/12</f>
        <v>0</v>
      </c>
      <c r="G33">
        <f>('b132'!G33*9+'b132'!G32*3)/12</f>
        <v>2703.25</v>
      </c>
      <c r="H33">
        <f>('b132'!H33*9+'b132'!H32*3)/12</f>
        <v>1395.5</v>
      </c>
      <c r="I33">
        <f>('b132'!I33*9+'b132'!I32*3)/12</f>
        <v>129186.5</v>
      </c>
      <c r="J33">
        <f>('b132'!J33*9+'b132'!J32*3)/12</f>
        <v>1959949.25</v>
      </c>
    </row>
    <row r="34" spans="1:10" x14ac:dyDescent="0.25">
      <c r="A34">
        <v>1994</v>
      </c>
      <c r="B34">
        <f>('b132'!B34*9+'b132'!B33*3)/12</f>
        <v>794046.25</v>
      </c>
      <c r="C34">
        <f>('b132'!C34*9+'b132'!C33*3)/12</f>
        <v>43319.25</v>
      </c>
      <c r="D34">
        <f>('b132'!D34*9+'b132'!D33*3)/12</f>
        <v>73117</v>
      </c>
      <c r="E34">
        <f>('b132'!E34*9+'b132'!E33*3)/12</f>
        <v>872405.25</v>
      </c>
      <c r="F34">
        <f>('b132'!F34*9+'b132'!F33*3)/12</f>
        <v>0</v>
      </c>
      <c r="G34">
        <f>('b132'!G34*9+'b132'!G33*3)/12</f>
        <v>3017.75</v>
      </c>
      <c r="H34">
        <f>('b132'!H34*9+'b132'!H33*3)/12</f>
        <v>1753.5</v>
      </c>
      <c r="I34">
        <f>('b132'!I34*9+'b132'!I33*3)/12</f>
        <v>134571.25</v>
      </c>
      <c r="J34">
        <f>('b132'!J34*9+'b132'!J33*3)/12</f>
        <v>1922230.25</v>
      </c>
    </row>
    <row r="35" spans="1:10" x14ac:dyDescent="0.25">
      <c r="A35">
        <v>1995</v>
      </c>
      <c r="B35">
        <f>('b132'!B35*9+'b132'!B34*3)/12</f>
        <v>524842.75</v>
      </c>
      <c r="C35">
        <f>('b132'!C35*9+'b132'!C34*3)/12</f>
        <v>55239.75</v>
      </c>
      <c r="D35">
        <f>('b132'!D35*9+'b132'!D34*3)/12</f>
        <v>66970</v>
      </c>
      <c r="E35">
        <f>('b132'!E35*9+'b132'!E34*3)/12</f>
        <v>1121467.25</v>
      </c>
      <c r="F35">
        <f>('b132'!F35*9+'b132'!F34*3)/12</f>
        <v>0</v>
      </c>
      <c r="G35">
        <f>('b132'!G35*9+'b132'!G34*3)/12</f>
        <v>4644.5</v>
      </c>
      <c r="H35">
        <f>('b132'!H35*9+'b132'!H34*3)/12</f>
        <v>1529.75</v>
      </c>
      <c r="I35">
        <f>('b132'!I35*9+'b132'!I34*3)/12</f>
        <v>110529.25</v>
      </c>
      <c r="J35">
        <f>('b132'!J35*9+'b132'!J34*3)/12</f>
        <v>1885223.25</v>
      </c>
    </row>
    <row r="36" spans="1:10" x14ac:dyDescent="0.25">
      <c r="A36">
        <v>1996</v>
      </c>
      <c r="B36">
        <f>('b132'!B36*9+'b132'!B35*3)/12</f>
        <v>508512.5</v>
      </c>
      <c r="C36">
        <f>('b132'!C36*9+'b132'!C35*3)/12</f>
        <v>138930.75</v>
      </c>
      <c r="D36">
        <f>('b132'!D36*9+'b132'!D35*3)/12</f>
        <v>73111.5</v>
      </c>
      <c r="E36">
        <f>('b132'!E36*9+'b132'!E35*3)/12</f>
        <v>1300928</v>
      </c>
      <c r="F36">
        <f>('b132'!F36*9+'b132'!F35*3)/12</f>
        <v>0</v>
      </c>
      <c r="G36">
        <f>('b132'!G36*9+'b132'!G35*3)/12</f>
        <v>4970.25</v>
      </c>
      <c r="H36">
        <f>('b132'!H36*9+'b132'!H35*3)/12</f>
        <v>1433</v>
      </c>
      <c r="I36">
        <f>('b132'!I36*9+'b132'!I35*3)/12</f>
        <v>109872</v>
      </c>
      <c r="J36">
        <f>('b132'!J36*9+'b132'!J35*3)/12</f>
        <v>2137758</v>
      </c>
    </row>
    <row r="37" spans="1:10" x14ac:dyDescent="0.25">
      <c r="A37">
        <v>1997</v>
      </c>
      <c r="B37">
        <f>('b132'!B37*9+'b132'!B36*3)/12</f>
        <v>612279</v>
      </c>
      <c r="C37">
        <f>('b132'!C37*9+'b132'!C36*3)/12</f>
        <v>144957.75</v>
      </c>
      <c r="D37">
        <f>('b132'!D37*9+'b132'!D36*3)/12</f>
        <v>83341.25</v>
      </c>
      <c r="E37">
        <f>('b132'!E37*9+'b132'!E36*3)/12</f>
        <v>1061007.25</v>
      </c>
      <c r="F37">
        <f>('b132'!F37*9+'b132'!F36*3)/12</f>
        <v>6403.5</v>
      </c>
      <c r="G37">
        <f>('b132'!G37*9+'b132'!G36*3)/12</f>
        <v>5154.5</v>
      </c>
      <c r="H37">
        <f>('b132'!H37*9+'b132'!H36*3)/12</f>
        <v>1425</v>
      </c>
      <c r="I37">
        <f>('b132'!I37*9+'b132'!I36*3)/12</f>
        <v>133069.5</v>
      </c>
      <c r="J37">
        <f>('b132'!J37*9+'b132'!J36*3)/12</f>
        <v>2047637.75</v>
      </c>
    </row>
    <row r="38" spans="1:10" x14ac:dyDescent="0.25">
      <c r="A38">
        <v>1998</v>
      </c>
      <c r="B38">
        <f>('b132'!B38*9+'b132'!B37*3)/12</f>
        <v>447749.5</v>
      </c>
      <c r="C38">
        <f>('b132'!C38*9+'b132'!C37*3)/12</f>
        <v>151849.5</v>
      </c>
      <c r="D38">
        <f>('b132'!D38*9+'b132'!D37*3)/12</f>
        <v>71076.25</v>
      </c>
      <c r="E38">
        <f>('b132'!E38*9+'b132'!E37*3)/12</f>
        <v>853034.75</v>
      </c>
      <c r="F38">
        <f>('b132'!F38*9+'b132'!F37*3)/12</f>
        <v>18792</v>
      </c>
      <c r="G38">
        <f>('b132'!G38*9+'b132'!G37*3)/12</f>
        <v>4610.25</v>
      </c>
      <c r="H38">
        <f>('b132'!H38*9+'b132'!H37*3)/12</f>
        <v>1541</v>
      </c>
      <c r="I38">
        <f>('b132'!I38*9+'b132'!I37*3)/12</f>
        <v>114515</v>
      </c>
      <c r="J38">
        <f>('b132'!J38*9+'b132'!J37*3)/12</f>
        <v>1663168.25</v>
      </c>
    </row>
    <row r="39" spans="1:10" x14ac:dyDescent="0.25">
      <c r="A39">
        <v>1999</v>
      </c>
      <c r="B39">
        <f>('b132'!B39*9+'b132'!B38*3)/12</f>
        <v>656341</v>
      </c>
      <c r="C39">
        <f>('b132'!C39*9+'b132'!C38*3)/12</f>
        <v>120524</v>
      </c>
      <c r="D39">
        <f>('b132'!D39*9+'b132'!D38*3)/12</f>
        <v>85525.25</v>
      </c>
      <c r="E39">
        <f>('b132'!E39*9+'b132'!E38*3)/12</f>
        <v>1280696.5</v>
      </c>
      <c r="F39">
        <f>('b132'!F39*9+'b132'!F38*3)/12</f>
        <v>23462.5</v>
      </c>
      <c r="G39">
        <f>('b132'!G39*9+'b132'!G38*3)/12</f>
        <v>4753.5</v>
      </c>
      <c r="H39">
        <f>('b132'!H39*9+'b132'!H38*3)/12</f>
        <v>1431.75</v>
      </c>
      <c r="I39">
        <f>('b132'!I39*9+'b132'!I38*3)/12</f>
        <v>133415.75</v>
      </c>
      <c r="J39">
        <f>('b132'!J39*9+'b132'!J38*3)/12</f>
        <v>2306150.25</v>
      </c>
    </row>
    <row r="40" spans="1:10" x14ac:dyDescent="0.25">
      <c r="A40">
        <v>2000</v>
      </c>
      <c r="B40">
        <f>('b132'!B40*9+'b132'!B39*3)/12</f>
        <v>1252734</v>
      </c>
      <c r="C40">
        <f>('b132'!C40*9+'b132'!C39*3)/12</f>
        <v>102562.75</v>
      </c>
      <c r="D40">
        <f>('b132'!D40*9+'b132'!D39*3)/12</f>
        <v>101900.5</v>
      </c>
      <c r="E40">
        <f>('b132'!E40*9+'b132'!E39*3)/12</f>
        <v>1292926.25</v>
      </c>
      <c r="F40">
        <f>('b132'!F40*9+'b132'!F39*3)/12</f>
        <v>25997.25</v>
      </c>
      <c r="G40">
        <f>('b132'!G40*9+'b132'!G39*3)/12</f>
        <v>4598.75</v>
      </c>
      <c r="H40">
        <f>('b132'!H40*9+'b132'!H39*3)/12</f>
        <v>1460.75</v>
      </c>
      <c r="I40">
        <f>('b132'!I40*9+'b132'!I39*3)/12</f>
        <v>168768</v>
      </c>
      <c r="J40">
        <f>('b132'!J40*9+'b132'!J39*3)/12</f>
        <v>2950948.25</v>
      </c>
    </row>
    <row r="41" spans="1:10" x14ac:dyDescent="0.25">
      <c r="A41">
        <v>2001</v>
      </c>
      <c r="B41">
        <f>('b132'!B41*9+'b132'!B40*3)/12</f>
        <v>1168764.75</v>
      </c>
      <c r="C41">
        <f>('b132'!C41*9+'b132'!C40*3)/12</f>
        <v>43221.75</v>
      </c>
      <c r="D41">
        <f>('b132'!D41*9+'b132'!D40*3)/12</f>
        <v>85383.25</v>
      </c>
      <c r="E41">
        <f>('b132'!E41*9+'b132'!E40*3)/12</f>
        <v>791170.5</v>
      </c>
      <c r="F41">
        <f>('b132'!F41*9+'b132'!F40*3)/12</f>
        <v>24097.5</v>
      </c>
      <c r="G41">
        <f>('b132'!G41*9+'b132'!G40*3)/12</f>
        <v>3821</v>
      </c>
      <c r="H41">
        <f>('b132'!H41*9+'b132'!H40*3)/12</f>
        <v>1555.25</v>
      </c>
      <c r="I41">
        <f>('b132'!I41*9+'b132'!I40*3)/12</f>
        <v>148826</v>
      </c>
      <c r="J41">
        <f>('b132'!J41*9+'b132'!J40*3)/12</f>
        <v>2266840</v>
      </c>
    </row>
    <row r="42" spans="1:10" x14ac:dyDescent="0.25">
      <c r="A42">
        <v>2002</v>
      </c>
      <c r="B42">
        <f>('b132'!B42*9+'b132'!B41*3)/12</f>
        <v>1435829.75</v>
      </c>
      <c r="C42">
        <f>('b132'!C42*9+'b132'!C41*3)/12</f>
        <v>39323.75</v>
      </c>
      <c r="D42">
        <f>('b132'!D42*9+'b132'!D41*3)/12</f>
        <v>82095</v>
      </c>
      <c r="E42">
        <f>('b132'!E42*9+'b132'!E41*3)/12</f>
        <v>828428.75</v>
      </c>
      <c r="F42">
        <f>('b132'!F42*9+'b132'!F41*3)/12</f>
        <v>29800.5</v>
      </c>
      <c r="G42">
        <f>('b132'!G42*9+'b132'!G41*3)/12</f>
        <v>4561.75</v>
      </c>
      <c r="H42">
        <f>('b132'!H42*9+'b132'!H41*3)/12</f>
        <v>1594.5</v>
      </c>
      <c r="I42">
        <f>('b132'!I42*9+'b132'!I41*3)/12</f>
        <v>161575.5</v>
      </c>
      <c r="J42">
        <f>('b132'!J42*9+'b132'!J41*3)/12</f>
        <v>2583209.5</v>
      </c>
    </row>
    <row r="43" spans="1:10" x14ac:dyDescent="0.25">
      <c r="A43">
        <v>2003</v>
      </c>
      <c r="B43">
        <f>('b132'!B43*9+'b132'!B42*3)/12</f>
        <v>1622051.25</v>
      </c>
      <c r="C43">
        <f>('b132'!C43*9+'b132'!C42*3)/12</f>
        <v>39882.25</v>
      </c>
      <c r="D43">
        <f>('b132'!D43*9+'b132'!D42*3)/12</f>
        <v>86481</v>
      </c>
      <c r="E43">
        <f>('b132'!E43*9+'b132'!E42*3)/12</f>
        <v>934542.25</v>
      </c>
      <c r="F43">
        <f>('b132'!F43*9+'b132'!F42*3)/12</f>
        <v>31563.5</v>
      </c>
      <c r="G43">
        <f>('b132'!G43*9+'b132'!G42*3)/12</f>
        <v>4420.75</v>
      </c>
      <c r="H43">
        <f>('b132'!H43*9+'b132'!H42*3)/12</f>
        <v>1806.25</v>
      </c>
      <c r="I43">
        <f>('b132'!I43*9+'b132'!I42*3)/12</f>
        <v>172991.5</v>
      </c>
      <c r="J43">
        <f>('b132'!J43*9+'b132'!J42*3)/12</f>
        <v>2893738.75</v>
      </c>
    </row>
    <row r="44" spans="1:10" x14ac:dyDescent="0.25">
      <c r="A44">
        <v>2004</v>
      </c>
      <c r="B44">
        <f>('b132'!B44*9+'b132'!B43*3)/12</f>
        <v>1796272</v>
      </c>
      <c r="C44">
        <f>('b132'!C44*9+'b132'!C43*3)/12</f>
        <v>37716.5</v>
      </c>
      <c r="D44">
        <f>('b132'!D44*9+'b132'!D43*3)/12</f>
        <v>87199.75</v>
      </c>
      <c r="E44">
        <f>('b132'!E44*9+'b132'!E43*3)/12</f>
        <v>940800.75</v>
      </c>
      <c r="F44">
        <f>('b132'!F44*9+'b132'!F43*3)/12</f>
        <v>33257.75</v>
      </c>
      <c r="G44">
        <f>('b132'!G44*9+'b132'!G43*3)/12</f>
        <v>4538.25</v>
      </c>
      <c r="H44">
        <f>('b132'!H44*9+'b132'!H43*3)/12</f>
        <v>2624.25</v>
      </c>
      <c r="I44">
        <f>('b132'!I44*9+'b132'!I43*3)/12</f>
        <v>176406</v>
      </c>
      <c r="J44">
        <f>('b132'!J44*9+'b132'!J43*3)/12</f>
        <v>3078815.25</v>
      </c>
    </row>
    <row r="45" spans="1:10" x14ac:dyDescent="0.25">
      <c r="A45">
        <v>2005</v>
      </c>
      <c r="B45">
        <f>('b132'!B45*9+'b132'!B44*3)/12</f>
        <v>1598027</v>
      </c>
      <c r="C45">
        <f>('b132'!C45*9+'b132'!C44*3)/12</f>
        <v>78641.75</v>
      </c>
      <c r="D45">
        <f>('b132'!D45*9+'b132'!D44*3)/12</f>
        <v>86202</v>
      </c>
      <c r="E45">
        <f>('b132'!E45*9+'b132'!E44*3)/12</f>
        <v>1362528.75</v>
      </c>
      <c r="F45">
        <f>('b132'!F45*9+'b132'!F44*3)/12</f>
        <v>29163.75</v>
      </c>
      <c r="G45">
        <f>('b132'!G45*9+'b132'!G44*3)/12</f>
        <v>4302.75</v>
      </c>
      <c r="H45">
        <f>('b132'!H45*9+'b132'!H44*3)/12</f>
        <v>2534.25</v>
      </c>
      <c r="I45">
        <f>('b132'!I45*9+'b132'!I44*3)/12</f>
        <v>159717.75</v>
      </c>
      <c r="J45">
        <f>('b132'!J45*9+'b132'!J44*3)/12</f>
        <v>3321118</v>
      </c>
    </row>
    <row r="46" spans="1:10" x14ac:dyDescent="0.25">
      <c r="A46">
        <v>2006</v>
      </c>
      <c r="B46">
        <f>('b132'!B46*9+'b132'!B45*3)/12</f>
        <v>1575040</v>
      </c>
      <c r="C46">
        <f>('b132'!C46*9+'b132'!C45*3)/12</f>
        <v>154742</v>
      </c>
      <c r="D46">
        <f>('b132'!D46*9+'b132'!D45*3)/12</f>
        <v>117126</v>
      </c>
      <c r="E46">
        <f>('b132'!E46*9+'b132'!E45*3)/12</f>
        <v>1441852</v>
      </c>
      <c r="F46">
        <f>('b132'!F46*9+'b132'!F45*3)/12</f>
        <v>27511.75</v>
      </c>
      <c r="G46">
        <f>('b132'!G46*9+'b132'!G45*3)/12</f>
        <v>4230</v>
      </c>
      <c r="H46">
        <f>('b132'!H46*9+'b132'!H45*3)/12</f>
        <v>4962.75</v>
      </c>
      <c r="I46">
        <f>('b132'!I46*9+'b132'!I45*3)/12</f>
        <v>159904.25</v>
      </c>
      <c r="J46">
        <f>('b132'!J46*9+'b132'!J45*3)/12</f>
        <v>3485368.75</v>
      </c>
    </row>
    <row r="47" spans="1:10" x14ac:dyDescent="0.25">
      <c r="A47">
        <v>2007</v>
      </c>
      <c r="B47">
        <f>('b132'!B47*9+'b132'!B46*3)/12</f>
        <v>1604561.25</v>
      </c>
      <c r="C47">
        <f>('b132'!C47*9+'b132'!C46*3)/12</f>
        <v>124521.25</v>
      </c>
      <c r="D47">
        <f>('b132'!D47*9+'b132'!D46*3)/12</f>
        <v>142668.25</v>
      </c>
      <c r="E47">
        <f>('b132'!E47*9+'b132'!E46*3)/12</f>
        <v>1071116.75</v>
      </c>
      <c r="F47">
        <f>('b132'!F47*9+'b132'!F46*3)/12</f>
        <v>30508</v>
      </c>
      <c r="G47">
        <f>('b132'!G47*9+'b132'!G46*3)/12</f>
        <v>3735.75</v>
      </c>
      <c r="H47">
        <f>('b132'!H47*9+'b132'!H46*3)/12</f>
        <v>3914.75</v>
      </c>
      <c r="I47">
        <f>('b132'!I47*9+'b132'!I46*3)/12</f>
        <v>185036.25</v>
      </c>
      <c r="J47">
        <f>('b132'!J47*9+'b132'!J46*3)/12</f>
        <v>3166062.25</v>
      </c>
    </row>
    <row r="48" spans="1:10" x14ac:dyDescent="0.25">
      <c r="A48">
        <v>2008</v>
      </c>
      <c r="B48">
        <f>('b132'!B48*9+'b132'!B47*3)/12</f>
        <v>1142231</v>
      </c>
      <c r="C48">
        <f>('b132'!C48*9+'b132'!C47*3)/12</f>
        <v>85687.25</v>
      </c>
      <c r="D48">
        <f>('b132'!D48*9+'b132'!D47*3)/12</f>
        <v>103743.75</v>
      </c>
      <c r="E48">
        <f>('b132'!E48*9+'b132'!E47*3)/12</f>
        <v>735769.75</v>
      </c>
      <c r="F48">
        <f>('b132'!F48*9+'b132'!F47*3)/12</f>
        <v>24225.25</v>
      </c>
      <c r="G48">
        <f>('b132'!G48*9+'b132'!G47*3)/12</f>
        <v>2380.5</v>
      </c>
      <c r="H48">
        <f>('b132'!H48*9+'b132'!H47*3)/12</f>
        <v>2783.5</v>
      </c>
      <c r="I48">
        <f>('b132'!I48*9+'b132'!I47*3)/12</f>
        <v>176609.75</v>
      </c>
      <c r="J48">
        <f>('b132'!J48*9+'b132'!J47*3)/12</f>
        <v>2273430.75</v>
      </c>
    </row>
    <row r="49" spans="1:10" x14ac:dyDescent="0.25">
      <c r="A49">
        <v>2009</v>
      </c>
      <c r="B49">
        <f>('b132'!B49*9+'b132'!B48*3)/12</f>
        <v>975168.5</v>
      </c>
      <c r="C49">
        <f>('b132'!C49*9+'b132'!C48*3)/12</f>
        <v>72819.75</v>
      </c>
      <c r="D49">
        <f>('b132'!D49*9+'b132'!D48*3)/12</f>
        <v>90515.75</v>
      </c>
      <c r="E49">
        <f>('b132'!E49*9+'b132'!E48*3)/12</f>
        <v>669100.75</v>
      </c>
      <c r="F49">
        <f>('b132'!F49*9+'b132'!F48*3)/12</f>
        <v>19888.5</v>
      </c>
      <c r="G49">
        <f>('b132'!G49*9+'b132'!G48*3)/12</f>
        <v>1991</v>
      </c>
      <c r="H49">
        <f>('b132'!H49*9+'b132'!H48*3)/12</f>
        <v>2825.5</v>
      </c>
      <c r="I49">
        <f>('b132'!I49*9+'b132'!I48*3)/12</f>
        <v>161908.25</v>
      </c>
      <c r="J49">
        <f>('b132'!J49*9+'b132'!J48*3)/12</f>
        <v>1994218</v>
      </c>
    </row>
    <row r="50" spans="1:10" x14ac:dyDescent="0.25">
      <c r="A50">
        <v>2010</v>
      </c>
      <c r="B50">
        <f>('b132'!B50*9+'b132'!B49*3)/12</f>
        <v>1096986.75</v>
      </c>
      <c r="C50">
        <f>('b132'!C50*9+'b132'!C49*3)/12</f>
        <v>111592.5</v>
      </c>
      <c r="D50">
        <f>('b132'!D50*9+'b132'!D49*3)/12</f>
        <v>103723.25</v>
      </c>
      <c r="E50">
        <f>('b132'!E50*9+'b132'!E49*3)/12</f>
        <v>738142.5</v>
      </c>
      <c r="F50">
        <f>('b132'!F50*9+'b132'!F49*3)/12</f>
        <v>20962.25</v>
      </c>
      <c r="G50">
        <f>('b132'!G50*9+'b132'!G49*3)/12</f>
        <v>2677.75</v>
      </c>
      <c r="H50">
        <f>('b132'!H50*9+'b132'!H49*3)/12</f>
        <v>3259.5</v>
      </c>
      <c r="I50">
        <f>('b132'!I50*9+'b132'!I49*3)/12</f>
        <v>143976.5</v>
      </c>
      <c r="J50">
        <f>('b132'!J50*9+'b132'!J49*3)/12</f>
        <v>2221321</v>
      </c>
    </row>
    <row r="51" spans="1:10" x14ac:dyDescent="0.25">
      <c r="A51">
        <v>2011</v>
      </c>
      <c r="B51">
        <f>('b132'!B51*9+'b132'!B50*3)/12</f>
        <v>1323675.75</v>
      </c>
      <c r="C51">
        <f>('b132'!C51*9+'b132'!C50*3)/12</f>
        <v>134237</v>
      </c>
      <c r="D51">
        <f>('b132'!D51*9+'b132'!D50*3)/12</f>
        <v>109116.75</v>
      </c>
      <c r="E51">
        <f>('b132'!E51*9+'b132'!E50*3)/12</f>
        <v>1179849.25</v>
      </c>
      <c r="F51">
        <f>('b132'!F51*9+'b132'!F50*3)/12</f>
        <v>24034.75</v>
      </c>
      <c r="G51">
        <f>('b132'!G51*9+'b132'!G50*3)/12</f>
        <v>2762.75</v>
      </c>
      <c r="H51">
        <f>('b132'!H51*9+'b132'!H50*3)/12</f>
        <v>3460.5</v>
      </c>
      <c r="I51">
        <f>('b132'!I51*9+'b132'!I50*3)/12</f>
        <v>148954.5</v>
      </c>
      <c r="J51">
        <f>('b132'!J51*9+'b132'!J50*3)/12</f>
        <v>2926091.25</v>
      </c>
    </row>
    <row r="52" spans="1:10" x14ac:dyDescent="0.25">
      <c r="A52">
        <v>2012</v>
      </c>
      <c r="B52">
        <f>('b132'!B52*9+'b132'!B51*3)/12</f>
        <v>1251482.5</v>
      </c>
      <c r="C52">
        <f>('b132'!C52*9+'b132'!C51*3)/12</f>
        <v>164714</v>
      </c>
      <c r="D52">
        <f>('b132'!D52*9+'b132'!D51*3)/12</f>
        <v>106845.75</v>
      </c>
      <c r="E52">
        <f>('b132'!E52*9+'b132'!E51*3)/12</f>
        <v>1007303.5</v>
      </c>
      <c r="F52">
        <f>('b132'!F52*9+'b132'!F51*3)/12</f>
        <v>23780.75</v>
      </c>
      <c r="G52">
        <f>('b132'!G52*9+'b132'!G51*3)/12</f>
        <v>3084.75</v>
      </c>
      <c r="H52">
        <f>('b132'!H52*9+'b132'!H51*3)/12</f>
        <v>3982.75</v>
      </c>
      <c r="I52">
        <f>('b132'!I52*9+'b132'!I51*3)/12</f>
        <v>151547.75</v>
      </c>
      <c r="J52">
        <f>('b132'!J52*9+'b132'!J51*3)/12</f>
        <v>2712741.75</v>
      </c>
    </row>
    <row r="53" spans="1:10" x14ac:dyDescent="0.25">
      <c r="A53">
        <v>2013</v>
      </c>
      <c r="B53">
        <f>('b132'!B53*9+'b132'!B52*3)/12</f>
        <v>1032320.5</v>
      </c>
      <c r="C53">
        <f>('b132'!C53*9+'b132'!C52*3)/12</f>
        <v>116181.75</v>
      </c>
      <c r="D53">
        <f>('b132'!D53*9+'b132'!D52*3)/12</f>
        <v>79320.25</v>
      </c>
      <c r="E53">
        <f>('b132'!E53*9+'b132'!E52*3)/12</f>
        <v>781636.75</v>
      </c>
      <c r="F53">
        <f>('b132'!F53*9+'b132'!F52*3)/12</f>
        <v>22128.75</v>
      </c>
      <c r="G53">
        <f>('b132'!G53*9+'b132'!G52*3)/12</f>
        <v>2917</v>
      </c>
      <c r="H53">
        <f>('b132'!H53*9+'b132'!H52*3)/12</f>
        <v>5630</v>
      </c>
      <c r="I53">
        <f>('b132'!I53*9+'b132'!I52*3)/12</f>
        <v>184472</v>
      </c>
      <c r="J53">
        <f>('b132'!J53*9+'b132'!J52*3)/12</f>
        <v>2224607</v>
      </c>
    </row>
    <row r="54" spans="1:10" x14ac:dyDescent="0.25">
      <c r="A54">
        <v>2014</v>
      </c>
      <c r="B54">
        <f>('b132'!B54*9+'b132'!B53*3)/12</f>
        <v>554023</v>
      </c>
      <c r="C54">
        <f>('b132'!C54*9+'b132'!C53*3)/12</f>
        <v>40037.5</v>
      </c>
      <c r="D54">
        <f>('b132'!D54*9+'b132'!D53*3)/12</f>
        <v>41424</v>
      </c>
      <c r="E54">
        <f>('b132'!E54*9+'b132'!E53*3)/12</f>
        <v>517357.25</v>
      </c>
      <c r="F54">
        <f>('b132'!F54*9+'b132'!F53*3)/12</f>
        <v>20397</v>
      </c>
      <c r="G54">
        <f>('b132'!G54*9+'b132'!G53*3)/12</f>
        <v>1845</v>
      </c>
      <c r="H54">
        <f>('b132'!H54*9+'b132'!H53*3)/12</f>
        <v>6109.75</v>
      </c>
      <c r="I54">
        <f>('b132'!I54*9+'b132'!I53*3)/12</f>
        <v>142600.75</v>
      </c>
      <c r="J54">
        <f>('b132'!J54*9+'b132'!J53*3)/12</f>
        <v>1323794.25</v>
      </c>
    </row>
    <row r="55" spans="1:10" x14ac:dyDescent="0.25">
      <c r="A55">
        <v>2015</v>
      </c>
      <c r="B55">
        <f>('b132'!B55*9+'b132'!B54*3)/12</f>
        <v>578547.5</v>
      </c>
      <c r="C55">
        <f>('b132'!C55*9+'b132'!C54*3)/12</f>
        <v>44827.25</v>
      </c>
      <c r="D55">
        <f>('b132'!D55*9+'b132'!D54*3)/12</f>
        <v>30608.25</v>
      </c>
      <c r="E55">
        <f>('b132'!E55*9+'b132'!E54*3)/12</f>
        <v>440048.25</v>
      </c>
      <c r="F55">
        <f>('b132'!F55*9+'b132'!F54*3)/12</f>
        <v>16324</v>
      </c>
      <c r="G55">
        <f>('b132'!G55*9+'b132'!G54*3)/12</f>
        <v>1187.75</v>
      </c>
      <c r="H55">
        <f>('b132'!H55*9+'b132'!H54*3)/12</f>
        <v>6065.25</v>
      </c>
      <c r="I55">
        <f>('b132'!I55*9+'b132'!I54*3)/12</f>
        <v>145320</v>
      </c>
      <c r="J55">
        <f>('b132'!J55*9+'b132'!J54*3)/12</f>
        <v>1262928.25</v>
      </c>
    </row>
    <row r="56" spans="1:10" x14ac:dyDescent="0.25">
      <c r="A56">
        <v>2016</v>
      </c>
      <c r="B56">
        <f>('b132'!B56*9+'b132'!B55*3)/12</f>
        <v>1023461</v>
      </c>
      <c r="C56">
        <f>('b132'!C56*9+'b132'!C55*3)/12</f>
        <v>90270.5</v>
      </c>
      <c r="D56">
        <f>('b132'!D56*9+'b132'!D55*3)/12</f>
        <v>62869.25</v>
      </c>
      <c r="E56">
        <f>('b132'!E56*9+'b132'!E55*3)/12</f>
        <v>565972</v>
      </c>
      <c r="F56">
        <f>('b132'!F56*9+'b132'!F55*3)/12</f>
        <v>27313.5</v>
      </c>
      <c r="G56">
        <f>('b132'!G56*9+'b132'!G55*3)/12</f>
        <v>1660.5</v>
      </c>
      <c r="H56">
        <f>('b132'!H56*9+'b132'!H55*3)/12</f>
        <v>4613.5</v>
      </c>
      <c r="I56">
        <f>('b132'!I56*9+'b132'!I55*3)/12</f>
        <v>151891</v>
      </c>
      <c r="J56">
        <f>('b132'!J56*9+'b132'!J55*3)/12</f>
        <v>1928051.25</v>
      </c>
    </row>
    <row r="57" spans="1:10" x14ac:dyDescent="0.25">
      <c r="A57">
        <v>2017</v>
      </c>
      <c r="B57">
        <f>('b132'!B57*9+'b132'!B56*3)/12</f>
        <v>1482800</v>
      </c>
      <c r="C57">
        <f>('b132'!C57*9+'b132'!C56*3)/12</f>
        <v>124235.5</v>
      </c>
      <c r="D57">
        <f>('b132'!D57*9+'b132'!D56*3)/12</f>
        <v>122845.75</v>
      </c>
      <c r="E57">
        <f>('b132'!E57*9+'b132'!E56*3)/12</f>
        <v>1145553.5</v>
      </c>
      <c r="F57">
        <f>('b132'!F57*9+'b132'!F56*3)/12</f>
        <v>32284</v>
      </c>
      <c r="G57">
        <f>('b132'!G57*9+'b132'!G56*3)/12</f>
        <v>2633.5</v>
      </c>
      <c r="H57">
        <f>('b132'!H57*9+'b132'!H56*3)/12</f>
        <v>4355.25</v>
      </c>
      <c r="I57">
        <f>('b132'!I57*9+'b132'!I56*3)/12</f>
        <v>126212.5</v>
      </c>
      <c r="J57">
        <f>('b132'!J57*9+'b132'!J56*3)/12</f>
        <v>3040920</v>
      </c>
    </row>
    <row r="58" spans="1:10" x14ac:dyDescent="0.25">
      <c r="A58">
        <v>2018</v>
      </c>
      <c r="B58">
        <f>('b132'!B58*9+'b132'!B57*3)/12</f>
        <v>969958.25</v>
      </c>
      <c r="C58">
        <f>('b132'!C58*9+'b132'!C57*3)/12</f>
        <v>182853.75</v>
      </c>
      <c r="D58">
        <f>('b132'!D58*9+'b132'!D57*3)/12</f>
        <v>86047.25</v>
      </c>
      <c r="E58">
        <f>('b132'!E58*9+'b132'!E57*3)/12</f>
        <v>835862</v>
      </c>
      <c r="F58">
        <f>('b132'!F58*9+'b132'!F57*3)/12</f>
        <v>30552.5</v>
      </c>
      <c r="G58">
        <f>('b132'!G58*9+'b132'!G57*3)/12</f>
        <v>2440</v>
      </c>
      <c r="H58">
        <f>('b132'!H58*9+'b132'!H57*3)/12</f>
        <v>5046.25</v>
      </c>
      <c r="I58">
        <f>('b132'!I58*9+'b132'!I57*3)/12</f>
        <v>165599.75</v>
      </c>
      <c r="J58">
        <f>('b132'!J58*9+'b132'!J57*3)/12</f>
        <v>2278359.75</v>
      </c>
    </row>
    <row r="59" spans="1:10" x14ac:dyDescent="0.25">
      <c r="A59">
        <v>2019</v>
      </c>
      <c r="B59">
        <f>('b132'!B59*9+'b132'!B58*3)/12</f>
        <v>1215006.75</v>
      </c>
      <c r="C59">
        <f>('b132'!C59*9+'b132'!C58*3)/12</f>
        <v>97143.5</v>
      </c>
      <c r="D59">
        <f>('b132'!D59*9+'b132'!D58*3)/12</f>
        <v>88627</v>
      </c>
      <c r="E59">
        <f>('b132'!E59*9+'b132'!E58*3)/12</f>
        <v>979865.5</v>
      </c>
      <c r="F59">
        <f>('b132'!F59*9+'b132'!F58*3)/12</f>
        <v>23053.75</v>
      </c>
      <c r="G59">
        <f>('b132'!G59*9+'b132'!G58*3)/12</f>
        <v>2210.25</v>
      </c>
      <c r="H59">
        <f>('b132'!H59*9+'b132'!H58*3)/12</f>
        <v>5097.5</v>
      </c>
      <c r="I59">
        <f>('b132'!I59*9+'b132'!I58*3)/12</f>
        <v>139260.5</v>
      </c>
      <c r="J59">
        <f>('b132'!J59*9+'b132'!J58*3)/12</f>
        <v>2550264.75</v>
      </c>
    </row>
    <row r="60" spans="1:10" x14ac:dyDescent="0.25">
      <c r="A60">
        <v>2020</v>
      </c>
      <c r="B60">
        <f>('b132'!B60*9+'b132'!B59*3)/12</f>
        <v>730439</v>
      </c>
      <c r="C60">
        <f>('b132'!C60*9+'b132'!C59*3)/12</f>
        <v>141315.5</v>
      </c>
      <c r="D60">
        <f>('b132'!D60*9+'b132'!D59*3)/12</f>
        <v>60844.5</v>
      </c>
      <c r="E60">
        <f>('b132'!E60*9+'b132'!E59*3)/12</f>
        <v>704381</v>
      </c>
      <c r="F60">
        <f>('b132'!F60*9+'b132'!F59*3)/12</f>
        <v>16339.25</v>
      </c>
      <c r="G60">
        <f>('b132'!G60*9+'b132'!G59*3)/12</f>
        <v>2151</v>
      </c>
      <c r="H60">
        <f>('b132'!H60*9+'b132'!H59*3)/12</f>
        <v>5314.5</v>
      </c>
      <c r="I60">
        <f>('b132'!I60*9+'b132'!I59*3)/12</f>
        <v>145208</v>
      </c>
      <c r="J60">
        <f>('b132'!J60*9+'b132'!J59*3)/12</f>
        <v>1805992.75</v>
      </c>
    </row>
    <row r="61" spans="1:10" x14ac:dyDescent="0.25">
      <c r="A61">
        <v>2021</v>
      </c>
      <c r="B61">
        <f>('b132'!B61*9+'b132'!B60*3)/12</f>
        <v>456352</v>
      </c>
      <c r="C61">
        <f>('b132'!C61*9+'b132'!C60*3)/12</f>
        <v>59367</v>
      </c>
      <c r="D61">
        <f>('b132'!D61*9+'b132'!D60*3)/12</f>
        <v>37237.25</v>
      </c>
      <c r="E61">
        <f>('b132'!E61*9+'b132'!E60*3)/12</f>
        <v>488961.25</v>
      </c>
      <c r="F61">
        <f>('b132'!F61*9+'b132'!F60*3)/12</f>
        <v>14418.75</v>
      </c>
      <c r="G61">
        <f>('b132'!G61*9+'b132'!G60*3)/12</f>
        <v>1735</v>
      </c>
      <c r="H61">
        <f>('b132'!H61*9+'b132'!H60*3)/12</f>
        <v>4977.25</v>
      </c>
      <c r="I61">
        <f>('b132'!I61*9+'b132'!I60*3)/12</f>
        <v>140612.75</v>
      </c>
      <c r="J61">
        <f>('b132'!J61*9+'b132'!J60*3)/12</f>
        <v>1203661.25</v>
      </c>
    </row>
    <row r="62" spans="1:10" x14ac:dyDescent="0.25">
      <c r="A62">
        <v>2022</v>
      </c>
      <c r="B62">
        <f>('b132'!B62*9+'b132'!B61*3)/12</f>
        <v>420066.5</v>
      </c>
      <c r="C62">
        <f>('b132'!C62*9+'b132'!C61*3)/12</f>
        <v>15779</v>
      </c>
      <c r="D62">
        <f>('b132'!D62*9+'b132'!D61*3)/12</f>
        <v>26117.25</v>
      </c>
      <c r="E62">
        <f>('b132'!E62*9+'b132'!E61*3)/12</f>
        <v>409014.75</v>
      </c>
      <c r="F62">
        <f>('b132'!F62*9+'b132'!F61*3)/12</f>
        <v>12206.5</v>
      </c>
      <c r="G62">
        <f>('b132'!G62*9+'b132'!G61*3)/12</f>
        <v>761.5</v>
      </c>
      <c r="H62">
        <f>('b132'!H62*9+'b132'!H61*3)/12</f>
        <v>4515.5</v>
      </c>
      <c r="I62">
        <f>('b132'!I62*9+'b132'!I61*3)/12</f>
        <v>137555.75</v>
      </c>
      <c r="J62">
        <f>('b132'!J62*9+'b132'!J61*3)/12</f>
        <v>1026016.75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b132</vt:lpstr>
      <vt:lpstr>mwd</vt:lpstr>
      <vt:lpstr>dwr</vt:lpstr>
      <vt:lpstr>indicators-annual-calendar year</vt:lpstr>
      <vt:lpstr>indicators-annual-water year</vt:lpstr>
      <vt:lpstr>combined</vt:lpstr>
      <vt:lpstr>b132 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2024-08-05T06:08:05Z</dcterms:modified>
</cp:coreProperties>
</file>