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Analysis\"/>
    </mc:Choice>
  </mc:AlternateContent>
  <xr:revisionPtr revIDLastSave="0" documentId="13_ncr:1_{5F82F97C-9934-44BB-934D-F1520E620A85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San Joaquin" sheetId="3" r:id="rId1"/>
    <sheet name="Main" sheetId="2" r:id="rId2"/>
    <sheet name="Sheet4" sheetId="4" r:id="rId3"/>
    <sheet name="Groundwater Changes" sheetId="5" r:id="rId4"/>
    <sheet name="SJ" sheetId="6" r:id="rId5"/>
    <sheet name="Tulare" sheetId="7" r:id="rId6"/>
  </sheets>
  <externalReferences>
    <externalReference r:id="rId7"/>
  </externalReferenc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2" i="7" l="1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H21" i="7"/>
  <c r="A1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B21" i="7"/>
  <c r="C21" i="7"/>
  <c r="D21" i="7"/>
  <c r="E21" i="7"/>
  <c r="F21" i="7"/>
  <c r="G21" i="7"/>
  <c r="I21" i="7"/>
  <c r="J21" i="7"/>
  <c r="K21" i="7"/>
  <c r="L21" i="7"/>
  <c r="M21" i="7"/>
  <c r="N21" i="7"/>
  <c r="O21" i="7"/>
  <c r="A1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C19" i="5" l="1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4" i="4"/>
  <c r="S24" i="2"/>
  <c r="O62" i="4"/>
  <c r="F63" i="4" s="1"/>
  <c r="N62" i="4"/>
  <c r="N63" i="4" s="1"/>
  <c r="M62" i="4"/>
  <c r="M63" i="4" s="1"/>
  <c r="L62" i="4"/>
  <c r="L63" i="4" s="1"/>
  <c r="K62" i="4"/>
  <c r="I62" i="4"/>
  <c r="H62" i="4"/>
  <c r="G62" i="4"/>
  <c r="F62" i="4"/>
  <c r="E62" i="4"/>
  <c r="D62" i="4"/>
  <c r="C62" i="4"/>
  <c r="D63" i="4" l="1"/>
  <c r="E63" i="4"/>
  <c r="H63" i="4"/>
  <c r="I63" i="4"/>
  <c r="K63" i="4"/>
  <c r="C63" i="4"/>
  <c r="O63" i="4"/>
  <c r="G63" i="4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D22" i="2"/>
  <c r="AC22" i="2"/>
  <c r="AB22" i="2"/>
  <c r="AA22" i="2"/>
  <c r="Z22" i="2"/>
  <c r="AF22" i="2" s="1"/>
  <c r="AH22" i="2" s="1"/>
  <c r="Y22" i="2"/>
  <c r="X22" i="2"/>
  <c r="W22" i="2"/>
  <c r="V22" i="2"/>
  <c r="AI22" i="2" s="1"/>
  <c r="U22" i="2"/>
  <c r="T22" i="2"/>
  <c r="S22" i="2"/>
  <c r="R22" i="2"/>
  <c r="AG22" i="2" s="1"/>
  <c r="AG21" i="2"/>
  <c r="AD21" i="2"/>
  <c r="AC21" i="2"/>
  <c r="AB21" i="2"/>
  <c r="AA21" i="2"/>
  <c r="Z21" i="2"/>
  <c r="AF21" i="2" s="1"/>
  <c r="AH21" i="2" s="1"/>
  <c r="Y21" i="2"/>
  <c r="X21" i="2"/>
  <c r="W21" i="2"/>
  <c r="V21" i="2"/>
  <c r="AI21" i="2" s="1"/>
  <c r="U21" i="2"/>
  <c r="T21" i="2"/>
  <c r="S21" i="2"/>
  <c r="R21" i="2"/>
  <c r="AD20" i="2"/>
  <c r="AC20" i="2"/>
  <c r="AB20" i="2"/>
  <c r="AA20" i="2"/>
  <c r="Z20" i="2"/>
  <c r="AF20" i="2" s="1"/>
  <c r="Y20" i="2"/>
  <c r="X20" i="2"/>
  <c r="W20" i="2"/>
  <c r="V20" i="2"/>
  <c r="AI20" i="2" s="1"/>
  <c r="U20" i="2"/>
  <c r="T20" i="2"/>
  <c r="S20" i="2"/>
  <c r="R20" i="2"/>
  <c r="AG20" i="2" s="1"/>
  <c r="AI19" i="2"/>
  <c r="AG19" i="2"/>
  <c r="AD19" i="2"/>
  <c r="AC19" i="2"/>
  <c r="AB19" i="2"/>
  <c r="AA19" i="2"/>
  <c r="Z19" i="2"/>
  <c r="AF19" i="2" s="1"/>
  <c r="Y19" i="2"/>
  <c r="X19" i="2"/>
  <c r="W19" i="2"/>
  <c r="V19" i="2"/>
  <c r="U19" i="2"/>
  <c r="T19" i="2"/>
  <c r="S19" i="2"/>
  <c r="R19" i="2"/>
  <c r="AI18" i="2"/>
  <c r="AG18" i="2"/>
  <c r="AD18" i="2"/>
  <c r="AC18" i="2"/>
  <c r="AB18" i="2"/>
  <c r="AA18" i="2"/>
  <c r="Z18" i="2"/>
  <c r="AF18" i="2" s="1"/>
  <c r="AH18" i="2" s="1"/>
  <c r="Y18" i="2"/>
  <c r="X18" i="2"/>
  <c r="W18" i="2"/>
  <c r="V18" i="2"/>
  <c r="U18" i="2"/>
  <c r="T18" i="2"/>
  <c r="S18" i="2"/>
  <c r="R18" i="2"/>
  <c r="AG17" i="2"/>
  <c r="AD17" i="2"/>
  <c r="AC17" i="2"/>
  <c r="AB17" i="2"/>
  <c r="AA17" i="2"/>
  <c r="Z17" i="2"/>
  <c r="AF17" i="2" s="1"/>
  <c r="AH17" i="2" s="1"/>
  <c r="Y17" i="2"/>
  <c r="X17" i="2"/>
  <c r="W17" i="2"/>
  <c r="V17" i="2"/>
  <c r="AI17" i="2" s="1"/>
  <c r="U17" i="2"/>
  <c r="T17" i="2"/>
  <c r="S17" i="2"/>
  <c r="R17" i="2"/>
  <c r="AD16" i="2"/>
  <c r="AC16" i="2"/>
  <c r="AB16" i="2"/>
  <c r="AA16" i="2"/>
  <c r="Z16" i="2"/>
  <c r="AF16" i="2" s="1"/>
  <c r="Y16" i="2"/>
  <c r="X16" i="2"/>
  <c r="W16" i="2"/>
  <c r="V16" i="2"/>
  <c r="AI16" i="2" s="1"/>
  <c r="U16" i="2"/>
  <c r="T16" i="2"/>
  <c r="S16" i="2"/>
  <c r="R16" i="2"/>
  <c r="AG16" i="2" s="1"/>
  <c r="AI15" i="2"/>
  <c r="AD15" i="2"/>
  <c r="AC15" i="2"/>
  <c r="AB15" i="2"/>
  <c r="AA15" i="2"/>
  <c r="Z15" i="2"/>
  <c r="AF15" i="2" s="1"/>
  <c r="Y15" i="2"/>
  <c r="X15" i="2"/>
  <c r="W15" i="2"/>
  <c r="V15" i="2"/>
  <c r="U15" i="2"/>
  <c r="T15" i="2"/>
  <c r="S15" i="2"/>
  <c r="R15" i="2"/>
  <c r="AG15" i="2" s="1"/>
  <c r="AI14" i="2"/>
  <c r="AG14" i="2"/>
  <c r="AD14" i="2"/>
  <c r="AC14" i="2"/>
  <c r="AB14" i="2"/>
  <c r="AA14" i="2"/>
  <c r="Z14" i="2"/>
  <c r="AF14" i="2" s="1"/>
  <c r="AH14" i="2" s="1"/>
  <c r="Y14" i="2"/>
  <c r="X14" i="2"/>
  <c r="W14" i="2"/>
  <c r="V14" i="2"/>
  <c r="U14" i="2"/>
  <c r="T14" i="2"/>
  <c r="S14" i="2"/>
  <c r="R14" i="2"/>
  <c r="AG13" i="2"/>
  <c r="AD13" i="2"/>
  <c r="AC13" i="2"/>
  <c r="AB13" i="2"/>
  <c r="AA13" i="2"/>
  <c r="Z13" i="2"/>
  <c r="AF13" i="2" s="1"/>
  <c r="AH13" i="2" s="1"/>
  <c r="Y13" i="2"/>
  <c r="X13" i="2"/>
  <c r="W13" i="2"/>
  <c r="V13" i="2"/>
  <c r="AI13" i="2" s="1"/>
  <c r="U13" i="2"/>
  <c r="T13" i="2"/>
  <c r="S13" i="2"/>
  <c r="R13" i="2"/>
  <c r="AD12" i="2"/>
  <c r="AC12" i="2"/>
  <c r="AB12" i="2"/>
  <c r="AA12" i="2"/>
  <c r="Z12" i="2"/>
  <c r="AF12" i="2" s="1"/>
  <c r="Y12" i="2"/>
  <c r="X12" i="2"/>
  <c r="W12" i="2"/>
  <c r="V12" i="2"/>
  <c r="AI12" i="2" s="1"/>
  <c r="U12" i="2"/>
  <c r="T12" i="2"/>
  <c r="S12" i="2"/>
  <c r="R12" i="2"/>
  <c r="AG12" i="2" s="1"/>
  <c r="AG11" i="2"/>
  <c r="AD11" i="2"/>
  <c r="AC11" i="2"/>
  <c r="AB11" i="2"/>
  <c r="AA11" i="2"/>
  <c r="Z11" i="2"/>
  <c r="AF11" i="2" s="1"/>
  <c r="Y11" i="2"/>
  <c r="X11" i="2"/>
  <c r="W11" i="2"/>
  <c r="V11" i="2"/>
  <c r="AI11" i="2" s="1"/>
  <c r="U11" i="2"/>
  <c r="T11" i="2"/>
  <c r="S11" i="2"/>
  <c r="R11" i="2"/>
  <c r="AG10" i="2"/>
  <c r="AD10" i="2"/>
  <c r="AC10" i="2"/>
  <c r="AB10" i="2"/>
  <c r="AA10" i="2"/>
  <c r="Z10" i="2"/>
  <c r="AF10" i="2" s="1"/>
  <c r="AH10" i="2" s="1"/>
  <c r="Y10" i="2"/>
  <c r="X10" i="2"/>
  <c r="W10" i="2"/>
  <c r="V10" i="2"/>
  <c r="AI10" i="2" s="1"/>
  <c r="U10" i="2"/>
  <c r="T10" i="2"/>
  <c r="S10" i="2"/>
  <c r="R10" i="2"/>
  <c r="AD9" i="2"/>
  <c r="AC9" i="2"/>
  <c r="AB9" i="2"/>
  <c r="AA9" i="2"/>
  <c r="Z9" i="2"/>
  <c r="AF9" i="2" s="1"/>
  <c r="Y9" i="2"/>
  <c r="X9" i="2"/>
  <c r="W9" i="2"/>
  <c r="V9" i="2"/>
  <c r="AI9" i="2" s="1"/>
  <c r="U9" i="2"/>
  <c r="T9" i="2"/>
  <c r="S9" i="2"/>
  <c r="R9" i="2"/>
  <c r="AG9" i="2" s="1"/>
  <c r="AI8" i="2"/>
  <c r="AD8" i="2"/>
  <c r="AC8" i="2"/>
  <c r="AB8" i="2"/>
  <c r="AA8" i="2"/>
  <c r="Z8" i="2"/>
  <c r="AF8" i="2" s="1"/>
  <c r="Y8" i="2"/>
  <c r="X8" i="2"/>
  <c r="W8" i="2"/>
  <c r="V8" i="2"/>
  <c r="U8" i="2"/>
  <c r="T8" i="2"/>
  <c r="S8" i="2"/>
  <c r="R8" i="2"/>
  <c r="AG8" i="2" s="1"/>
  <c r="AI7" i="2"/>
  <c r="AG7" i="2"/>
  <c r="AD7" i="2"/>
  <c r="AC7" i="2"/>
  <c r="AB7" i="2"/>
  <c r="AA7" i="2"/>
  <c r="Z7" i="2"/>
  <c r="AF7" i="2" s="1"/>
  <c r="AH7" i="2" s="1"/>
  <c r="Y7" i="2"/>
  <c r="X7" i="2"/>
  <c r="W7" i="2"/>
  <c r="V7" i="2"/>
  <c r="U7" i="2"/>
  <c r="T7" i="2"/>
  <c r="S7" i="2"/>
  <c r="R7" i="2"/>
  <c r="AG6" i="2"/>
  <c r="AD6" i="2"/>
  <c r="AC6" i="2"/>
  <c r="AB6" i="2"/>
  <c r="AA6" i="2"/>
  <c r="Z6" i="2"/>
  <c r="AF6" i="2" s="1"/>
  <c r="AH6" i="2" s="1"/>
  <c r="Y6" i="2"/>
  <c r="X6" i="2"/>
  <c r="W6" i="2"/>
  <c r="V6" i="2"/>
  <c r="AI6" i="2" s="1"/>
  <c r="U6" i="2"/>
  <c r="T6" i="2"/>
  <c r="S6" i="2"/>
  <c r="R6" i="2"/>
  <c r="AD5" i="2"/>
  <c r="AC5" i="2"/>
  <c r="AB5" i="2"/>
  <c r="AA5" i="2"/>
  <c r="Z5" i="2"/>
  <c r="Y5" i="2"/>
  <c r="X5" i="2"/>
  <c r="W5" i="2"/>
  <c r="V5" i="2"/>
  <c r="AI5" i="2" s="1"/>
  <c r="U5" i="2"/>
  <c r="T5" i="2"/>
  <c r="S5" i="2"/>
  <c r="R5" i="2"/>
  <c r="R23" i="2" s="1"/>
  <c r="AH20" i="2" l="1"/>
  <c r="W23" i="2"/>
  <c r="X23" i="2"/>
  <c r="Z23" i="2"/>
  <c r="AH12" i="2"/>
  <c r="AD23" i="2"/>
  <c r="AD24" i="2" s="1"/>
  <c r="AG5" i="2"/>
  <c r="AH19" i="2"/>
  <c r="Y23" i="2"/>
  <c r="Y24" i="2" s="1"/>
  <c r="AA23" i="2"/>
  <c r="AA24" i="2" s="1"/>
  <c r="AB23" i="2"/>
  <c r="AB24" i="2" s="1"/>
  <c r="AC23" i="2"/>
  <c r="AC24" i="2" s="1"/>
  <c r="S23" i="2"/>
  <c r="T23" i="2"/>
  <c r="T24" i="2" s="1"/>
  <c r="AH11" i="2"/>
  <c r="U23" i="2"/>
  <c r="U24" i="2" s="1"/>
  <c r="AH9" i="2"/>
  <c r="AH16" i="2"/>
  <c r="AH8" i="2"/>
  <c r="AH15" i="2"/>
  <c r="V23" i="2"/>
  <c r="AF5" i="2"/>
  <c r="AH5" i="2" l="1"/>
  <c r="V24" i="2"/>
  <c r="Z24" i="2"/>
  <c r="X24" i="2"/>
  <c r="W24" i="2"/>
  <c r="R24" i="2"/>
  <c r="AE24" i="2" l="1"/>
</calcChain>
</file>

<file path=xl/sharedStrings.xml><?xml version="1.0" encoding="utf-8"?>
<sst xmlns="http://schemas.openxmlformats.org/spreadsheetml/2006/main" count="193" uniqueCount="72">
  <si>
    <t>HR</t>
  </si>
  <si>
    <t>Sum of taf</t>
  </si>
  <si>
    <t>Column Labels</t>
  </si>
  <si>
    <t>Row Labels</t>
  </si>
  <si>
    <t>Colorado</t>
  </si>
  <si>
    <t>Desalination</t>
  </si>
  <si>
    <t>Env</t>
  </si>
  <si>
    <t>Federal</t>
  </si>
  <si>
    <t>Groundwater</t>
  </si>
  <si>
    <t>Imports</t>
  </si>
  <si>
    <t>LocalSupplies</t>
  </si>
  <si>
    <t>Other</t>
  </si>
  <si>
    <t>SWP</t>
  </si>
  <si>
    <t>TotalReturnFlowandReuse(TRFR)</t>
  </si>
  <si>
    <t>TransfersImports</t>
  </si>
  <si>
    <t>TransfersInternal</t>
  </si>
  <si>
    <t>Grand Total</t>
  </si>
  <si>
    <t>Year</t>
  </si>
  <si>
    <t>swp</t>
  </si>
  <si>
    <t>colorado</t>
  </si>
  <si>
    <t>swp+colorad</t>
  </si>
  <si>
    <t>gw</t>
  </si>
  <si>
    <t>imports</t>
  </si>
  <si>
    <t>percent</t>
  </si>
  <si>
    <t>year</t>
  </si>
  <si>
    <t>pctl_gwchange</t>
  </si>
  <si>
    <t>pctl_cumgwchange</t>
  </si>
  <si>
    <t>pctl_gwchange_corr</t>
  </si>
  <si>
    <t>pctl_gwelev</t>
  </si>
  <si>
    <t>pctl_cumgwchange_corr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</si>
  <si>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</si>
  <si>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</si>
  <si>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</si>
  <si>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</si>
  <si>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</si>
  <si>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</si>
  <si>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</si>
  <si>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</si>
  <si>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</si>
  <si>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</si>
  <si>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</si>
  <si>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</si>
  <si>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</si>
  <si>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</si>
  <si>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</si>
  <si>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</si>
  <si>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</si>
  <si>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</si>
  <si>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</si>
  <si>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</si>
  <si>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</si>
  <si>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</si>
  <si>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</si>
  <si>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</si>
  <si>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</si>
  <si>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</si>
  <si>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2720.1</t>
  </si>
  <si>
    <t>Residuals</t>
  </si>
  <si>
    <t>Tulare Lake</t>
  </si>
  <si>
    <t>water_year</t>
  </si>
  <si>
    <t>sf_indicator</t>
  </si>
  <si>
    <t>SWDI tulare</t>
  </si>
  <si>
    <t>SWDI delta imports</t>
  </si>
  <si>
    <t>Surface Deliveries</t>
  </si>
  <si>
    <t>gwchange</t>
  </si>
  <si>
    <t>sjv_federal</t>
  </si>
  <si>
    <t>wy</t>
  </si>
  <si>
    <t>federal</t>
  </si>
  <si>
    <t>final_imports</t>
  </si>
  <si>
    <t>final_local</t>
  </si>
  <si>
    <t>extra_federal</t>
  </si>
  <si>
    <t>cvp_af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</si>
</sst>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9" fontId="0" fillId="0" borderId="0" xfId="2" applyFont="1"/>
    <xf numFmtId="9" fontId="1" fillId="0" borderId="0" xfId="1" applyNumberFormat="1"/>
    <xf numFmtId="0" fontId="2" fillId="2" borderId="1" xfId="1" applyFont="1" applyFill="1" applyBorder="1"/>
    <xf numFmtId="2" fontId="1" fillId="0" borderId="0" xfId="1" applyNumberFormat="1"/>
    <xf numFmtId="0" fontId="3" fillId="0" borderId="2" xfId="1" applyFont="1" applyBorder="1" applyAlignment="1">
      <alignment horizontal="centerContinuous"/>
    </xf>
    <xf numFmtId="0" fontId="1" fillId="0" borderId="3" xfId="1" applyBorder="1"/>
    <xf numFmtId="0" fontId="3" fillId="0" borderId="2" xfId="1" applyFont="1" applyBorder="1" applyAlignment="1">
      <alignment horizontal="center"/>
    </xf>
    <xf numFmtId="0" fontId="2" fillId="2" borderId="4" xfId="1" applyFont="1" applyFill="1" applyBorder="1" applyAlignment="1">
      <alignment horizontal="left"/>
    </xf>
    <xf numFmtId="0" fontId="2" fillId="2" borderId="4" xfId="1" applyFont="1" applyFill="1" applyBorder="1"/>
    <xf numFmtId="22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1" fontId="1" fillId="0" borderId="0" xfId="1" applyNumberFormat="1"/>
  </cellXfs>
  <cellStyles count="3">
    <cellStyle name="Normal" xfId="0" builtinId="0"/>
    <cellStyle name="Normal 2" xfId="1" xr:uid="{A8013FBC-0CBA-4075-A813-2A98F1D5F250}"/>
    <cellStyle name="Percent 2" xfId="2" xr:uid="{DAC43EDC-7694-4A64-B352-8B2884BC4E92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'San Joaquin'!$H$1</c:f>
              <c:strCache>
                <c:ptCount val="1"/>
                <c:pt idx="0">
                  <c:v>LocalSupplies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'San Joaquin'!$A$2:$A$19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'San Joaquin'!$H$2:$H$19</c:f>
              <c:numCache>
                <c:formatCode>General</c:formatCode>
                <c:ptCount val="18"/>
                <c:pt idx="0">
                  <c:v>3514</c:v>
                </c:pt>
                <c:pt idx="1">
                  <c:v>2431.6</c:v>
                </c:pt>
                <c:pt idx="2">
                  <c:v>2781.8999999999901</c:v>
                </c:pt>
                <c:pt idx="3">
                  <c:v>2781.9</c:v>
                </c:pt>
                <c:pt idx="4">
                  <c:v>2403.8000000000002</c:v>
                </c:pt>
                <c:pt idx="5">
                  <c:v>2914.2</c:v>
                </c:pt>
                <c:pt idx="6">
                  <c:v>3063.2</c:v>
                </c:pt>
                <c:pt idx="7">
                  <c:v>2602.3000000000002</c:v>
                </c:pt>
                <c:pt idx="8">
                  <c:v>2827.4</c:v>
                </c:pt>
                <c:pt idx="9">
                  <c:v>2724.3</c:v>
                </c:pt>
                <c:pt idx="10">
                  <c:v>2450.2999999999902</c:v>
                </c:pt>
                <c:pt idx="11">
                  <c:v>1943</c:v>
                </c:pt>
                <c:pt idx="12">
                  <c:v>1534.8</c:v>
                </c:pt>
                <c:pt idx="13">
                  <c:v>977</c:v>
                </c:pt>
                <c:pt idx="14">
                  <c:v>1813.3</c:v>
                </c:pt>
                <c:pt idx="15">
                  <c:v>2457.4</c:v>
                </c:pt>
                <c:pt idx="16">
                  <c:v>2228.6999999999998</c:v>
                </c:pt>
                <c:pt idx="17">
                  <c:v>2261.1999999999998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C-4880-960C-4BD20D86B483}"/>
            </c:ext>
          </c:extLst>
        </c:ser>
        <c:ser>
          <c:idx val="1"/>
          <c:order val="1"/>
          <c:tx>
            <c:strRef>
              <c:f>'San Joaquin'!$E$1</c:f>
              <c:strCache>
                <c:ptCount val="1"/>
                <c:pt idx="0">
                  <c:v>Federal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'San Joaquin'!$A$2:$A$19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'San Joaquin'!$E$2:$E$19</c:f>
              <c:numCache>
                <c:formatCode>General</c:formatCode>
                <c:ptCount val="18"/>
                <c:pt idx="0">
                  <c:v>1905.7</c:v>
                </c:pt>
                <c:pt idx="1">
                  <c:v>1764.9</c:v>
                </c:pt>
                <c:pt idx="2">
                  <c:v>1460.9</c:v>
                </c:pt>
                <c:pt idx="3">
                  <c:v>1541.8</c:v>
                </c:pt>
                <c:pt idx="4">
                  <c:v>1736</c:v>
                </c:pt>
                <c:pt idx="5">
                  <c:v>1639.4</c:v>
                </c:pt>
                <c:pt idx="6">
                  <c:v>1444.8</c:v>
                </c:pt>
                <c:pt idx="7">
                  <c:v>1471.9</c:v>
                </c:pt>
                <c:pt idx="8">
                  <c:v>1563.1</c:v>
                </c:pt>
                <c:pt idx="9">
                  <c:v>1707.7</c:v>
                </c:pt>
                <c:pt idx="10">
                  <c:v>1616.2</c:v>
                </c:pt>
                <c:pt idx="11">
                  <c:v>1465.3999999999901</c:v>
                </c:pt>
                <c:pt idx="12">
                  <c:v>982</c:v>
                </c:pt>
                <c:pt idx="13">
                  <c:v>742.8</c:v>
                </c:pt>
                <c:pt idx="14">
                  <c:v>1153.9000000000001</c:v>
                </c:pt>
                <c:pt idx="15">
                  <c:v>1676.19999999999</c:v>
                </c:pt>
                <c:pt idx="16">
                  <c:v>1576.7</c:v>
                </c:pt>
                <c:pt idx="17">
                  <c:v>1500.1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C-4880-960C-4BD20D86B483}"/>
            </c:ext>
          </c:extLst>
        </c:ser>
        <c:ser>
          <c:idx val="4"/>
          <c:order val="2"/>
          <c:tx>
            <c:strRef>
              <c:f>'San Joaquin'!$J$1</c:f>
              <c:strCache>
                <c:ptCount val="1"/>
                <c:pt idx="0">
                  <c:v>SWP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'San Joaquin'!$A$2:$A$19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'San Joaquin'!$J$2:$J$19</c:f>
              <c:numCache>
                <c:formatCode>General</c:formatCode>
                <c:ptCount val="18"/>
                <c:pt idx="0">
                  <c:v>7.9</c:v>
                </c:pt>
                <c:pt idx="1">
                  <c:v>16.7</c:v>
                </c:pt>
                <c:pt idx="2">
                  <c:v>14.2</c:v>
                </c:pt>
                <c:pt idx="3">
                  <c:v>4.7</c:v>
                </c:pt>
                <c:pt idx="4">
                  <c:v>5.5</c:v>
                </c:pt>
                <c:pt idx="5">
                  <c:v>24.4</c:v>
                </c:pt>
                <c:pt idx="6">
                  <c:v>9.1</c:v>
                </c:pt>
                <c:pt idx="7">
                  <c:v>45.7</c:v>
                </c:pt>
                <c:pt idx="8">
                  <c:v>28.4</c:v>
                </c:pt>
                <c:pt idx="9">
                  <c:v>26.2</c:v>
                </c:pt>
                <c:pt idx="10">
                  <c:v>27.5</c:v>
                </c:pt>
                <c:pt idx="11">
                  <c:v>44.2</c:v>
                </c:pt>
                <c:pt idx="12">
                  <c:v>31.3</c:v>
                </c:pt>
                <c:pt idx="13">
                  <c:v>12.7</c:v>
                </c:pt>
                <c:pt idx="14">
                  <c:v>7.8</c:v>
                </c:pt>
                <c:pt idx="15">
                  <c:v>5.8999999999999897</c:v>
                </c:pt>
                <c:pt idx="16">
                  <c:v>3</c:v>
                </c:pt>
                <c:pt idx="17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C-4880-960C-4BD20D86B483}"/>
            </c:ext>
          </c:extLst>
        </c:ser>
        <c:ser>
          <c:idx val="2"/>
          <c:order val="3"/>
          <c:tx>
            <c:strRef>
              <c:f>'San Joaquin'!$F$1</c:f>
              <c:strCache>
                <c:ptCount val="1"/>
                <c:pt idx="0">
                  <c:v>Groundwater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'San Joaquin'!$A$2:$A$19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'San Joaquin'!$F$2:$F$19</c:f>
              <c:numCache>
                <c:formatCode>General</c:formatCode>
                <c:ptCount val="18"/>
                <c:pt idx="0">
                  <c:v>2720.1</c:v>
                </c:pt>
                <c:pt idx="1">
                  <c:v>2551.8000000000002</c:v>
                </c:pt>
                <c:pt idx="2">
                  <c:v>2936.7</c:v>
                </c:pt>
                <c:pt idx="3">
                  <c:v>2163.9</c:v>
                </c:pt>
                <c:pt idx="4">
                  <c:v>2669.6</c:v>
                </c:pt>
                <c:pt idx="5">
                  <c:v>3401.9</c:v>
                </c:pt>
                <c:pt idx="6">
                  <c:v>3656.2</c:v>
                </c:pt>
                <c:pt idx="7">
                  <c:v>3646.4</c:v>
                </c:pt>
                <c:pt idx="8">
                  <c:v>2507.1999999999998</c:v>
                </c:pt>
                <c:pt idx="9">
                  <c:v>2324.1</c:v>
                </c:pt>
                <c:pt idx="10">
                  <c:v>3361.7999999999902</c:v>
                </c:pt>
                <c:pt idx="11">
                  <c:v>3632.2</c:v>
                </c:pt>
                <c:pt idx="12">
                  <c:v>4510.8999999999996</c:v>
                </c:pt>
                <c:pt idx="13">
                  <c:v>4983.8999999999996</c:v>
                </c:pt>
                <c:pt idx="14">
                  <c:v>3633.5</c:v>
                </c:pt>
                <c:pt idx="15">
                  <c:v>2993.1</c:v>
                </c:pt>
                <c:pt idx="16">
                  <c:v>2671.1</c:v>
                </c:pt>
                <c:pt idx="17">
                  <c:v>3178.7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C-4880-960C-4BD20D86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9942399"/>
        <c:axId val="1569934719"/>
      </c:barChart>
      <c:catAx>
        <c:axId val="156994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34719"/>
        <c:crosses val="autoZero"/>
        <c:auto val="1"/>
        <c:lblAlgn val="ctr"/>
        <c:lblOffset val="100"/>
        <c:noMultiLvlLbl val="0"/>
      </c:catAx>
      <c:valAx>
        <c:axId val="15699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4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Main!$AI$5:$AI$22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3F0-BEA6-BC266965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942543"/>
        <c:axId val="276944271"/>
      </c:barChart>
      <c:catAx>
        <c:axId val="27694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4271"/>
        <c:crosses val="autoZero"/>
        <c:auto val="1"/>
        <c:lblAlgn val="ctr"/>
        <c:lblOffset val="100"/>
        <c:noMultiLvlLbl val="0"/>
      </c:catAx>
      <c:valAx>
        <c:axId val="2769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supplies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Main!$P$5:$P$22</c:f>
              <c:numCache>
                <c:formatCode>General</c:formatCode>
                <c:ptCount val="18"/>
                <c:pt idx="0">
                  <c:v>5388.9000000000005</c:v>
                </c:pt>
                <c:pt idx="1">
                  <c:v>4864.4999999999809</c:v>
                </c:pt>
                <c:pt idx="2">
                  <c:v>5234.7999999999902</c:v>
                </c:pt>
                <c:pt idx="3">
                  <c:v>5175.399999999996</c:v>
                </c:pt>
                <c:pt idx="4">
                  <c:v>5273.2000000000007</c:v>
                </c:pt>
                <c:pt idx="5">
                  <c:v>5376.3999999999987</c:v>
                </c:pt>
                <c:pt idx="6">
                  <c:v>5190.7999999999993</c:v>
                </c:pt>
                <c:pt idx="7">
                  <c:v>4757.1000000000004</c:v>
                </c:pt>
                <c:pt idx="8">
                  <c:v>4325.7999999999993</c:v>
                </c:pt>
                <c:pt idx="9">
                  <c:v>4613.6999999999989</c:v>
                </c:pt>
                <c:pt idx="10">
                  <c:v>4568.0999999999894</c:v>
                </c:pt>
                <c:pt idx="11">
                  <c:v>5013.5</c:v>
                </c:pt>
                <c:pt idx="12">
                  <c:v>5144.0999999999995</c:v>
                </c:pt>
                <c:pt idx="13">
                  <c:v>4191.2000000000007</c:v>
                </c:pt>
                <c:pt idx="14">
                  <c:v>4184.1999999999989</c:v>
                </c:pt>
                <c:pt idx="15">
                  <c:v>4489.2999999999993</c:v>
                </c:pt>
                <c:pt idx="16">
                  <c:v>4438.8</c:v>
                </c:pt>
                <c:pt idx="17">
                  <c:v>4345.2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B-4181-AFB9-69F2BE0FF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942543"/>
        <c:axId val="276944271"/>
      </c:barChart>
      <c:catAx>
        <c:axId val="27694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4271"/>
        <c:crosses val="autoZero"/>
        <c:auto val="1"/>
        <c:lblAlgn val="ctr"/>
        <c:lblOffset val="100"/>
        <c:noMultiLvlLbl val="0"/>
      </c:catAx>
      <c:valAx>
        <c:axId val="2769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Main!$AJ$5:$AJ$22</c:f>
              <c:numCache>
                <c:formatCode>General</c:formatCode>
                <c:ptCount val="18"/>
                <c:pt idx="0">
                  <c:v>218.4</c:v>
                </c:pt>
                <c:pt idx="1">
                  <c:v>207.3</c:v>
                </c:pt>
                <c:pt idx="2">
                  <c:v>202.6</c:v>
                </c:pt>
                <c:pt idx="3">
                  <c:v>339.79999999999899</c:v>
                </c:pt>
                <c:pt idx="4">
                  <c:v>365.8</c:v>
                </c:pt>
                <c:pt idx="5">
                  <c:v>185.79999999999899</c:v>
                </c:pt>
                <c:pt idx="6">
                  <c:v>138.19999999999999</c:v>
                </c:pt>
                <c:pt idx="7">
                  <c:v>98.8</c:v>
                </c:pt>
                <c:pt idx="8">
                  <c:v>241.6</c:v>
                </c:pt>
                <c:pt idx="9">
                  <c:v>324.89999999999998</c:v>
                </c:pt>
                <c:pt idx="10">
                  <c:v>200.1</c:v>
                </c:pt>
                <c:pt idx="11">
                  <c:v>74.5</c:v>
                </c:pt>
                <c:pt idx="12">
                  <c:v>51.5</c:v>
                </c:pt>
                <c:pt idx="13">
                  <c:v>35.200000000000003</c:v>
                </c:pt>
                <c:pt idx="14">
                  <c:v>96.1</c:v>
                </c:pt>
                <c:pt idx="15">
                  <c:v>284.2</c:v>
                </c:pt>
                <c:pt idx="16">
                  <c:v>309.3</c:v>
                </c:pt>
                <c:pt idx="17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D-4C76-826E-BE1EE0A94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193056"/>
        <c:axId val="273188160"/>
      </c:barChart>
      <c:catAx>
        <c:axId val="2731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88160"/>
        <c:crosses val="autoZero"/>
        <c:auto val="1"/>
        <c:lblAlgn val="ctr"/>
        <c:lblOffset val="100"/>
        <c:noMultiLvlLbl val="0"/>
      </c:catAx>
      <c:valAx>
        <c:axId val="2731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Main!$AF$4</c:f>
              <c:strCache>
                <c:ptCount val="1"/>
                <c:pt idx="0">
                  <c:v>swp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Main!$AF$5:$AF$22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E-4E13-A463-1F02B1ACEBDA}"/>
            </c:ext>
          </c:extLst>
        </c:ser>
        <c:ser>
          <c:idx val="1"/>
          <c:order val="1"/>
          <c:tx>
            <c:strRef>
              <c:f>Main!$AG$4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Main!$AG$5:$AG$22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E-4E13-A463-1F02B1ACEBDA}"/>
            </c:ext>
          </c:extLst>
        </c:ser>
        <c:ser>
          <c:idx val="3"/>
          <c:order val="2"/>
          <c:tx>
            <c:strRef>
              <c:f>Main!$AI$4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Main!$AI$5:$AI$22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E-4E13-A463-1F02B1ACEBDA}"/>
            </c:ext>
          </c:extLst>
        </c:ser>
        <c:ser>
          <c:idx val="4"/>
          <c:order val="3"/>
          <c:tx>
            <c:strRef>
              <c:f>Main!$AJ$4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Main!$AJ$5:$AJ$22</c:f>
              <c:numCache>
                <c:formatCode>General</c:formatCode>
                <c:ptCount val="18"/>
                <c:pt idx="0">
                  <c:v>218.4</c:v>
                </c:pt>
                <c:pt idx="1">
                  <c:v>207.3</c:v>
                </c:pt>
                <c:pt idx="2">
                  <c:v>202.6</c:v>
                </c:pt>
                <c:pt idx="3">
                  <c:v>339.79999999999899</c:v>
                </c:pt>
                <c:pt idx="4">
                  <c:v>365.8</c:v>
                </c:pt>
                <c:pt idx="5">
                  <c:v>185.79999999999899</c:v>
                </c:pt>
                <c:pt idx="6">
                  <c:v>138.19999999999999</c:v>
                </c:pt>
                <c:pt idx="7">
                  <c:v>98.8</c:v>
                </c:pt>
                <c:pt idx="8">
                  <c:v>241.6</c:v>
                </c:pt>
                <c:pt idx="9">
                  <c:v>324.89999999999998</c:v>
                </c:pt>
                <c:pt idx="10">
                  <c:v>200.1</c:v>
                </c:pt>
                <c:pt idx="11">
                  <c:v>74.5</c:v>
                </c:pt>
                <c:pt idx="12">
                  <c:v>51.5</c:v>
                </c:pt>
                <c:pt idx="13">
                  <c:v>35.200000000000003</c:v>
                </c:pt>
                <c:pt idx="14">
                  <c:v>96.1</c:v>
                </c:pt>
                <c:pt idx="15">
                  <c:v>284.2</c:v>
                </c:pt>
                <c:pt idx="16">
                  <c:v>309.3</c:v>
                </c:pt>
                <c:pt idx="17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E-4E13-A463-1F02B1ACE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819376"/>
        <c:axId val="1492819856"/>
      </c:barChart>
      <c:catAx>
        <c:axId val="149281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19856"/>
        <c:crosses val="autoZero"/>
        <c:auto val="1"/>
        <c:lblAlgn val="ctr"/>
        <c:lblOffset val="100"/>
        <c:noMultiLvlLbl val="0"/>
      </c:catAx>
      <c:valAx>
        <c:axId val="14928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[DWR Tulare.xlsx]Main!PivotTable1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779930268593951E-2"/>
          <c:y val="0.12410239231900701"/>
          <c:w val="0.82779507705231625"/>
          <c:h val="0.78326453149248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Main!$B$3:$B$4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Main!$B$5:$B$23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D-4306-BC6A-262DB74F759C}"/>
            </c:ext>
          </c:extLst>
        </c:ser>
        <c:ser>
          <c:idx val="1"/>
          <c:order val="1"/>
          <c:tx>
            <c:strRef>
              <c:f>Main!$C$3:$C$4</c:f>
              <c:strCache>
                <c:ptCount val="1"/>
                <c:pt idx="0">
                  <c:v>Desalination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Main!$C$5:$C$23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D-4306-BC6A-262DB74F759C}"/>
            </c:ext>
          </c:extLst>
        </c:ser>
        <c:ser>
          <c:idx val="2"/>
          <c:order val="2"/>
          <c:tx>
            <c:strRef>
              <c:f>Main!$D$3:$D$4</c:f>
              <c:strCache>
                <c:ptCount val="1"/>
                <c:pt idx="0">
                  <c:v>Env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Main!$D$5:$D$23</c:f>
              <c:numCache>
                <c:formatCode>General</c:formatCode>
                <c:ptCount val="18"/>
                <c:pt idx="0">
                  <c:v>65.599999999999994</c:v>
                </c:pt>
                <c:pt idx="1">
                  <c:v>45.1</c:v>
                </c:pt>
                <c:pt idx="2">
                  <c:v>55.2</c:v>
                </c:pt>
                <c:pt idx="3">
                  <c:v>25.9</c:v>
                </c:pt>
                <c:pt idx="4">
                  <c:v>29.1</c:v>
                </c:pt>
                <c:pt idx="5">
                  <c:v>27.2</c:v>
                </c:pt>
                <c:pt idx="6">
                  <c:v>34.200000000000003</c:v>
                </c:pt>
                <c:pt idx="7">
                  <c:v>28</c:v>
                </c:pt>
                <c:pt idx="8">
                  <c:v>29.1</c:v>
                </c:pt>
                <c:pt idx="9">
                  <c:v>25.7</c:v>
                </c:pt>
                <c:pt idx="10">
                  <c:v>78.900000000000006</c:v>
                </c:pt>
                <c:pt idx="11">
                  <c:v>41.3</c:v>
                </c:pt>
                <c:pt idx="12">
                  <c:v>63.6</c:v>
                </c:pt>
                <c:pt idx="13">
                  <c:v>63.9</c:v>
                </c:pt>
                <c:pt idx="14">
                  <c:v>42.2</c:v>
                </c:pt>
                <c:pt idx="15">
                  <c:v>38.299999999999997</c:v>
                </c:pt>
                <c:pt idx="16">
                  <c:v>39.299999999999997</c:v>
                </c:pt>
                <c:pt idx="17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1D-4306-BC6A-262DB74F759C}"/>
            </c:ext>
          </c:extLst>
        </c:ser>
        <c:ser>
          <c:idx val="3"/>
          <c:order val="3"/>
          <c:tx>
            <c:strRef>
              <c:f>Main!$E$3:$E$4</c:f>
              <c:strCache>
                <c:ptCount val="1"/>
                <c:pt idx="0">
                  <c:v>Federal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Main!$E$5:$E$23</c:f>
              <c:numCache>
                <c:formatCode>General</c:formatCode>
                <c:ptCount val="18"/>
                <c:pt idx="0">
                  <c:v>1895.7</c:v>
                </c:pt>
                <c:pt idx="1">
                  <c:v>2174.6999999999998</c:v>
                </c:pt>
                <c:pt idx="2">
                  <c:v>1977</c:v>
                </c:pt>
                <c:pt idx="3">
                  <c:v>2748.5</c:v>
                </c:pt>
                <c:pt idx="4">
                  <c:v>2575.1</c:v>
                </c:pt>
                <c:pt idx="5">
                  <c:v>1848.6</c:v>
                </c:pt>
                <c:pt idx="6">
                  <c:v>1403.1</c:v>
                </c:pt>
                <c:pt idx="7">
                  <c:v>1313.8</c:v>
                </c:pt>
                <c:pt idx="8">
                  <c:v>2020.7</c:v>
                </c:pt>
                <c:pt idx="9">
                  <c:v>2498</c:v>
                </c:pt>
                <c:pt idx="10">
                  <c:v>1737.6</c:v>
                </c:pt>
                <c:pt idx="11">
                  <c:v>1135.8</c:v>
                </c:pt>
                <c:pt idx="12">
                  <c:v>571.6</c:v>
                </c:pt>
                <c:pt idx="13">
                  <c:v>355.7</c:v>
                </c:pt>
                <c:pt idx="14">
                  <c:v>967</c:v>
                </c:pt>
                <c:pt idx="15">
                  <c:v>1995.2</c:v>
                </c:pt>
                <c:pt idx="16">
                  <c:v>2580.6999999999998</c:v>
                </c:pt>
                <c:pt idx="17">
                  <c:v>1334.8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1D-4306-BC6A-262DB74F759C}"/>
            </c:ext>
          </c:extLst>
        </c:ser>
        <c:ser>
          <c:idx val="4"/>
          <c:order val="4"/>
          <c:tx>
            <c:strRef>
              <c:f>Main!$F$3:$F$4</c:f>
              <c:strCache>
                <c:ptCount val="1"/>
                <c:pt idx="0">
                  <c:v>Groundwater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Main!$F$5:$F$23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1D-4306-BC6A-262DB74F759C}"/>
            </c:ext>
          </c:extLst>
        </c:ser>
        <c:ser>
          <c:idx val="5"/>
          <c:order val="5"/>
          <c:tx>
            <c:strRef>
              <c:f>Main!$G$3:$G$4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Main!$G$5:$G$23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1D-4306-BC6A-262DB74F759C}"/>
            </c:ext>
          </c:extLst>
        </c:ser>
        <c:ser>
          <c:idx val="6"/>
          <c:order val="6"/>
          <c:tx>
            <c:strRef>
              <c:f>Main!$H$3:$H$4</c:f>
              <c:strCache>
                <c:ptCount val="1"/>
                <c:pt idx="0">
                  <c:v>LocalSupplies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Main!$H$5:$H$23</c:f>
              <c:numCache>
                <c:formatCode>General</c:formatCode>
                <c:ptCount val="18"/>
                <c:pt idx="0">
                  <c:v>1658.3</c:v>
                </c:pt>
                <c:pt idx="1">
                  <c:v>1922.1</c:v>
                </c:pt>
                <c:pt idx="2">
                  <c:v>1618.3</c:v>
                </c:pt>
                <c:pt idx="3">
                  <c:v>2994.5</c:v>
                </c:pt>
                <c:pt idx="4">
                  <c:v>3374.8999999999901</c:v>
                </c:pt>
                <c:pt idx="5">
                  <c:v>1511.3</c:v>
                </c:pt>
                <c:pt idx="6">
                  <c:v>2056.2999999999902</c:v>
                </c:pt>
                <c:pt idx="7">
                  <c:v>1928.1</c:v>
                </c:pt>
                <c:pt idx="8">
                  <c:v>2784.7</c:v>
                </c:pt>
                <c:pt idx="9">
                  <c:v>4313.3</c:v>
                </c:pt>
                <c:pt idx="10">
                  <c:v>1921</c:v>
                </c:pt>
                <c:pt idx="11">
                  <c:v>1067.2</c:v>
                </c:pt>
                <c:pt idx="12">
                  <c:v>886.4</c:v>
                </c:pt>
                <c:pt idx="13">
                  <c:v>519.79999999999995</c:v>
                </c:pt>
                <c:pt idx="14">
                  <c:v>1663.6</c:v>
                </c:pt>
                <c:pt idx="15">
                  <c:v>2271.6999999999998</c:v>
                </c:pt>
                <c:pt idx="16">
                  <c:v>3883.8</c:v>
                </c:pt>
                <c:pt idx="17">
                  <c:v>1918.5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1D-4306-BC6A-262DB74F759C}"/>
            </c:ext>
          </c:extLst>
        </c:ser>
        <c:ser>
          <c:idx val="7"/>
          <c:order val="7"/>
          <c:tx>
            <c:strRef>
              <c:f>Main!$I$3:$I$4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Main!$I$5:$I$23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</c:v>
                </c:pt>
                <c:pt idx="10">
                  <c:v>0</c:v>
                </c:pt>
                <c:pt idx="11">
                  <c:v>31</c:v>
                </c:pt>
                <c:pt idx="12">
                  <c:v>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1D-4306-BC6A-262DB74F759C}"/>
            </c:ext>
          </c:extLst>
        </c:ser>
        <c:ser>
          <c:idx val="8"/>
          <c:order val="8"/>
          <c:tx>
            <c:strRef>
              <c:f>Main!$J$3:$J$4</c:f>
              <c:strCache>
                <c:ptCount val="1"/>
                <c:pt idx="0">
                  <c:v>SWP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Main!$J$5:$J$23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1D-4306-BC6A-262DB74F759C}"/>
            </c:ext>
          </c:extLst>
        </c:ser>
        <c:ser>
          <c:idx val="9"/>
          <c:order val="9"/>
          <c:tx>
            <c:strRef>
              <c:f>Main!$K$3:$K$4</c:f>
              <c:strCache>
                <c:ptCount val="1"/>
                <c:pt idx="0">
                  <c:v>TotalReturnFlowandReuse(TRFR)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Main!$K$5:$K$23</c:f>
              <c:numCache>
                <c:formatCode>General</c:formatCode>
                <c:ptCount val="18"/>
                <c:pt idx="0">
                  <c:v>1095.8</c:v>
                </c:pt>
                <c:pt idx="1">
                  <c:v>1464.3</c:v>
                </c:pt>
                <c:pt idx="2">
                  <c:v>1214.2</c:v>
                </c:pt>
                <c:pt idx="3">
                  <c:v>2365.1999999999998</c:v>
                </c:pt>
                <c:pt idx="4">
                  <c:v>2838.2</c:v>
                </c:pt>
                <c:pt idx="5">
                  <c:v>751.1</c:v>
                </c:pt>
                <c:pt idx="6">
                  <c:v>1303.5</c:v>
                </c:pt>
                <c:pt idx="7">
                  <c:v>1346.9</c:v>
                </c:pt>
                <c:pt idx="8">
                  <c:v>2103.1</c:v>
                </c:pt>
                <c:pt idx="9">
                  <c:v>3179.3</c:v>
                </c:pt>
                <c:pt idx="10">
                  <c:v>728.6</c:v>
                </c:pt>
                <c:pt idx="11">
                  <c:v>604.6</c:v>
                </c:pt>
                <c:pt idx="12">
                  <c:v>582</c:v>
                </c:pt>
                <c:pt idx="13">
                  <c:v>365.5</c:v>
                </c:pt>
                <c:pt idx="14">
                  <c:v>992.2</c:v>
                </c:pt>
                <c:pt idx="15">
                  <c:v>1001.8</c:v>
                </c:pt>
                <c:pt idx="16">
                  <c:v>1002.3</c:v>
                </c:pt>
                <c:pt idx="17">
                  <c:v>787.1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1D-4306-BC6A-262DB74F759C}"/>
            </c:ext>
          </c:extLst>
        </c:ser>
        <c:ser>
          <c:idx val="10"/>
          <c:order val="10"/>
          <c:tx>
            <c:strRef>
              <c:f>Main!$L$3:$L$4</c:f>
              <c:strCache>
                <c:ptCount val="1"/>
                <c:pt idx="0">
                  <c:v>TransfersImports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Main!$L$5:$L$23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1D-4306-BC6A-262DB74F759C}"/>
            </c:ext>
          </c:extLst>
        </c:ser>
        <c:ser>
          <c:idx val="11"/>
          <c:order val="11"/>
          <c:tx>
            <c:strRef>
              <c:f>Main!$M$3:$M$4</c:f>
              <c:strCache>
                <c:ptCount val="1"/>
                <c:pt idx="0">
                  <c:v>TransfersInternal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Main!$M$5:$M$23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1D-4306-BC6A-262DB74F7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795488"/>
        <c:axId val="1268801248"/>
      </c:barChart>
      <c:catAx>
        <c:axId val="12687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01248"/>
        <c:crosses val="autoZero"/>
        <c:auto val="1"/>
        <c:lblAlgn val="ctr"/>
        <c:lblOffset val="100"/>
        <c:noMultiLvlLbl val="0"/>
      </c:catAx>
      <c:valAx>
        <c:axId val="12688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7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Main!$V$4</c:f>
              <c:strCache>
                <c:ptCount val="1"/>
                <c:pt idx="0">
                  <c:v>Groundwater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Main!$V$5:$V$22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7-4B90-8BFE-B6412689F2C6}"/>
            </c:ext>
          </c:extLst>
        </c:ser>
        <c:ser>
          <c:idx val="0"/>
          <c:order val="1"/>
          <c:tx>
            <c:strRef>
              <c:f>Main!$Z$4</c:f>
              <c:strCache>
                <c:ptCount val="1"/>
                <c:pt idx="0">
                  <c:v>SWP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Main!$Z$5:$Z$22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7-4B90-8BFE-B6412689F2C6}"/>
            </c:ext>
          </c:extLst>
        </c:ser>
        <c:ser>
          <c:idx val="2"/>
          <c:order val="2"/>
          <c:tx>
            <c:strRef>
              <c:f>Main!$R$4</c:f>
              <c:strCache>
                <c:ptCount val="1"/>
                <c:pt idx="0">
                  <c:v>Colorado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Main!$R$5:$R$22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A7-4B90-8BFE-B6412689F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841568"/>
        <c:axId val="1268848768"/>
      </c:lineChart>
      <c:catAx>
        <c:axId val="12688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48768"/>
        <c:crosses val="autoZero"/>
        <c:auto val="1"/>
        <c:lblAlgn val="ctr"/>
        <c:lblOffset val="100"/>
        <c:noMultiLvlLbl val="0"/>
      </c:catAx>
      <c:valAx>
        <c:axId val="12688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Main!$Q$24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Main!$R$4:$AC$4</c:f>
              <c:strCache>
                <c:ptCount val="12"/>
                <c:pt idx="0">
                  <c:v>Colorado</c:v>
                </c:pt>
                <c:pt idx="1">
                  <c:v>Desalination</c:v>
                </c:pt>
                <c:pt idx="2">
                  <c:v>Env</c:v>
                </c:pt>
                <c:pt idx="3">
                  <c:v>Federal</c:v>
                </c:pt>
                <c:pt idx="4">
                  <c:v>Groundwater</c:v>
                </c:pt>
                <c:pt idx="5">
                  <c:v>Imports</c:v>
                </c:pt>
                <c:pt idx="6">
                  <c:v>LocalSupplies</c:v>
                </c:pt>
                <c:pt idx="7">
                  <c:v>Other</c:v>
                </c:pt>
                <c:pt idx="8">
                  <c:v>SWP</c:v>
                </c:pt>
                <c:pt idx="9">
                  <c:v>TotalReturnFlowandReuse(TRFR)</c:v>
                </c:pt>
                <c:pt idx="10">
                  <c:v>TransfersImports</c:v>
                </c:pt>
                <c:pt idx="11">
                  <c:v>TransfersInternal</c:v>
                </c:pt>
              </c:strCache>
            </c:strRef>
          </c:cat>
          <c:val>
            <c:numRef>
              <c:f>Main!$R$24:$AC$24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3.3511600948138614E-3</c:v>
                </c:pt>
                <c:pt idx="3">
                  <c:v>0.1349549578681889</c:v>
                </c:pt>
                <c:pt idx="4">
                  <c:v>0.52016294327826662</c:v>
                </c:pt>
                <c:pt idx="5">
                  <c:v>0</c:v>
                </c:pt>
                <c:pt idx="6">
                  <c:v>0.16599230945386495</c:v>
                </c:pt>
                <c:pt idx="7">
                  <c:v>9.3196148025479278E-4</c:v>
                </c:pt>
                <c:pt idx="8">
                  <c:v>7.1762767861442714E-2</c:v>
                </c:pt>
                <c:pt idx="9">
                  <c:v>0.10284389996316806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F-4569-A23A-58FE300A3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255424"/>
        <c:axId val="1007255904"/>
      </c:barChart>
      <c:catAx>
        <c:axId val="10072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55904"/>
        <c:crosses val="autoZero"/>
        <c:auto val="1"/>
        <c:lblAlgn val="ctr"/>
        <c:lblOffset val="100"/>
        <c:noMultiLvlLbl val="0"/>
      </c:catAx>
      <c:valAx>
        <c:axId val="10072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1767716535433169E-2"/>
                  <c:y val="-0.53608772592258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Sheet4!$E$24:$E$41</c:f>
              <c:numCache>
                <c:formatCode>General</c:formatCode>
                <c:ptCount val="18"/>
                <c:pt idx="0">
                  <c:v>2.09580838323353E-2</c:v>
                </c:pt>
                <c:pt idx="1">
                  <c:v>0.30838323353293401</c:v>
                </c:pt>
                <c:pt idx="2">
                  <c:v>0.19610778443113699</c:v>
                </c:pt>
                <c:pt idx="3">
                  <c:v>0.68338323353293395</c:v>
                </c:pt>
                <c:pt idx="4">
                  <c:v>0.73053892215568805</c:v>
                </c:pt>
                <c:pt idx="5">
                  <c:v>0.29940119760479</c:v>
                </c:pt>
                <c:pt idx="6">
                  <c:v>0.220808383233532</c:v>
                </c:pt>
                <c:pt idx="7">
                  <c:v>0.33532934131736503</c:v>
                </c:pt>
                <c:pt idx="8">
                  <c:v>0.44161676646706499</c:v>
                </c:pt>
                <c:pt idx="9">
                  <c:v>0.90194610778443096</c:v>
                </c:pt>
                <c:pt idx="10">
                  <c:v>0.31661676646706499</c:v>
                </c:pt>
                <c:pt idx="11">
                  <c:v>7.0359281437125706E-2</c:v>
                </c:pt>
                <c:pt idx="12">
                  <c:v>6.2125748502994002E-2</c:v>
                </c:pt>
                <c:pt idx="13">
                  <c:v>0.190868263473053</c:v>
                </c:pt>
                <c:pt idx="14">
                  <c:v>0.49925149700598798</c:v>
                </c:pt>
                <c:pt idx="15">
                  <c:v>0.49925149700598798</c:v>
                </c:pt>
                <c:pt idx="16">
                  <c:v>0.89371257485029898</c:v>
                </c:pt>
                <c:pt idx="17">
                  <c:v>0.26871257485029898</c:v>
                </c:pt>
              </c:numCache>
            </c:numRef>
          </c:xVal>
          <c:yVal>
            <c:numRef>
              <c:f>Sheet4!$D$24:$D$41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A-4841-9A9C-C83B28D1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66575"/>
        <c:axId val="1235053615"/>
      </c:scatterChart>
      <c:valAx>
        <c:axId val="123506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Groundwater pumping indicator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53615"/>
        <c:crosses val="autoZero"/>
        <c:crossBetween val="midCat"/>
      </c:valAx>
      <c:valAx>
        <c:axId val="12350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Groundwater deliveiries (maf)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865004374453194"/>
                  <c:y val="-0.1370808781352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Sheet4!$C$24:$C$41</c:f>
              <c:numCache>
                <c:formatCode>General</c:formatCode>
                <c:ptCount val="18"/>
                <c:pt idx="0">
                  <c:v>0.44444444444444398</c:v>
                </c:pt>
                <c:pt idx="1">
                  <c:v>0.51111111111111096</c:v>
                </c:pt>
                <c:pt idx="2">
                  <c:v>0.40277777777777701</c:v>
                </c:pt>
                <c:pt idx="3">
                  <c:v>0.78333333333333299</c:v>
                </c:pt>
                <c:pt idx="4">
                  <c:v>0.81666666666666599</c:v>
                </c:pt>
                <c:pt idx="5">
                  <c:v>0.38888888888888801</c:v>
                </c:pt>
                <c:pt idx="6">
                  <c:v>0.38888888888888801</c:v>
                </c:pt>
                <c:pt idx="7">
                  <c:v>0.39444444444444399</c:v>
                </c:pt>
                <c:pt idx="8">
                  <c:v>0.66111111111111098</c:v>
                </c:pt>
                <c:pt idx="9">
                  <c:v>0.88611111111111096</c:v>
                </c:pt>
                <c:pt idx="10">
                  <c:v>0.43611111111111101</c:v>
                </c:pt>
                <c:pt idx="11">
                  <c:v>0.227777777777777</c:v>
                </c:pt>
                <c:pt idx="12">
                  <c:v>8.3333333333333301E-2</c:v>
                </c:pt>
                <c:pt idx="13">
                  <c:v>6.1111111111110998E-2</c:v>
                </c:pt>
                <c:pt idx="14">
                  <c:v>0.33055555555555499</c:v>
                </c:pt>
                <c:pt idx="15">
                  <c:v>0.46388888888888802</c:v>
                </c:pt>
                <c:pt idx="16">
                  <c:v>0.72777777777777697</c:v>
                </c:pt>
                <c:pt idx="17">
                  <c:v>0.48055555555555501</c:v>
                </c:pt>
              </c:numCache>
            </c:numRef>
          </c:xVal>
          <c:yVal>
            <c:numRef>
              <c:f>Sheet4!$B$24:$B$41</c:f>
              <c:numCache>
                <c:formatCode>General</c:formatCode>
                <c:ptCount val="18"/>
                <c:pt idx="0">
                  <c:v>1658.3</c:v>
                </c:pt>
                <c:pt idx="1">
                  <c:v>1922.1</c:v>
                </c:pt>
                <c:pt idx="2">
                  <c:v>1618.3</c:v>
                </c:pt>
                <c:pt idx="3">
                  <c:v>2994.5</c:v>
                </c:pt>
                <c:pt idx="4">
                  <c:v>3374.8999999999901</c:v>
                </c:pt>
                <c:pt idx="5">
                  <c:v>1511.3</c:v>
                </c:pt>
                <c:pt idx="6">
                  <c:v>2056.2999999999902</c:v>
                </c:pt>
                <c:pt idx="7">
                  <c:v>1928.1</c:v>
                </c:pt>
                <c:pt idx="8">
                  <c:v>2784.7</c:v>
                </c:pt>
                <c:pt idx="9">
                  <c:v>4313.3</c:v>
                </c:pt>
                <c:pt idx="10">
                  <c:v>1921</c:v>
                </c:pt>
                <c:pt idx="11">
                  <c:v>1067.2</c:v>
                </c:pt>
                <c:pt idx="12">
                  <c:v>886.4</c:v>
                </c:pt>
                <c:pt idx="13">
                  <c:v>519.79999999999995</c:v>
                </c:pt>
                <c:pt idx="14">
                  <c:v>1663.6</c:v>
                </c:pt>
                <c:pt idx="15">
                  <c:v>2271.6999999999998</c:v>
                </c:pt>
                <c:pt idx="16">
                  <c:v>3883.8</c:v>
                </c:pt>
                <c:pt idx="17">
                  <c:v>1918.5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7-4CE6-8C26-C1F05A0A4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644511"/>
        <c:axId val="1716256655"/>
      </c:scatterChart>
      <c:valAx>
        <c:axId val="19376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Surface Water Drought Indicator (Tulare Lake)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56655"/>
        <c:crosses val="autoZero"/>
        <c:crossBetween val="midCat"/>
      </c:valAx>
      <c:valAx>
        <c:axId val="17162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Local suppies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4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Sheet4!$G$24:$G$41</c:f>
              <c:numCache>
                <c:formatCode>0.00</c:formatCode>
                <c:ptCount val="18"/>
                <c:pt idx="0">
                  <c:v>0.469444444444444</c:v>
                </c:pt>
                <c:pt idx="1">
                  <c:v>0.54722222222222205</c:v>
                </c:pt>
                <c:pt idx="2">
                  <c:v>0.55833333333333302</c:v>
                </c:pt>
                <c:pt idx="3">
                  <c:v>0.70833333333333304</c:v>
                </c:pt>
                <c:pt idx="4">
                  <c:v>0.88888888888888895</c:v>
                </c:pt>
                <c:pt idx="5">
                  <c:v>0.53611111111111098</c:v>
                </c:pt>
                <c:pt idx="6">
                  <c:v>0.26944444444444399</c:v>
                </c:pt>
                <c:pt idx="7">
                  <c:v>0.20555555555555499</c:v>
                </c:pt>
                <c:pt idx="8">
                  <c:v>0.469444444444444</c:v>
                </c:pt>
                <c:pt idx="9">
                  <c:v>0.86944444444444402</c:v>
                </c:pt>
                <c:pt idx="10">
                  <c:v>0.59722222222222199</c:v>
                </c:pt>
                <c:pt idx="11">
                  <c:v>0.38333333333333303</c:v>
                </c:pt>
                <c:pt idx="12">
                  <c:v>0.105555555555555</c:v>
                </c:pt>
                <c:pt idx="13">
                  <c:v>6.3888888888888801E-2</c:v>
                </c:pt>
                <c:pt idx="14">
                  <c:v>0.22222222222222199</c:v>
                </c:pt>
                <c:pt idx="15">
                  <c:v>0.52777777777777701</c:v>
                </c:pt>
                <c:pt idx="16">
                  <c:v>0.72499999999999998</c:v>
                </c:pt>
                <c:pt idx="17">
                  <c:v>0.50833333333333297</c:v>
                </c:pt>
              </c:numCache>
            </c:numRef>
          </c:xVal>
          <c:yVal>
            <c:numRef>
              <c:f>Sheet4!$F$24:$F$41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F-408C-BEA0-5EC7BB39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97023"/>
        <c:axId val="303689343"/>
      </c:scatterChart>
      <c:valAx>
        <c:axId val="30369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Surface Water Drought Indicator (Delta exporting basins)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89343"/>
        <c:crosses val="autoZero"/>
        <c:crossBetween val="midCat"/>
      </c:valAx>
      <c:valAx>
        <c:axId val="3036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SWP imports (maf)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 elev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8694028871391077"/>
                  <c:y val="-0.80568678915135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'San Joaquin'!$U$2:$U$19</c:f>
              <c:numCache>
                <c:formatCode>0.00</c:formatCode>
                <c:ptCount val="18"/>
                <c:pt idx="0">
                  <c:v>0.71363636363636296</c:v>
                </c:pt>
                <c:pt idx="1">
                  <c:v>0.60043103448275803</c:v>
                </c:pt>
                <c:pt idx="2">
                  <c:v>0.56971153846153799</c:v>
                </c:pt>
                <c:pt idx="3">
                  <c:v>0.64482758620689595</c:v>
                </c:pt>
                <c:pt idx="4">
                  <c:v>0.67445054945054905</c:v>
                </c:pt>
                <c:pt idx="5">
                  <c:v>0.55833333333333302</c:v>
                </c:pt>
                <c:pt idx="6">
                  <c:v>0.5</c:v>
                </c:pt>
                <c:pt idx="7">
                  <c:v>0.37008101851851799</c:v>
                </c:pt>
                <c:pt idx="8">
                  <c:v>0.44523809523809499</c:v>
                </c:pt>
                <c:pt idx="9">
                  <c:v>0.56111111111111101</c:v>
                </c:pt>
                <c:pt idx="10">
                  <c:v>0.45454545454545398</c:v>
                </c:pt>
                <c:pt idx="11">
                  <c:v>0.34523809523809501</c:v>
                </c:pt>
                <c:pt idx="12">
                  <c:v>0.23611111111111099</c:v>
                </c:pt>
                <c:pt idx="13">
                  <c:v>0.21980676328502399</c:v>
                </c:pt>
                <c:pt idx="14">
                  <c:v>0.25</c:v>
                </c:pt>
                <c:pt idx="15">
                  <c:v>0.41428571428571398</c:v>
                </c:pt>
                <c:pt idx="16">
                  <c:v>0.61498917748917703</c:v>
                </c:pt>
                <c:pt idx="17">
                  <c:v>0.43913043478260799</c:v>
                </c:pt>
              </c:numCache>
            </c:numRef>
          </c:xVal>
          <c:yVal>
            <c:numRef>
              <c:f>'San Joaquin'!$F$2:$F$19</c:f>
              <c:numCache>
                <c:formatCode>General</c:formatCode>
                <c:ptCount val="18"/>
                <c:pt idx="0">
                  <c:v>2720.1</c:v>
                </c:pt>
                <c:pt idx="1">
                  <c:v>2551.8000000000002</c:v>
                </c:pt>
                <c:pt idx="2">
                  <c:v>2936.7</c:v>
                </c:pt>
                <c:pt idx="3">
                  <c:v>2163.9</c:v>
                </c:pt>
                <c:pt idx="4">
                  <c:v>2669.6</c:v>
                </c:pt>
                <c:pt idx="5">
                  <c:v>3401.9</c:v>
                </c:pt>
                <c:pt idx="6">
                  <c:v>3656.2</c:v>
                </c:pt>
                <c:pt idx="7">
                  <c:v>3646.4</c:v>
                </c:pt>
                <c:pt idx="8">
                  <c:v>2507.1999999999998</c:v>
                </c:pt>
                <c:pt idx="9">
                  <c:v>2324.1</c:v>
                </c:pt>
                <c:pt idx="10">
                  <c:v>3361.7999999999902</c:v>
                </c:pt>
                <c:pt idx="11">
                  <c:v>3632.2</c:v>
                </c:pt>
                <c:pt idx="12">
                  <c:v>4510.8999999999996</c:v>
                </c:pt>
                <c:pt idx="13">
                  <c:v>4983.8999999999996</c:v>
                </c:pt>
                <c:pt idx="14">
                  <c:v>3633.5</c:v>
                </c:pt>
                <c:pt idx="15">
                  <c:v>2993.1</c:v>
                </c:pt>
                <c:pt idx="16">
                  <c:v>2671.1</c:v>
                </c:pt>
                <c:pt idx="17">
                  <c:v>3178.7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5-4EE4-8FF4-D1ADEFCF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24767"/>
        <c:axId val="1662407007"/>
      </c:scatterChart>
      <c:valAx>
        <c:axId val="166242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07007"/>
        <c:crosses val="autoZero"/>
        <c:crossBetween val="midCat"/>
      </c:valAx>
      <c:valAx>
        <c:axId val="16624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2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Sheet4!$C$65</c:f>
              <c:strCache>
                <c:ptCount val="1"/>
                <c:pt idx="0">
                  <c:v>Groundwater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Sheet4!$B$66:$B$83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Sheet4!$C$66:$C$83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5-42FE-BCFD-C26648FCA4EA}"/>
            </c:ext>
          </c:extLst>
        </c:ser>
        <c:ser>
          <c:idx val="2"/>
          <c:order val="1"/>
          <c:tx>
            <c:strRef>
              <c:f>Sheet4!$D$65</c:f>
              <c:strCache>
                <c:ptCount val="1"/>
                <c:pt idx="0">
                  <c:v>LocalSupplies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Sheet4!$B$66:$B$83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Sheet4!$D$66:$D$83</c:f>
              <c:numCache>
                <c:formatCode>General</c:formatCode>
                <c:ptCount val="18"/>
                <c:pt idx="0">
                  <c:v>1658.3</c:v>
                </c:pt>
                <c:pt idx="1">
                  <c:v>1922.1</c:v>
                </c:pt>
                <c:pt idx="2">
                  <c:v>1618.3</c:v>
                </c:pt>
                <c:pt idx="3">
                  <c:v>2994.5</c:v>
                </c:pt>
                <c:pt idx="4">
                  <c:v>3374.8999999999901</c:v>
                </c:pt>
                <c:pt idx="5">
                  <c:v>1511.3</c:v>
                </c:pt>
                <c:pt idx="6">
                  <c:v>2056.2999999999902</c:v>
                </c:pt>
                <c:pt idx="7">
                  <c:v>1928.1</c:v>
                </c:pt>
                <c:pt idx="8">
                  <c:v>2784.7</c:v>
                </c:pt>
                <c:pt idx="9">
                  <c:v>4313.3</c:v>
                </c:pt>
                <c:pt idx="10">
                  <c:v>1921</c:v>
                </c:pt>
                <c:pt idx="11">
                  <c:v>1067.2</c:v>
                </c:pt>
                <c:pt idx="12">
                  <c:v>886.4</c:v>
                </c:pt>
                <c:pt idx="13">
                  <c:v>519.79999999999995</c:v>
                </c:pt>
                <c:pt idx="14">
                  <c:v>1663.6</c:v>
                </c:pt>
                <c:pt idx="15">
                  <c:v>2271.6999999999998</c:v>
                </c:pt>
                <c:pt idx="16">
                  <c:v>3883.8</c:v>
                </c:pt>
                <c:pt idx="17">
                  <c:v>1918.5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5-42FE-BCFD-C26648FCA4EA}"/>
            </c:ext>
          </c:extLst>
        </c:ser>
        <c:ser>
          <c:idx val="3"/>
          <c:order val="2"/>
          <c:tx>
            <c:strRef>
              <c:f>Sheet4!$E$65</c:f>
              <c:strCache>
                <c:ptCount val="1"/>
                <c:pt idx="0">
                  <c:v>Federal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Sheet4!$B$66:$B$83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Sheet4!$E$66:$E$83</c:f>
              <c:numCache>
                <c:formatCode>General</c:formatCode>
                <c:ptCount val="18"/>
                <c:pt idx="0">
                  <c:v>1895.7</c:v>
                </c:pt>
                <c:pt idx="1">
                  <c:v>2174.6999999999998</c:v>
                </c:pt>
                <c:pt idx="2">
                  <c:v>1977</c:v>
                </c:pt>
                <c:pt idx="3">
                  <c:v>2748.5</c:v>
                </c:pt>
                <c:pt idx="4">
                  <c:v>2575.1</c:v>
                </c:pt>
                <c:pt idx="5">
                  <c:v>1848.6</c:v>
                </c:pt>
                <c:pt idx="6">
                  <c:v>1403.1</c:v>
                </c:pt>
                <c:pt idx="7">
                  <c:v>1313.8</c:v>
                </c:pt>
                <c:pt idx="8">
                  <c:v>2020.7</c:v>
                </c:pt>
                <c:pt idx="9">
                  <c:v>2498</c:v>
                </c:pt>
                <c:pt idx="10">
                  <c:v>1737.6</c:v>
                </c:pt>
                <c:pt idx="11">
                  <c:v>1135.8</c:v>
                </c:pt>
                <c:pt idx="12">
                  <c:v>571.6</c:v>
                </c:pt>
                <c:pt idx="13">
                  <c:v>355.7</c:v>
                </c:pt>
                <c:pt idx="14">
                  <c:v>967</c:v>
                </c:pt>
                <c:pt idx="15">
                  <c:v>1995.2</c:v>
                </c:pt>
                <c:pt idx="16">
                  <c:v>2580.6999999999998</c:v>
                </c:pt>
                <c:pt idx="17">
                  <c:v>1334.8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5-42FE-BCFD-C26648FCA4EA}"/>
            </c:ext>
          </c:extLst>
        </c:ser>
        <c:ser>
          <c:idx val="4"/>
          <c:order val="3"/>
          <c:tx>
            <c:strRef>
              <c:f>Sheet4!$F$65</c:f>
              <c:strCache>
                <c:ptCount val="1"/>
                <c:pt idx="0">
                  <c:v>SWP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Sheet4!$B$66:$B$83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Sheet4!$F$66:$F$83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15-42FE-BCFD-C26648FC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04111"/>
        <c:axId val="210104591"/>
      </c:barChart>
      <c:catAx>
        <c:axId val="21010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4591"/>
        <c:crosses val="autoZero"/>
        <c:auto val="1"/>
        <c:lblAlgn val="ctr"/>
        <c:lblOffset val="100"/>
        <c:noMultiLvlLbl val="0"/>
      </c:catAx>
      <c:valAx>
        <c:axId val="2101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886636045494313"/>
                  <c:y val="-0.5708220326625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Sheet4!$H$24:$H$41</c:f>
              <c:numCache>
                <c:formatCode>General</c:formatCode>
                <c:ptCount val="18"/>
                <c:pt idx="0">
                  <c:v>2605.9</c:v>
                </c:pt>
                <c:pt idx="1">
                  <c:v>2970.2</c:v>
                </c:pt>
                <c:pt idx="2">
                  <c:v>2639.2</c:v>
                </c:pt>
                <c:pt idx="3">
                  <c:v>4398</c:v>
                </c:pt>
                <c:pt idx="4">
                  <c:v>5102.0999999999804</c:v>
                </c:pt>
                <c:pt idx="5">
                  <c:v>2734</c:v>
                </c:pt>
                <c:pt idx="6">
                  <c:v>2433.5999999999904</c:v>
                </c:pt>
                <c:pt idx="7">
                  <c:v>2362.5</c:v>
                </c:pt>
                <c:pt idx="8">
                  <c:v>3764</c:v>
                </c:pt>
                <c:pt idx="9">
                  <c:v>5895.5</c:v>
                </c:pt>
                <c:pt idx="10">
                  <c:v>3166.9</c:v>
                </c:pt>
                <c:pt idx="11">
                  <c:v>1685.799999999999</c:v>
                </c:pt>
                <c:pt idx="12">
                  <c:v>1305.4000000000001</c:v>
                </c:pt>
                <c:pt idx="13">
                  <c:v>825.4</c:v>
                </c:pt>
                <c:pt idx="14">
                  <c:v>2164.4</c:v>
                </c:pt>
                <c:pt idx="15">
                  <c:v>3295.5</c:v>
                </c:pt>
                <c:pt idx="16">
                  <c:v>5050</c:v>
                </c:pt>
                <c:pt idx="17">
                  <c:v>2450.8000000000002</c:v>
                </c:pt>
              </c:numCache>
            </c:numRef>
          </c:xVal>
          <c:yVal>
            <c:numRef>
              <c:f>Sheet4!$D$24:$D$41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8-49E6-8783-F4EB5E84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94751"/>
        <c:axId val="369991391"/>
      </c:scatterChart>
      <c:valAx>
        <c:axId val="3699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Surface deliveiries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91391"/>
        <c:crosses val="autoZero"/>
        <c:crossBetween val="midCat"/>
      </c:valAx>
      <c:valAx>
        <c:axId val="3699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Groundwater deliveiries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398293963254599E-2"/>
                  <c:y val="-0.47612763188357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'Groundwater Changes'!$E$2:$E$19</c:f>
              <c:numCache>
                <c:formatCode>General</c:formatCode>
                <c:ptCount val="18"/>
                <c:pt idx="0">
                  <c:v>-9.1</c:v>
                </c:pt>
                <c:pt idx="1">
                  <c:v>-3</c:v>
                </c:pt>
                <c:pt idx="2">
                  <c:v>-4.8499999999999996</c:v>
                </c:pt>
                <c:pt idx="3">
                  <c:v>0.58499999999999897</c:v>
                </c:pt>
                <c:pt idx="4">
                  <c:v>0.69999999999999396</c:v>
                </c:pt>
                <c:pt idx="5">
                  <c:v>-1.6749999999999901</c:v>
                </c:pt>
                <c:pt idx="6">
                  <c:v>-1.6</c:v>
                </c:pt>
                <c:pt idx="7">
                  <c:v>-1.5</c:v>
                </c:pt>
                <c:pt idx="8">
                  <c:v>-2</c:v>
                </c:pt>
                <c:pt idx="9">
                  <c:v>3.2999999999999901</c:v>
                </c:pt>
                <c:pt idx="10">
                  <c:v>-5</c:v>
                </c:pt>
                <c:pt idx="11">
                  <c:v>-9</c:v>
                </c:pt>
                <c:pt idx="12">
                  <c:v>-8</c:v>
                </c:pt>
                <c:pt idx="13">
                  <c:v>-6.1999999999999797</c:v>
                </c:pt>
                <c:pt idx="14">
                  <c:v>-2.0009999999999999</c:v>
                </c:pt>
                <c:pt idx="15">
                  <c:v>-3</c:v>
                </c:pt>
                <c:pt idx="16">
                  <c:v>3.3250000000000099</c:v>
                </c:pt>
                <c:pt idx="17">
                  <c:v>-3.5</c:v>
                </c:pt>
              </c:numCache>
            </c:numRef>
          </c:xVal>
          <c:yVal>
            <c:numRef>
              <c:f>'Groundwater Changes'!$B$2:$B$19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6-4B87-A412-9EC7938D5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66575"/>
        <c:axId val="1235053615"/>
      </c:scatterChart>
      <c:valAx>
        <c:axId val="123506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Annual Change in groundwater elevation (feet)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53615"/>
        <c:crossesAt val="5250.8"/>
        <c:crossBetween val="midCat"/>
      </c:valAx>
      <c:valAx>
        <c:axId val="1235053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Annual groundwater deliveiries (maf)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'Groundwater Changes'!$A$2:$A$19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'Groundwater Changes'!$D$2:$D$19</c:f>
              <c:numCache>
                <c:formatCode>General</c:formatCode>
                <c:ptCount val="18"/>
                <c:pt idx="0">
                  <c:v>-1.8271999999999997</c:v>
                </c:pt>
                <c:pt idx="1">
                  <c:v>-0.82489999999999963</c:v>
                </c:pt>
                <c:pt idx="2">
                  <c:v>-1.8813999999999997</c:v>
                </c:pt>
                <c:pt idx="3">
                  <c:v>1.7731000000000003</c:v>
                </c:pt>
                <c:pt idx="4">
                  <c:v>1.69150000000001</c:v>
                </c:pt>
                <c:pt idx="5">
                  <c:v>-2.0928999999999998</c:v>
                </c:pt>
                <c:pt idx="6">
                  <c:v>-3.1121999999999996</c:v>
                </c:pt>
                <c:pt idx="7">
                  <c:v>-3.4323999999999897</c:v>
                </c:pt>
                <c:pt idx="8">
                  <c:v>-0.2573000000000002</c:v>
                </c:pt>
                <c:pt idx="9">
                  <c:v>1.5018000000000002</c:v>
                </c:pt>
                <c:pt idx="10">
                  <c:v>-2.5434999999999999</c:v>
                </c:pt>
                <c:pt idx="11">
                  <c:v>-4.1200999999999999</c:v>
                </c:pt>
                <c:pt idx="12">
                  <c:v>-5.0032999999998999</c:v>
                </c:pt>
                <c:pt idx="13">
                  <c:v>-5.1834999999999987</c:v>
                </c:pt>
                <c:pt idx="14">
                  <c:v>-1.7208999999999997</c:v>
                </c:pt>
                <c:pt idx="15">
                  <c:v>-0.26039999999999963</c:v>
                </c:pt>
                <c:pt idx="16">
                  <c:v>2.4403999999999999</c:v>
                </c:pt>
                <c:pt idx="17">
                  <c:v>-0.63202999999999976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CA2-9B7F-62D9AE569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6"/>
        <c:axId val="1541712527"/>
        <c:axId val="1541696687"/>
      </c:barChart>
      <c:catAx>
        <c:axId val="15417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96687"/>
        <c:crosses val="autoZero"/>
        <c:auto val="1"/>
        <c:lblAlgn val="ctr"/>
        <c:lblOffset val="100"/>
        <c:noMultiLvlLbl val="0"/>
      </c:catAx>
      <c:valAx>
        <c:axId val="15416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Changes in groundwater</a:t>
                </a:r>
                <a:r>
                  <a:rPr lang="en-US" baseline="0"/>
                  <a:t> storage (maf)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1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'Groundwater Changes'!$B$2:$B$19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5-4715-B274-DE6BE6E2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988287"/>
        <c:axId val="1715989247"/>
      </c:barChart>
      <c:catAx>
        <c:axId val="171598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89247"/>
        <c:crosses val="autoZero"/>
        <c:auto val="1"/>
        <c:lblAlgn val="ctr"/>
        <c:lblOffset val="100"/>
        <c:noMultiLvlLbl val="0"/>
      </c:catAx>
      <c:valAx>
        <c:axId val="17159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8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SJ!$D$56:$D$74</c:f>
              <c:numCache>
                <c:formatCode>General</c:formatCode>
                <c:ptCount val="19"/>
                <c:pt idx="0">
                  <c:v>1905.7</c:v>
                </c:pt>
                <c:pt idx="1">
                  <c:v>1764.9</c:v>
                </c:pt>
                <c:pt idx="2">
                  <c:v>1460.9</c:v>
                </c:pt>
                <c:pt idx="3">
                  <c:v>1541.8</c:v>
                </c:pt>
                <c:pt idx="4">
                  <c:v>1736</c:v>
                </c:pt>
                <c:pt idx="5">
                  <c:v>1639.4</c:v>
                </c:pt>
                <c:pt idx="6">
                  <c:v>1444.8</c:v>
                </c:pt>
                <c:pt idx="7">
                  <c:v>1471.9</c:v>
                </c:pt>
                <c:pt idx="8">
                  <c:v>1563.1</c:v>
                </c:pt>
                <c:pt idx="9">
                  <c:v>1707.7</c:v>
                </c:pt>
                <c:pt idx="10">
                  <c:v>1616.2</c:v>
                </c:pt>
                <c:pt idx="11">
                  <c:v>1465.4</c:v>
                </c:pt>
                <c:pt idx="12">
                  <c:v>982</c:v>
                </c:pt>
                <c:pt idx="13">
                  <c:v>742.8</c:v>
                </c:pt>
                <c:pt idx="14">
                  <c:v>1153.9000000000001</c:v>
                </c:pt>
                <c:pt idx="16">
                  <c:v>1676.19999999999</c:v>
                </c:pt>
                <c:pt idx="17">
                  <c:v>1576.7</c:v>
                </c:pt>
                <c:pt idx="18">
                  <c:v>1500.1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8-4E2E-B8AA-B4FC02E8EE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SJ!$F$56:$F$74</c:f>
              <c:numCache>
                <c:formatCode>General</c:formatCode>
                <c:ptCount val="19"/>
                <c:pt idx="0">
                  <c:v>1370.2724723844501</c:v>
                </c:pt>
                <c:pt idx="1">
                  <c:v>1423.4864168941001</c:v>
                </c:pt>
                <c:pt idx="2">
                  <c:v>1431.0623287364399</c:v>
                </c:pt>
                <c:pt idx="3">
                  <c:v>1441.7325031702801</c:v>
                </c:pt>
                <c:pt idx="4">
                  <c:v>1507.6631919691799</c:v>
                </c:pt>
                <c:pt idx="5">
                  <c:v>1229.0772857943</c:v>
                </c:pt>
                <c:pt idx="6">
                  <c:v>1218.3566506550301</c:v>
                </c:pt>
                <c:pt idx="7">
                  <c:v>1033.74010940076</c:v>
                </c:pt>
                <c:pt idx="8">
                  <c:v>1391.1965292135999</c:v>
                </c:pt>
                <c:pt idx="9">
                  <c:v>1466.7826690939</c:v>
                </c:pt>
                <c:pt idx="10">
                  <c:v>1188.7441888757</c:v>
                </c:pt>
                <c:pt idx="11">
                  <c:v>1074.17417233164</c:v>
                </c:pt>
                <c:pt idx="12">
                  <c:v>724.42341480242999</c:v>
                </c:pt>
                <c:pt idx="13">
                  <c:v>630.12868684041302</c:v>
                </c:pt>
                <c:pt idx="14">
                  <c:v>1033.9189508859299</c:v>
                </c:pt>
                <c:pt idx="15">
                  <c:v>1443.0802288351599</c:v>
                </c:pt>
                <c:pt idx="16">
                  <c:v>1175.8280971535701</c:v>
                </c:pt>
                <c:pt idx="17">
                  <c:v>1412.49080587768</c:v>
                </c:pt>
                <c:pt idx="18">
                  <c:v>1062.82233055286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8-4E2E-B8AA-B4FC02E8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917231"/>
        <c:axId val="1911910511"/>
      </c:barChart>
      <c:catAx>
        <c:axId val="191191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10511"/>
        <c:crosses val="autoZero"/>
        <c:auto val="1"/>
        <c:lblAlgn val="ctr"/>
        <c:lblOffset val="100"/>
        <c:noMultiLvlLbl val="0"/>
      </c:catAx>
      <c:valAx>
        <c:axId val="19119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1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550087489063877"/>
                  <c:y val="-0.10689814814814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SJ!$D$56:$D$74</c:f>
              <c:numCache>
                <c:formatCode>General</c:formatCode>
                <c:ptCount val="19"/>
                <c:pt idx="0">
                  <c:v>1905.7</c:v>
                </c:pt>
                <c:pt idx="1">
                  <c:v>1764.9</c:v>
                </c:pt>
                <c:pt idx="2">
                  <c:v>1460.9</c:v>
                </c:pt>
                <c:pt idx="3">
                  <c:v>1541.8</c:v>
                </c:pt>
                <c:pt idx="4">
                  <c:v>1736</c:v>
                </c:pt>
                <c:pt idx="5">
                  <c:v>1639.4</c:v>
                </c:pt>
                <c:pt idx="6">
                  <c:v>1444.8</c:v>
                </c:pt>
                <c:pt idx="7">
                  <c:v>1471.9</c:v>
                </c:pt>
                <c:pt idx="8">
                  <c:v>1563.1</c:v>
                </c:pt>
                <c:pt idx="9">
                  <c:v>1707.7</c:v>
                </c:pt>
                <c:pt idx="10">
                  <c:v>1616.2</c:v>
                </c:pt>
                <c:pt idx="11">
                  <c:v>1465.4</c:v>
                </c:pt>
                <c:pt idx="12">
                  <c:v>982</c:v>
                </c:pt>
                <c:pt idx="13">
                  <c:v>742.8</c:v>
                </c:pt>
                <c:pt idx="14">
                  <c:v>1153.9000000000001</c:v>
                </c:pt>
                <c:pt idx="16">
                  <c:v>1676.19999999999</c:v>
                </c:pt>
                <c:pt idx="17">
                  <c:v>1576.7</c:v>
                </c:pt>
                <c:pt idx="18">
                  <c:v>1500.1</c:v>
                </c:pt>
              </c:numCache>
            </c:numRef>
          </c:xVal>
          <c:yVal>
            <c:numRef>
              <c:f>SJ!$F$56:$F$74</c:f>
              <c:numCache>
                <c:formatCode>General</c:formatCode>
                <c:ptCount val="19"/>
                <c:pt idx="0">
                  <c:v>1370.2724723844501</c:v>
                </c:pt>
                <c:pt idx="1">
                  <c:v>1423.4864168941001</c:v>
                </c:pt>
                <c:pt idx="2">
                  <c:v>1431.0623287364399</c:v>
                </c:pt>
                <c:pt idx="3">
                  <c:v>1441.7325031702801</c:v>
                </c:pt>
                <c:pt idx="4">
                  <c:v>1507.6631919691799</c:v>
                </c:pt>
                <c:pt idx="5">
                  <c:v>1229.0772857943</c:v>
                </c:pt>
                <c:pt idx="6">
                  <c:v>1218.3566506550301</c:v>
                </c:pt>
                <c:pt idx="7">
                  <c:v>1033.74010940076</c:v>
                </c:pt>
                <c:pt idx="8">
                  <c:v>1391.1965292135999</c:v>
                </c:pt>
                <c:pt idx="9">
                  <c:v>1466.7826690939</c:v>
                </c:pt>
                <c:pt idx="10">
                  <c:v>1188.7441888757</c:v>
                </c:pt>
                <c:pt idx="11">
                  <c:v>1074.17417233164</c:v>
                </c:pt>
                <c:pt idx="12">
                  <c:v>724.42341480242999</c:v>
                </c:pt>
                <c:pt idx="13">
                  <c:v>630.12868684041302</c:v>
                </c:pt>
                <c:pt idx="14">
                  <c:v>1033.9189508859299</c:v>
                </c:pt>
                <c:pt idx="15">
                  <c:v>1443.0802288351599</c:v>
                </c:pt>
                <c:pt idx="16">
                  <c:v>1175.8280971535701</c:v>
                </c:pt>
                <c:pt idx="17">
                  <c:v>1412.49080587768</c:v>
                </c:pt>
                <c:pt idx="18">
                  <c:v>1062.82233055286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89-4740-B489-D7DB7EC5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932111"/>
        <c:axId val="1911923471"/>
      </c:scatterChart>
      <c:valAx>
        <c:axId val="19119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23471"/>
        <c:crosses val="autoZero"/>
        <c:crossBetween val="midCat"/>
      </c:valAx>
      <c:valAx>
        <c:axId val="19119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3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SJ!$Q$24</c:f>
              <c:strCache>
                <c:ptCount val="1"/>
                <c:pt idx="0">
                  <c:v>final_local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SJ!$Q$25:$Q$42</c:f>
              <c:numCache>
                <c:formatCode>0</c:formatCode>
                <c:ptCount val="18"/>
                <c:pt idx="0">
                  <c:v>4246.6321152607798</c:v>
                </c:pt>
                <c:pt idx="1">
                  <c:v>3019.7505541638002</c:v>
                </c:pt>
                <c:pt idx="2">
                  <c:v>3026.08129575155</c:v>
                </c:pt>
                <c:pt idx="3">
                  <c:v>3139.7450483898601</c:v>
                </c:pt>
                <c:pt idx="4">
                  <c:v>2944.2656881959401</c:v>
                </c:pt>
                <c:pt idx="5">
                  <c:v>3461.93315731131</c:v>
                </c:pt>
                <c:pt idx="6">
                  <c:v>3468.5646786994398</c:v>
                </c:pt>
                <c:pt idx="7">
                  <c:v>3096.29289167058</c:v>
                </c:pt>
                <c:pt idx="8">
                  <c:v>3328.5865046603199</c:v>
                </c:pt>
                <c:pt idx="9">
                  <c:v>3250.0925395762802</c:v>
                </c:pt>
                <c:pt idx="10">
                  <c:v>2994.3544962137998</c:v>
                </c:pt>
                <c:pt idx="11">
                  <c:v>2430.2484990985899</c:v>
                </c:pt>
                <c:pt idx="12">
                  <c:v>1808.75837331921</c:v>
                </c:pt>
                <c:pt idx="13">
                  <c:v>1098.2532192772401</c:v>
                </c:pt>
                <c:pt idx="14">
                  <c:v>2092.0779276949902</c:v>
                </c:pt>
                <c:pt idx="15">
                  <c:v>3145.4172743020099</c:v>
                </c:pt>
                <c:pt idx="16">
                  <c:v>2750.5200926256998</c:v>
                </c:pt>
                <c:pt idx="17">
                  <c:v>2806.7470113007398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F-48D6-9FB5-05932CF19C71}"/>
            </c:ext>
          </c:extLst>
        </c:ser>
        <c:ser>
          <c:idx val="1"/>
          <c:order val="1"/>
          <c:tx>
            <c:strRef>
              <c:f>SJ!$R$24</c:f>
              <c:strCache>
                <c:ptCount val="1"/>
                <c:pt idx="0">
                  <c:v>final_imports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SJ!$R$25:$R$42</c:f>
              <c:numCache>
                <c:formatCode>0</c:formatCode>
                <c:ptCount val="18"/>
                <c:pt idx="0">
                  <c:v>1180.9678847392099</c:v>
                </c:pt>
                <c:pt idx="1">
                  <c:v>1193.4494458361901</c:v>
                </c:pt>
                <c:pt idx="2">
                  <c:v>1230.91870424844</c:v>
                </c:pt>
                <c:pt idx="3">
                  <c:v>1188.65495161013</c:v>
                </c:pt>
                <c:pt idx="4">
                  <c:v>1201.03431180405</c:v>
                </c:pt>
                <c:pt idx="5">
                  <c:v>1116.06684268868</c:v>
                </c:pt>
                <c:pt idx="6">
                  <c:v>1048.5353213005501</c:v>
                </c:pt>
                <c:pt idx="7">
                  <c:v>1023.60710832941</c:v>
                </c:pt>
                <c:pt idx="8">
                  <c:v>1090.31349533967</c:v>
                </c:pt>
                <c:pt idx="9">
                  <c:v>1208.1074604237101</c:v>
                </c:pt>
                <c:pt idx="10">
                  <c:v>1099.6455037861999</c:v>
                </c:pt>
                <c:pt idx="11">
                  <c:v>1022.3515009014</c:v>
                </c:pt>
                <c:pt idx="12">
                  <c:v>739.34162668078397</c:v>
                </c:pt>
                <c:pt idx="13">
                  <c:v>634.24678072275799</c:v>
                </c:pt>
                <c:pt idx="14">
                  <c:v>882.92207230500901</c:v>
                </c:pt>
                <c:pt idx="15">
                  <c:v>994.082725697981</c:v>
                </c:pt>
                <c:pt idx="16">
                  <c:v>1057.87990737429</c:v>
                </c:pt>
                <c:pt idx="17">
                  <c:v>957.75298869925803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F-48D6-9FB5-05932CF19C71}"/>
            </c:ext>
          </c:extLst>
        </c:ser>
        <c:ser>
          <c:idx val="2"/>
          <c:order val="2"/>
          <c:tx>
            <c:strRef>
              <c:f>SJ!$G$24</c:f>
              <c:strCache>
                <c:ptCount val="1"/>
                <c:pt idx="0">
                  <c:v>Groundwater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SJ!$G$25:$G$43</c:f>
              <c:numCache>
                <c:formatCode>General</c:formatCode>
                <c:ptCount val="19"/>
                <c:pt idx="0">
                  <c:v>2720.1</c:v>
                </c:pt>
                <c:pt idx="1">
                  <c:v>2551.8000000000002</c:v>
                </c:pt>
                <c:pt idx="2">
                  <c:v>2936.7</c:v>
                </c:pt>
                <c:pt idx="3">
                  <c:v>2163.9</c:v>
                </c:pt>
                <c:pt idx="4">
                  <c:v>2669.6</c:v>
                </c:pt>
                <c:pt idx="5">
                  <c:v>3401.9</c:v>
                </c:pt>
                <c:pt idx="6">
                  <c:v>3656.2</c:v>
                </c:pt>
                <c:pt idx="7">
                  <c:v>3646.4</c:v>
                </c:pt>
                <c:pt idx="8">
                  <c:v>2507.1999999999998</c:v>
                </c:pt>
                <c:pt idx="9">
                  <c:v>2324.1</c:v>
                </c:pt>
                <c:pt idx="10">
                  <c:v>3361.8</c:v>
                </c:pt>
                <c:pt idx="11">
                  <c:v>3632.2</c:v>
                </c:pt>
                <c:pt idx="12">
                  <c:v>4510.8999999999996</c:v>
                </c:pt>
                <c:pt idx="13">
                  <c:v>4983.8999999999996</c:v>
                </c:pt>
                <c:pt idx="14">
                  <c:v>3633.5</c:v>
                </c:pt>
                <c:pt idx="15">
                  <c:v>2993.1</c:v>
                </c:pt>
                <c:pt idx="16">
                  <c:v>2671.1</c:v>
                </c:pt>
                <c:pt idx="17">
                  <c:v>3178.7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4F-48D6-9FB5-05932CF1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740367"/>
        <c:axId val="1541742287"/>
      </c:barChart>
      <c:catAx>
        <c:axId val="154174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42287"/>
        <c:crosses val="autoZero"/>
        <c:auto val="1"/>
        <c:lblAlgn val="ctr"/>
        <c:lblOffset val="100"/>
        <c:noMultiLvlLbl val="0"/>
      </c:catAx>
      <c:valAx>
        <c:axId val="15417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4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Tulare!$C$24</c:f>
              <c:strCache>
                <c:ptCount val="1"/>
                <c:pt idx="0">
                  <c:v>Groundwater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Tulare!$B$25:$B$42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Tulare!$C$25:$C$42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3559.3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10254.1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D-4F42-884E-90F55E0EF87C}"/>
            </c:ext>
          </c:extLst>
        </c:ser>
        <c:ser>
          <c:idx val="2"/>
          <c:order val="1"/>
          <c:tx>
            <c:strRef>
              <c:f>Tulare!$D$24</c:f>
              <c:strCache>
                <c:ptCount val="1"/>
                <c:pt idx="0">
                  <c:v>final_local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Tulare!$B$25:$B$42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Tulare!$D$25:$D$42</c:f>
              <c:numCache>
                <c:formatCode>General</c:formatCode>
                <c:ptCount val="18"/>
                <c:pt idx="0">
                  <c:v>2557.1766972911</c:v>
                </c:pt>
                <c:pt idx="1">
                  <c:v>3025.5772863089401</c:v>
                </c:pt>
                <c:pt idx="2">
                  <c:v>2590.7790809829698</c:v>
                </c:pt>
                <c:pt idx="3">
                  <c:v>4550.7919573684403</c:v>
                </c:pt>
                <c:pt idx="4">
                  <c:v>4701.1967982332499</c:v>
                </c:pt>
                <c:pt idx="5">
                  <c:v>2505.5814800871499</c:v>
                </c:pt>
                <c:pt idx="6">
                  <c:v>2861.2153934867902</c:v>
                </c:pt>
                <c:pt idx="7">
                  <c:v>2859.7139455421898</c:v>
                </c:pt>
                <c:pt idx="8">
                  <c:v>4004.4255409483599</c:v>
                </c:pt>
                <c:pt idx="9">
                  <c:v>5583.46814343183</c:v>
                </c:pt>
                <c:pt idx="10">
                  <c:v>2965.59489925256</c:v>
                </c:pt>
                <c:pt idx="11">
                  <c:v>1713.2218037166899</c:v>
                </c:pt>
                <c:pt idx="12">
                  <c:v>1214.1458921189101</c:v>
                </c:pt>
                <c:pt idx="13">
                  <c:v>666.96306797103</c:v>
                </c:pt>
                <c:pt idx="14">
                  <c:v>2297.6757751688601</c:v>
                </c:pt>
                <c:pt idx="15">
                  <c:v>3544.2570308711802</c:v>
                </c:pt>
                <c:pt idx="16">
                  <c:v>5464.2058862536396</c:v>
                </c:pt>
                <c:pt idx="17">
                  <c:v>2805.75162690655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D-4F42-884E-90F55E0EF87C}"/>
            </c:ext>
          </c:extLst>
        </c:ser>
        <c:ser>
          <c:idx val="3"/>
          <c:order val="2"/>
          <c:tx>
            <c:strRef>
              <c:f>Tulare!$E$24</c:f>
              <c:strCache>
                <c:ptCount val="1"/>
                <c:pt idx="0">
                  <c:v>final_imports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Tulare!$B$25:$B$42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Tulare!$E$25:$E$42</c:f>
              <c:numCache>
                <c:formatCode>General</c:formatCode>
                <c:ptCount val="18"/>
                <c:pt idx="0">
                  <c:v>1944.4233027088901</c:v>
                </c:pt>
                <c:pt idx="1">
                  <c:v>2119.32271369105</c:v>
                </c:pt>
                <c:pt idx="2">
                  <c:v>2025.42091901702</c:v>
                </c:pt>
                <c:pt idx="3">
                  <c:v>2595.7080426315501</c:v>
                </c:pt>
                <c:pt idx="4">
                  <c:v>2976.0032017667399</c:v>
                </c:pt>
                <c:pt idx="5">
                  <c:v>2077.01851991284</c:v>
                </c:pt>
                <c:pt idx="6">
                  <c:v>975.48460651320704</c:v>
                </c:pt>
                <c:pt idx="7">
                  <c:v>816.58605445780302</c:v>
                </c:pt>
                <c:pt idx="8">
                  <c:v>1780.2744590516299</c:v>
                </c:pt>
                <c:pt idx="9">
                  <c:v>2810.03185656816</c:v>
                </c:pt>
                <c:pt idx="10">
                  <c:v>1938.90510074743</c:v>
                </c:pt>
                <c:pt idx="11">
                  <c:v>1108.37819628331</c:v>
                </c:pt>
                <c:pt idx="12">
                  <c:v>662.85410788108902</c:v>
                </c:pt>
                <c:pt idx="13">
                  <c:v>514.13693202897002</c:v>
                </c:pt>
                <c:pt idx="14">
                  <c:v>833.72422483113905</c:v>
                </c:pt>
                <c:pt idx="15">
                  <c:v>1746.4429691288101</c:v>
                </c:pt>
                <c:pt idx="16">
                  <c:v>2166.4941137463502</c:v>
                </c:pt>
                <c:pt idx="17">
                  <c:v>979.84837309344903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D-4F42-884E-90F55E0EF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0070463"/>
        <c:axId val="1740069983"/>
      </c:barChart>
      <c:catAx>
        <c:axId val="174007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69983"/>
        <c:crosses val="autoZero"/>
        <c:auto val="1"/>
        <c:lblAlgn val="ctr"/>
        <c:lblOffset val="100"/>
        <c:noMultiLvlLbl val="0"/>
      </c:catAx>
      <c:valAx>
        <c:axId val="17400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7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1767716535433169E-2"/>
                  <c:y val="-0.53608772592258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Sheet4!$E$24:$E$41</c:f>
              <c:numCache>
                <c:formatCode>General</c:formatCode>
                <c:ptCount val="18"/>
                <c:pt idx="0">
                  <c:v>2.09580838323353E-2</c:v>
                </c:pt>
                <c:pt idx="1">
                  <c:v>0.30838323353293401</c:v>
                </c:pt>
                <c:pt idx="2">
                  <c:v>0.19610778443113699</c:v>
                </c:pt>
                <c:pt idx="3">
                  <c:v>0.68338323353293395</c:v>
                </c:pt>
                <c:pt idx="4">
                  <c:v>0.73053892215568805</c:v>
                </c:pt>
                <c:pt idx="5">
                  <c:v>0.29940119760479</c:v>
                </c:pt>
                <c:pt idx="6">
                  <c:v>0.220808383233532</c:v>
                </c:pt>
                <c:pt idx="7">
                  <c:v>0.33532934131736503</c:v>
                </c:pt>
                <c:pt idx="8">
                  <c:v>0.44161676646706499</c:v>
                </c:pt>
                <c:pt idx="9">
                  <c:v>0.90194610778443096</c:v>
                </c:pt>
                <c:pt idx="10">
                  <c:v>0.31661676646706499</c:v>
                </c:pt>
                <c:pt idx="11">
                  <c:v>7.0359281437125706E-2</c:v>
                </c:pt>
                <c:pt idx="12">
                  <c:v>6.2125748502994002E-2</c:v>
                </c:pt>
                <c:pt idx="13">
                  <c:v>0.190868263473053</c:v>
                </c:pt>
                <c:pt idx="14">
                  <c:v>0.49925149700598798</c:v>
                </c:pt>
                <c:pt idx="15">
                  <c:v>0.49925149700598798</c:v>
                </c:pt>
                <c:pt idx="16">
                  <c:v>0.89371257485029898</c:v>
                </c:pt>
                <c:pt idx="17">
                  <c:v>0.26871257485029898</c:v>
                </c:pt>
              </c:numCache>
            </c:numRef>
          </c:xVal>
          <c:yVal>
            <c:numRef>
              <c:f>Sheet4!$D$24:$D$41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7-45BE-91E4-140F7D809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66575"/>
        <c:axId val="1235053615"/>
      </c:scatterChart>
      <c:valAx>
        <c:axId val="123506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Groundwater pumping indicator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53615"/>
        <c:crosses val="autoZero"/>
        <c:crossBetween val="midCat"/>
      </c:valAx>
      <c:valAx>
        <c:axId val="12350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Groundwater deliveiries (maf)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8694028871391077"/>
                  <c:y val="-0.80568678915135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'San Joaquin'!$T$2:$T$19</c:f>
              <c:numCache>
                <c:formatCode>0.00</c:formatCode>
                <c:ptCount val="18"/>
                <c:pt idx="0">
                  <c:v>0.37088323353293401</c:v>
                </c:pt>
                <c:pt idx="1">
                  <c:v>0.28330838323353202</c:v>
                </c:pt>
                <c:pt idx="2">
                  <c:v>0.39221556886227499</c:v>
                </c:pt>
                <c:pt idx="3">
                  <c:v>0.66579341317365204</c:v>
                </c:pt>
                <c:pt idx="4">
                  <c:v>0.59955089820359198</c:v>
                </c:pt>
                <c:pt idx="5">
                  <c:v>0.33645209580838298</c:v>
                </c:pt>
                <c:pt idx="6">
                  <c:v>0.26085329341317298</c:v>
                </c:pt>
                <c:pt idx="7">
                  <c:v>0.19386227544910101</c:v>
                </c:pt>
                <c:pt idx="8">
                  <c:v>0.62088323353293395</c:v>
                </c:pt>
                <c:pt idx="9">
                  <c:v>0.83757485029940104</c:v>
                </c:pt>
                <c:pt idx="10">
                  <c:v>0.30239520958083799</c:v>
                </c:pt>
                <c:pt idx="11">
                  <c:v>0.13884730538922099</c:v>
                </c:pt>
                <c:pt idx="12">
                  <c:v>5.4266467065868199E-2</c:v>
                </c:pt>
                <c:pt idx="13">
                  <c:v>0.10104790419161599</c:v>
                </c:pt>
                <c:pt idx="14">
                  <c:v>0.44610778443113702</c:v>
                </c:pt>
                <c:pt idx="15">
                  <c:v>0.47604790419161602</c:v>
                </c:pt>
                <c:pt idx="16">
                  <c:v>0.76684131736526895</c:v>
                </c:pt>
                <c:pt idx="17">
                  <c:v>0.287799401197604</c:v>
                </c:pt>
              </c:numCache>
            </c:numRef>
          </c:xVal>
          <c:yVal>
            <c:numRef>
              <c:f>'San Joaquin'!$F$2:$F$19</c:f>
              <c:numCache>
                <c:formatCode>General</c:formatCode>
                <c:ptCount val="18"/>
                <c:pt idx="0">
                  <c:v>2720.1</c:v>
                </c:pt>
                <c:pt idx="1">
                  <c:v>2551.8000000000002</c:v>
                </c:pt>
                <c:pt idx="2">
                  <c:v>2936.7</c:v>
                </c:pt>
                <c:pt idx="3">
                  <c:v>2163.9</c:v>
                </c:pt>
                <c:pt idx="4">
                  <c:v>2669.6</c:v>
                </c:pt>
                <c:pt idx="5">
                  <c:v>3401.9</c:v>
                </c:pt>
                <c:pt idx="6">
                  <c:v>3656.2</c:v>
                </c:pt>
                <c:pt idx="7">
                  <c:v>3646.4</c:v>
                </c:pt>
                <c:pt idx="8">
                  <c:v>2507.1999999999998</c:v>
                </c:pt>
                <c:pt idx="9">
                  <c:v>2324.1</c:v>
                </c:pt>
                <c:pt idx="10">
                  <c:v>3361.7999999999902</c:v>
                </c:pt>
                <c:pt idx="11">
                  <c:v>3632.2</c:v>
                </c:pt>
                <c:pt idx="12">
                  <c:v>4510.8999999999996</c:v>
                </c:pt>
                <c:pt idx="13">
                  <c:v>4983.8999999999996</c:v>
                </c:pt>
                <c:pt idx="14">
                  <c:v>3633.5</c:v>
                </c:pt>
                <c:pt idx="15">
                  <c:v>2993.1</c:v>
                </c:pt>
                <c:pt idx="16">
                  <c:v>2671.1</c:v>
                </c:pt>
                <c:pt idx="17">
                  <c:v>3178.7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1-435F-9E25-4BB80C26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24767"/>
        <c:axId val="1662407007"/>
      </c:scatterChart>
      <c:valAx>
        <c:axId val="166242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07007"/>
        <c:crosses val="autoZero"/>
        <c:crossBetween val="midCat"/>
      </c:valAx>
      <c:valAx>
        <c:axId val="16624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2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865004374453194"/>
                  <c:y val="-0.1370808781352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Tulare!$N$45:$N$62</c:f>
              <c:numCache>
                <c:formatCode>General</c:formatCode>
                <c:ptCount val="18"/>
                <c:pt idx="0">
                  <c:v>0.44444444444444398</c:v>
                </c:pt>
                <c:pt idx="1">
                  <c:v>0.51111111111111096</c:v>
                </c:pt>
                <c:pt idx="2">
                  <c:v>0.40277777777777701</c:v>
                </c:pt>
                <c:pt idx="3">
                  <c:v>0.78333333333333299</c:v>
                </c:pt>
                <c:pt idx="4">
                  <c:v>0.81666666666666599</c:v>
                </c:pt>
                <c:pt idx="5">
                  <c:v>0.38888888888888801</c:v>
                </c:pt>
                <c:pt idx="6">
                  <c:v>0.38888888888888801</c:v>
                </c:pt>
                <c:pt idx="7">
                  <c:v>0.39444444444444399</c:v>
                </c:pt>
                <c:pt idx="8">
                  <c:v>0.66111111111111098</c:v>
                </c:pt>
                <c:pt idx="9">
                  <c:v>0.88611111111111096</c:v>
                </c:pt>
                <c:pt idx="10">
                  <c:v>0.43611111111111101</c:v>
                </c:pt>
                <c:pt idx="11">
                  <c:v>0.227777777777777</c:v>
                </c:pt>
                <c:pt idx="12">
                  <c:v>8.3333333333333301E-2</c:v>
                </c:pt>
                <c:pt idx="13">
                  <c:v>6.1111111111110998E-2</c:v>
                </c:pt>
                <c:pt idx="14">
                  <c:v>0.33055555555555499</c:v>
                </c:pt>
                <c:pt idx="15">
                  <c:v>0.46388888888888802</c:v>
                </c:pt>
                <c:pt idx="16">
                  <c:v>0.72777777777777697</c:v>
                </c:pt>
                <c:pt idx="17">
                  <c:v>0.48055555555555501</c:v>
                </c:pt>
              </c:numCache>
            </c:numRef>
          </c:xVal>
          <c:yVal>
            <c:numRef>
              <c:f>Tulare!$M$45:$M$62</c:f>
              <c:numCache>
                <c:formatCode>General</c:formatCode>
                <c:ptCount val="18"/>
                <c:pt idx="0">
                  <c:v>2557.1766972911</c:v>
                </c:pt>
                <c:pt idx="1">
                  <c:v>3025.5772863089401</c:v>
                </c:pt>
                <c:pt idx="2">
                  <c:v>2590.7790809829698</c:v>
                </c:pt>
                <c:pt idx="3">
                  <c:v>4550.7919573684403</c:v>
                </c:pt>
                <c:pt idx="4">
                  <c:v>4701.1967982332499</c:v>
                </c:pt>
                <c:pt idx="5">
                  <c:v>2505.5814800871499</c:v>
                </c:pt>
                <c:pt idx="6">
                  <c:v>2861.2153934867902</c:v>
                </c:pt>
                <c:pt idx="7">
                  <c:v>2859.7139455421898</c:v>
                </c:pt>
                <c:pt idx="8">
                  <c:v>4004.4255409483599</c:v>
                </c:pt>
                <c:pt idx="9">
                  <c:v>5583.46814343183</c:v>
                </c:pt>
                <c:pt idx="10">
                  <c:v>2965.59489925256</c:v>
                </c:pt>
                <c:pt idx="11">
                  <c:v>1713.2218037166899</c:v>
                </c:pt>
                <c:pt idx="12">
                  <c:v>1214.1458921189101</c:v>
                </c:pt>
                <c:pt idx="13">
                  <c:v>666.96306797103</c:v>
                </c:pt>
                <c:pt idx="14">
                  <c:v>2297.6757751688601</c:v>
                </c:pt>
                <c:pt idx="15">
                  <c:v>3544.2570308711802</c:v>
                </c:pt>
                <c:pt idx="16">
                  <c:v>5464.2058862536396</c:v>
                </c:pt>
                <c:pt idx="17">
                  <c:v>2805.75162690655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0-469D-85C3-4AEAF080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644511"/>
        <c:axId val="1716256655"/>
      </c:scatterChart>
      <c:valAx>
        <c:axId val="19376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Surface Water Drought Indicator (Tulare Lake)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56655"/>
        <c:crosses val="autoZero"/>
        <c:crossBetween val="midCat"/>
      </c:valAx>
      <c:valAx>
        <c:axId val="17162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Local suppies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4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Tulare!$R$45:$R$62</c:f>
              <c:numCache>
                <c:formatCode>0.00</c:formatCode>
                <c:ptCount val="18"/>
                <c:pt idx="0">
                  <c:v>0.469444444444444</c:v>
                </c:pt>
                <c:pt idx="1">
                  <c:v>0.54722222222222205</c:v>
                </c:pt>
                <c:pt idx="2">
                  <c:v>0.55833333333333302</c:v>
                </c:pt>
                <c:pt idx="3">
                  <c:v>0.70833333333333304</c:v>
                </c:pt>
                <c:pt idx="4">
                  <c:v>0.88888888888888895</c:v>
                </c:pt>
                <c:pt idx="5">
                  <c:v>0.53611111111111098</c:v>
                </c:pt>
                <c:pt idx="6">
                  <c:v>0.26944444444444399</c:v>
                </c:pt>
                <c:pt idx="7">
                  <c:v>0.20555555555555499</c:v>
                </c:pt>
                <c:pt idx="8">
                  <c:v>0.469444444444444</c:v>
                </c:pt>
                <c:pt idx="9">
                  <c:v>0.86944444444444402</c:v>
                </c:pt>
                <c:pt idx="10">
                  <c:v>0.59722222222222199</c:v>
                </c:pt>
                <c:pt idx="11">
                  <c:v>0.38333333333333303</c:v>
                </c:pt>
                <c:pt idx="12">
                  <c:v>0.105555555555555</c:v>
                </c:pt>
                <c:pt idx="13">
                  <c:v>6.3888888888888801E-2</c:v>
                </c:pt>
                <c:pt idx="14">
                  <c:v>0.22222222222222199</c:v>
                </c:pt>
                <c:pt idx="15">
                  <c:v>0.52777777777777701</c:v>
                </c:pt>
                <c:pt idx="16">
                  <c:v>0.72499999999999998</c:v>
                </c:pt>
                <c:pt idx="17">
                  <c:v>0.50833333333333297</c:v>
                </c:pt>
              </c:numCache>
            </c:numRef>
          </c:xVal>
          <c:yVal>
            <c:numRef>
              <c:f>Tulare!$Q$45:$Q$62</c:f>
              <c:numCache>
                <c:formatCode>General</c:formatCode>
                <c:ptCount val="18"/>
                <c:pt idx="0">
                  <c:v>1944.4233027088901</c:v>
                </c:pt>
                <c:pt idx="1">
                  <c:v>2119.32271369105</c:v>
                </c:pt>
                <c:pt idx="2">
                  <c:v>2025.42091901702</c:v>
                </c:pt>
                <c:pt idx="3">
                  <c:v>2595.7080426315501</c:v>
                </c:pt>
                <c:pt idx="4">
                  <c:v>2976.0032017667399</c:v>
                </c:pt>
                <c:pt idx="5">
                  <c:v>2077.01851991284</c:v>
                </c:pt>
                <c:pt idx="6">
                  <c:v>975.48460651320704</c:v>
                </c:pt>
                <c:pt idx="7">
                  <c:v>816.58605445780302</c:v>
                </c:pt>
                <c:pt idx="8">
                  <c:v>1780.2744590516299</c:v>
                </c:pt>
                <c:pt idx="9">
                  <c:v>2810.03185656816</c:v>
                </c:pt>
                <c:pt idx="10">
                  <c:v>1938.90510074743</c:v>
                </c:pt>
                <c:pt idx="11">
                  <c:v>1108.37819628331</c:v>
                </c:pt>
                <c:pt idx="12">
                  <c:v>662.85410788108902</c:v>
                </c:pt>
                <c:pt idx="13">
                  <c:v>514.13693202897002</c:v>
                </c:pt>
                <c:pt idx="14">
                  <c:v>833.72422483113905</c:v>
                </c:pt>
                <c:pt idx="15">
                  <c:v>1746.4429691288101</c:v>
                </c:pt>
                <c:pt idx="16">
                  <c:v>2166.4941137463502</c:v>
                </c:pt>
                <c:pt idx="17">
                  <c:v>979.84837309344903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B-4020-9983-335C876E7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97023"/>
        <c:axId val="303689343"/>
      </c:scatterChart>
      <c:valAx>
        <c:axId val="30369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Surface Water Drought Indicator (Delta exporting basins)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89343"/>
        <c:crosses val="autoZero"/>
        <c:crossBetween val="midCat"/>
      </c:valAx>
      <c:valAx>
        <c:axId val="3036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SWP imports (maf)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886636045494313"/>
                  <c:y val="-0.5708220326625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Tulare!$T$45:$T$62</c:f>
              <c:numCache>
                <c:formatCode>General</c:formatCode>
                <c:ptCount val="18"/>
                <c:pt idx="0">
                  <c:v>4501.5999999999904</c:v>
                </c:pt>
                <c:pt idx="1">
                  <c:v>5144.8999999999905</c:v>
                </c:pt>
                <c:pt idx="2">
                  <c:v>4616.1999999999898</c:v>
                </c:pt>
                <c:pt idx="3">
                  <c:v>7146.4999999999909</c:v>
                </c:pt>
                <c:pt idx="4">
                  <c:v>7677.1999999999898</c:v>
                </c:pt>
                <c:pt idx="5">
                  <c:v>4582.5999999999894</c:v>
                </c:pt>
                <c:pt idx="6">
                  <c:v>3836.6999999999971</c:v>
                </c:pt>
                <c:pt idx="7">
                  <c:v>3676.2999999999929</c:v>
                </c:pt>
                <c:pt idx="8">
                  <c:v>5784.6999999999898</c:v>
                </c:pt>
                <c:pt idx="9">
                  <c:v>8393.4999999999891</c:v>
                </c:pt>
                <c:pt idx="10">
                  <c:v>4904.49999999999</c:v>
                </c:pt>
                <c:pt idx="11">
                  <c:v>2821.6</c:v>
                </c:pt>
                <c:pt idx="12">
                  <c:v>1876.9999999999991</c:v>
                </c:pt>
                <c:pt idx="13">
                  <c:v>1181.0999999999999</c:v>
                </c:pt>
                <c:pt idx="14">
                  <c:v>3131.3999999999992</c:v>
                </c:pt>
                <c:pt idx="15">
                  <c:v>5290.6999999999898</c:v>
                </c:pt>
                <c:pt idx="16">
                  <c:v>7630.6999999999898</c:v>
                </c:pt>
                <c:pt idx="17">
                  <c:v>3785.599999999999</c:v>
                </c:pt>
              </c:numCache>
            </c:numRef>
          </c:xVal>
          <c:yVal>
            <c:numRef>
              <c:f>Tulare!$O$45:$O$62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3559.3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10254.1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C-4E1C-BB91-ABA8949E2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94751"/>
        <c:axId val="369991391"/>
      </c:scatterChart>
      <c:valAx>
        <c:axId val="3699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Surface deliveiries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91391"/>
        <c:crosses val="autoZero"/>
        <c:crossBetween val="midCat"/>
      </c:valAx>
      <c:valAx>
        <c:axId val="3699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Groundwater deliveiries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 Joaquin'!$U$1</c:f>
              <c:strCache>
                <c:ptCount val="1"/>
                <c:pt idx="0">
                  <c:v>pctl_gwelev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 Joaquin'!$Q$2:$Q$19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'San Joaquin'!$U$2:$U$19</c:f>
              <c:numCache>
                <c:formatCode>0.00</c:formatCode>
                <c:ptCount val="18"/>
                <c:pt idx="0">
                  <c:v>0.71363636363636296</c:v>
                </c:pt>
                <c:pt idx="1">
                  <c:v>0.60043103448275803</c:v>
                </c:pt>
                <c:pt idx="2">
                  <c:v>0.56971153846153799</c:v>
                </c:pt>
                <c:pt idx="3">
                  <c:v>0.64482758620689595</c:v>
                </c:pt>
                <c:pt idx="4">
                  <c:v>0.67445054945054905</c:v>
                </c:pt>
                <c:pt idx="5">
                  <c:v>0.55833333333333302</c:v>
                </c:pt>
                <c:pt idx="6">
                  <c:v>0.5</c:v>
                </c:pt>
                <c:pt idx="7">
                  <c:v>0.37008101851851799</c:v>
                </c:pt>
                <c:pt idx="8">
                  <c:v>0.44523809523809499</c:v>
                </c:pt>
                <c:pt idx="9">
                  <c:v>0.56111111111111101</c:v>
                </c:pt>
                <c:pt idx="10">
                  <c:v>0.45454545454545398</c:v>
                </c:pt>
                <c:pt idx="11">
                  <c:v>0.34523809523809501</c:v>
                </c:pt>
                <c:pt idx="12">
                  <c:v>0.23611111111111099</c:v>
                </c:pt>
                <c:pt idx="13">
                  <c:v>0.21980676328502399</c:v>
                </c:pt>
                <c:pt idx="14">
                  <c:v>0.25</c:v>
                </c:pt>
                <c:pt idx="15">
                  <c:v>0.41428571428571398</c:v>
                </c:pt>
                <c:pt idx="16">
                  <c:v>0.61498917748917703</c:v>
                </c:pt>
                <c:pt idx="17">
                  <c:v>0.43913043478260799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9-4887-A8AE-E880EDCA2C30}"/>
            </c:ext>
          </c:extLst>
        </c:ser>
        <c:ser>
          <c:idx val="1"/>
          <c:order val="1"/>
          <c:tx>
            <c:strRef>
              <c:f>'San Joaquin'!$V$1</c:f>
              <c:strCache>
                <c:ptCount val="1"/>
                <c:pt idx="0">
                  <c:v>pctl_cumgwchange_corr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'San Joaquin'!$Q$2:$Q$19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'San Joaquin'!$V$2:$V$19</c:f>
              <c:numCache>
                <c:formatCode>0.00</c:formatCode>
                <c:ptCount val="18"/>
                <c:pt idx="0">
                  <c:v>0.81062874251496997</c:v>
                </c:pt>
                <c:pt idx="1">
                  <c:v>0.71781437125748504</c:v>
                </c:pt>
                <c:pt idx="2">
                  <c:v>0.58270958083832303</c:v>
                </c:pt>
                <c:pt idx="3">
                  <c:v>0.69947604790419105</c:v>
                </c:pt>
                <c:pt idx="4">
                  <c:v>0.78742514970059796</c:v>
                </c:pt>
                <c:pt idx="5">
                  <c:v>0.60890718562874202</c:v>
                </c:pt>
                <c:pt idx="6">
                  <c:v>0.44086826347305302</c:v>
                </c:pt>
                <c:pt idx="7">
                  <c:v>0.20097305389221501</c:v>
                </c:pt>
                <c:pt idx="8">
                  <c:v>0.26347305389221498</c:v>
                </c:pt>
                <c:pt idx="9">
                  <c:v>0.49550898203592803</c:v>
                </c:pt>
                <c:pt idx="10">
                  <c:v>0.41467065868263397</c:v>
                </c:pt>
                <c:pt idx="11">
                  <c:v>0.21444610778443099</c:v>
                </c:pt>
                <c:pt idx="12">
                  <c:v>7.4850299401197598E-2</c:v>
                </c:pt>
                <c:pt idx="13">
                  <c:v>6.6991017964071795E-2</c:v>
                </c:pt>
                <c:pt idx="14">
                  <c:v>6.2125748502993898E-2</c:v>
                </c:pt>
                <c:pt idx="15">
                  <c:v>0.44086826347305302</c:v>
                </c:pt>
                <c:pt idx="16">
                  <c:v>0.57110778443113697</c:v>
                </c:pt>
                <c:pt idx="17">
                  <c:v>0.355538922155688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99-4887-A8AE-E880EDCA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66272"/>
        <c:axId val="1885629632"/>
      </c:scatterChart>
      <c:valAx>
        <c:axId val="1885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29632"/>
        <c:crosses val="autoZero"/>
        <c:crossBetween val="midCat"/>
      </c:valAx>
      <c:valAx>
        <c:axId val="18856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8"/>
          <c:order val="0"/>
          <c:tx>
            <c:strRef>
              <c:f>Main!$Z$4</c:f>
              <c:strCache>
                <c:ptCount val="1"/>
                <c:pt idx="0">
                  <c:v>SWP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Main!$Z$5:$Z$22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4-4E02-AF6A-86AD64EF1D4E}"/>
            </c:ext>
          </c:extLst>
        </c:ser>
        <c:ser>
          <c:idx val="0"/>
          <c:order val="1"/>
          <c:tx>
            <c:strRef>
              <c:f>Main!$R$4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Main!$R$5:$R$22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4-4E02-AF6A-86AD64EF1D4E}"/>
            </c:ext>
          </c:extLst>
        </c:ser>
        <c:ser>
          <c:idx val="4"/>
          <c:order val="2"/>
          <c:tx>
            <c:strRef>
              <c:f>Main!$V$4</c:f>
              <c:strCache>
                <c:ptCount val="1"/>
                <c:pt idx="0">
                  <c:v>Groundwater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Main!$V$5:$V$22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4-4E02-AF6A-86AD64EF1D4E}"/>
            </c:ext>
          </c:extLst>
        </c:ser>
        <c:ser>
          <c:idx val="6"/>
          <c:order val="3"/>
          <c:tx>
            <c:strRef>
              <c:f>Main!$X$4</c:f>
              <c:strCache>
                <c:ptCount val="1"/>
                <c:pt idx="0">
                  <c:v>LocalSupplies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Main!$X$5:$X$22</c:f>
              <c:numCache>
                <c:formatCode>General</c:formatCode>
                <c:ptCount val="18"/>
                <c:pt idx="0">
                  <c:v>1658.3</c:v>
                </c:pt>
                <c:pt idx="1">
                  <c:v>1922.1</c:v>
                </c:pt>
                <c:pt idx="2">
                  <c:v>1618.3</c:v>
                </c:pt>
                <c:pt idx="3">
                  <c:v>2994.5</c:v>
                </c:pt>
                <c:pt idx="4">
                  <c:v>3374.8999999999901</c:v>
                </c:pt>
                <c:pt idx="5">
                  <c:v>1511.3</c:v>
                </c:pt>
                <c:pt idx="6">
                  <c:v>2056.2999999999902</c:v>
                </c:pt>
                <c:pt idx="7">
                  <c:v>1928.1</c:v>
                </c:pt>
                <c:pt idx="8">
                  <c:v>2784.7</c:v>
                </c:pt>
                <c:pt idx="9">
                  <c:v>4313.3</c:v>
                </c:pt>
                <c:pt idx="10">
                  <c:v>1921</c:v>
                </c:pt>
                <c:pt idx="11">
                  <c:v>1067.2</c:v>
                </c:pt>
                <c:pt idx="12">
                  <c:v>886.4</c:v>
                </c:pt>
                <c:pt idx="13">
                  <c:v>519.79999999999995</c:v>
                </c:pt>
                <c:pt idx="14">
                  <c:v>1663.6</c:v>
                </c:pt>
                <c:pt idx="15">
                  <c:v>2271.6999999999998</c:v>
                </c:pt>
                <c:pt idx="16">
                  <c:v>3883.8</c:v>
                </c:pt>
                <c:pt idx="17">
                  <c:v>1918.5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74-4E02-AF6A-86AD64EF1D4E}"/>
            </c:ext>
          </c:extLst>
        </c:ser>
        <c:ser>
          <c:idx val="3"/>
          <c:order val="4"/>
          <c:tx>
            <c:strRef>
              <c:f>Main!$U$4</c:f>
              <c:strCache>
                <c:ptCount val="1"/>
                <c:pt idx="0">
                  <c:v>Federal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Main!$U$5:$U$22</c:f>
              <c:numCache>
                <c:formatCode>General</c:formatCode>
                <c:ptCount val="18"/>
                <c:pt idx="0">
                  <c:v>1895.7</c:v>
                </c:pt>
                <c:pt idx="1">
                  <c:v>2174.6999999999998</c:v>
                </c:pt>
                <c:pt idx="2">
                  <c:v>1977</c:v>
                </c:pt>
                <c:pt idx="3">
                  <c:v>2748.5</c:v>
                </c:pt>
                <c:pt idx="4">
                  <c:v>2575.1</c:v>
                </c:pt>
                <c:pt idx="5">
                  <c:v>1848.6</c:v>
                </c:pt>
                <c:pt idx="6">
                  <c:v>1403.1</c:v>
                </c:pt>
                <c:pt idx="7">
                  <c:v>1313.8</c:v>
                </c:pt>
                <c:pt idx="8">
                  <c:v>2020.7</c:v>
                </c:pt>
                <c:pt idx="9">
                  <c:v>2498</c:v>
                </c:pt>
                <c:pt idx="10">
                  <c:v>1737.6</c:v>
                </c:pt>
                <c:pt idx="11">
                  <c:v>1135.8</c:v>
                </c:pt>
                <c:pt idx="12">
                  <c:v>571.6</c:v>
                </c:pt>
                <c:pt idx="13">
                  <c:v>355.7</c:v>
                </c:pt>
                <c:pt idx="14">
                  <c:v>967</c:v>
                </c:pt>
                <c:pt idx="15">
                  <c:v>1995.2</c:v>
                </c:pt>
                <c:pt idx="16">
                  <c:v>2580.6999999999998</c:v>
                </c:pt>
                <c:pt idx="17">
                  <c:v>1334.8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74-4E02-AF6A-86AD64EF1D4E}"/>
            </c:ext>
          </c:extLst>
        </c:ser>
        <c:ser>
          <c:idx val="5"/>
          <c:order val="5"/>
          <c:tx>
            <c:strRef>
              <c:f>Main!$W$4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Main!$W$5:$W$22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74-4E02-AF6A-86AD64EF1D4E}"/>
            </c:ext>
          </c:extLst>
        </c:ser>
        <c:ser>
          <c:idx val="1"/>
          <c:order val="6"/>
          <c:tx>
            <c:strRef>
              <c:f>Main!$S$4</c:f>
              <c:strCache>
                <c:ptCount val="1"/>
                <c:pt idx="0">
                  <c:v>Desalination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Main!$S$5:$S$22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74-4E02-AF6A-86AD64EF1D4E}"/>
            </c:ext>
          </c:extLst>
        </c:ser>
        <c:ser>
          <c:idx val="7"/>
          <c:order val="7"/>
          <c:tx>
            <c:strRef>
              <c:f>Main!$Y$4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Main!$Y$5:$Y$22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</c:v>
                </c:pt>
                <c:pt idx="10">
                  <c:v>0</c:v>
                </c:pt>
                <c:pt idx="11">
                  <c:v>31</c:v>
                </c:pt>
                <c:pt idx="12">
                  <c:v>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74-4E02-AF6A-86AD64EF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852591504"/>
        <c:axId val="852633616"/>
      </c:barChart>
      <c:catAx>
        <c:axId val="8525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33616"/>
        <c:crosses val="autoZero"/>
        <c:auto val="1"/>
        <c:lblAlgn val="ctr"/>
        <c:lblOffset val="100"/>
        <c:noMultiLvlLbl val="0"/>
      </c:catAx>
      <c:valAx>
        <c:axId val="85263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acre-feet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915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Main!$AF$5:$AF$22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xVal>
          <c:yVal>
            <c:numRef>
              <c:f>Main!$AG$5:$AG$22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3-4701-8D2A-69AB6D3B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1215"/>
        <c:axId val="133194223"/>
      </c:scatterChart>
      <c:valAx>
        <c:axId val="13321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4223"/>
        <c:crosses val="autoZero"/>
        <c:crossBetween val="midCat"/>
      </c:valAx>
      <c:valAx>
        <c:axId val="1331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Main!$AH$5:$AH$22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xVal>
          <c:yVal>
            <c:numRef>
              <c:f>Main!$AI$5:$AI$22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4-4F27-BC15-3F21450C5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86031"/>
        <c:axId val="276887711"/>
      </c:scatterChart>
      <c:valAx>
        <c:axId val="27688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87711"/>
        <c:crosses val="autoZero"/>
        <c:crossBetween val="midCat"/>
      </c:valAx>
      <c:valAx>
        <c:axId val="2768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Main!$AF$5:$AF$22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1-4B0F-8ACE-938B35F8A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193056"/>
        <c:axId val="273188160"/>
      </c:barChart>
      <c:catAx>
        <c:axId val="2731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88160"/>
        <c:crosses val="autoZero"/>
        <c:auto val="1"/>
        <c:lblAlgn val="ctr"/>
        <c:lblOffset val="100"/>
        <c:noMultiLvlLbl val="0"/>
      </c:catAx>
      <c:valAx>
        <c:axId val="2731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Main!$AG$5:$AG$22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5-45FC-9DB6-B3F12923E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23167"/>
        <c:axId val="277924847"/>
      </c:barChart>
      <c:catAx>
        <c:axId val="27792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24847"/>
        <c:crosses val="autoZero"/>
        <c:auto val="1"/>
        <c:lblAlgn val="ctr"/>
        <c:lblOffset val="100"/>
        <c:noMultiLvlLbl val="0"/>
      </c:catAx>
      <c:valAx>
        <c:axId val="2779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2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453839</xdr:colOff>
      <xdr:row>2</xdr:row>
      <xdr:rowOff>163233</xdr:rowOff>
    </xdr:from>
    <xdr:to>
      <xdr:col>18</xdr:col>
      <xdr:colOff>422089</xdr:colOff>
      <xdr:row>18</xdr:row>
      <xdr:rowOff>194983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45618-461F-4214-B79A-AC6409222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624167</xdr:colOff>
      <xdr:row>25</xdr:row>
      <xdr:rowOff>0</xdr:rowOff>
    </xdr:from>
    <xdr:to>
      <xdr:col>12</xdr:col>
      <xdr:colOff>592417</xdr:colOff>
      <xdr:row>38</xdr:row>
      <xdr:rowOff>155761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67AB7-DC2A-4D46-8042-F8EA8BD58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596900</xdr:colOff>
      <xdr:row>22</xdr:row>
      <xdr:rowOff>171450</xdr:rowOff>
    </xdr:from>
    <xdr:to>
      <xdr:col>22</xdr:col>
      <xdr:colOff>273050</xdr:colOff>
      <xdr:row>36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1DD69-BCFE-41B0-B995-498D79B26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22412</xdr:colOff>
      <xdr:row>13</xdr:row>
      <xdr:rowOff>118782</xdr:rowOff>
    </xdr:from>
    <xdr:to>
      <xdr:col>19</xdr:col>
      <xdr:colOff>493059</xdr:colOff>
      <xdr:row>26</xdr:row>
      <xdr:rowOff>194982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D6D0DC-9406-45C3-8C30-73EAD78D2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11793</xdr:colOff>
      <xdr:row>24</xdr:row>
      <xdr:rowOff>170049</xdr:rowOff>
    </xdr:from>
    <xdr:to>
      <xdr:col>34</xdr:col>
      <xdr:colOff>705675</xdr:colOff>
      <xdr:row>48</xdr:row>
      <xdr:rowOff>54842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EAD12-7057-4D17-B018-2FEE45392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596900</xdr:colOff>
      <xdr:row>26</xdr:row>
      <xdr:rowOff>50800</xdr:rowOff>
    </xdr:from>
    <xdr:to>
      <xdr:col>43</xdr:col>
      <xdr:colOff>469900</xdr:colOff>
      <xdr:row>47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82AE2-BF9D-4D1A-80AE-6D7F11053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301172</xdr:colOff>
      <xdr:row>55</xdr:row>
      <xdr:rowOff>30842</xdr:rowOff>
    </xdr:from>
    <xdr:to>
      <xdr:col>29</xdr:col>
      <xdr:colOff>732972</xdr:colOff>
      <xdr:row>68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0DB5F-EC6C-4F3E-895C-D863CFEDB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142875</xdr:colOff>
      <xdr:row>1</xdr:row>
      <xdr:rowOff>38100</xdr:rowOff>
    </xdr:from>
    <xdr:to>
      <xdr:col>41</xdr:col>
      <xdr:colOff>590550</xdr:colOff>
      <xdr:row>14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48488-B656-423E-B256-E513D0D27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161925</xdr:colOff>
      <xdr:row>15</xdr:row>
      <xdr:rowOff>19050</xdr:rowOff>
    </xdr:from>
    <xdr:to>
      <xdr:col>41</xdr:col>
      <xdr:colOff>609600</xdr:colOff>
      <xdr:row>28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F05382-0E53-4D44-B66C-DC8C89580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709180</xdr:colOff>
      <xdr:row>1</xdr:row>
      <xdr:rowOff>30018</xdr:rowOff>
    </xdr:from>
    <xdr:to>
      <xdr:col>47</xdr:col>
      <xdr:colOff>348673</xdr:colOff>
      <xdr:row>14</xdr:row>
      <xdr:rowOff>125268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9E3809-AEE7-4D18-A686-1C43F4C26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609600</xdr:colOff>
      <xdr:row>49</xdr:row>
      <xdr:rowOff>177800</xdr:rowOff>
    </xdr:from>
    <xdr:to>
      <xdr:col>37</xdr:col>
      <xdr:colOff>247650</xdr:colOff>
      <xdr:row>63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C7E532-FF7B-4056-A63D-B246D39DF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158750</xdr:colOff>
      <xdr:row>28</xdr:row>
      <xdr:rowOff>138907</xdr:rowOff>
    </xdr:from>
    <xdr:to>
      <xdr:col>41</xdr:col>
      <xdr:colOff>606425</xdr:colOff>
      <xdr:row>42</xdr:row>
      <xdr:rowOff>35719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57E4C3-B16B-432E-8690-0753F1C54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133043</xdr:colOff>
      <xdr:row>43</xdr:row>
      <xdr:rowOff>23089</xdr:rowOff>
    </xdr:from>
    <xdr:to>
      <xdr:col>43</xdr:col>
      <xdr:colOff>334817</xdr:colOff>
      <xdr:row>61</xdr:row>
      <xdr:rowOff>18579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19A103-A21C-4B69-A315-5DA51F58D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823231</xdr:colOff>
      <xdr:row>26</xdr:row>
      <xdr:rowOff>43542</xdr:rowOff>
    </xdr:from>
    <xdr:to>
      <xdr:col>13</xdr:col>
      <xdr:colOff>176892</xdr:colOff>
      <xdr:row>53</xdr:row>
      <xdr:rowOff>13607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D21AE8-0BFE-4E78-A770-96B610D03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13607</xdr:colOff>
      <xdr:row>24</xdr:row>
      <xdr:rowOff>122465</xdr:rowOff>
    </xdr:from>
    <xdr:to>
      <xdr:col>18</xdr:col>
      <xdr:colOff>394607</xdr:colOff>
      <xdr:row>49</xdr:row>
      <xdr:rowOff>108857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60DB40-74DD-4857-BFDC-4DBA646FE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987424</xdr:colOff>
      <xdr:row>36</xdr:row>
      <xdr:rowOff>9978</xdr:rowOff>
    </xdr:from>
    <xdr:to>
      <xdr:col>18</xdr:col>
      <xdr:colOff>488950</xdr:colOff>
      <xdr:row>63</xdr:row>
      <xdr:rowOff>156029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AA83592-EAC2-4EAE-9ED6-9F83C7320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9</xdr:row>
      <xdr:rowOff>128588</xdr:rowOff>
    </xdr:from>
    <xdr:to>
      <xdr:col>17</xdr:col>
      <xdr:colOff>314325</xdr:colOff>
      <xdr:row>23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5DD46-3713-7BBB-8BA4-E4B3551F8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24</xdr:row>
      <xdr:rowOff>14287</xdr:rowOff>
    </xdr:from>
    <xdr:to>
      <xdr:col>17</xdr:col>
      <xdr:colOff>319087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C05976-078B-0D43-9B34-0773A8DCE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328612</xdr:colOff>
      <xdr:row>24</xdr:row>
      <xdr:rowOff>14287</xdr:rowOff>
    </xdr:from>
    <xdr:to>
      <xdr:col>25</xdr:col>
      <xdr:colOff>23812</xdr:colOff>
      <xdr:row>37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E763C4-6A1B-6B61-EBD9-1F9C5BBA5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500062</xdr:colOff>
      <xdr:row>67</xdr:row>
      <xdr:rowOff>23811</xdr:rowOff>
    </xdr:from>
    <xdr:to>
      <xdr:col>19</xdr:col>
      <xdr:colOff>476250</xdr:colOff>
      <xdr:row>88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A6EBA1-87DC-A7CD-A05C-E98CB0EDF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328612</xdr:colOff>
      <xdr:row>9</xdr:row>
      <xdr:rowOff>138112</xdr:rowOff>
    </xdr:from>
    <xdr:to>
      <xdr:col>25</xdr:col>
      <xdr:colOff>23812</xdr:colOff>
      <xdr:row>24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2E1DE5-7545-72F0-D6B6-91FAE1DFC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180975</xdr:rowOff>
    </xdr:from>
    <xdr:to>
      <xdr:col>12</xdr:col>
      <xdr:colOff>104775</xdr:colOff>
      <xdr:row>15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DBD75-7F57-45AE-B81B-E5CDA7FB1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119062</xdr:colOff>
      <xdr:row>0</xdr:row>
      <xdr:rowOff>185737</xdr:rowOff>
    </xdr:from>
    <xdr:to>
      <xdr:col>19</xdr:col>
      <xdr:colOff>423862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A74C6-1529-4313-9842-6FD353B92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428625</xdr:colOff>
      <xdr:row>0</xdr:row>
      <xdr:rowOff>185737</xdr:rowOff>
    </xdr:from>
    <xdr:to>
      <xdr:col>27</xdr:col>
      <xdr:colOff>123825</xdr:colOff>
      <xdr:row>15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F25C9-95A2-019A-4093-C3EC9E7E4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55</xdr:row>
      <xdr:rowOff>142875</xdr:rowOff>
    </xdr:from>
    <xdr:to>
      <xdr:col>16</xdr:col>
      <xdr:colOff>214312</xdr:colOff>
      <xdr:row>69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CFC16-FE8B-4CC6-BB27-209AE78E0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242887</xdr:colOff>
      <xdr:row>55</xdr:row>
      <xdr:rowOff>171450</xdr:rowOff>
    </xdr:from>
    <xdr:to>
      <xdr:col>23</xdr:col>
      <xdr:colOff>33337</xdr:colOff>
      <xdr:row>69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0336F-9F3E-466E-BAF7-CC05F1AA5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533399</xdr:colOff>
      <xdr:row>28</xdr:row>
      <xdr:rowOff>147636</xdr:rowOff>
    </xdr:from>
    <xdr:to>
      <xdr:col>24</xdr:col>
      <xdr:colOff>352424</xdr:colOff>
      <xdr:row>50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1085F4-746A-555C-B529-59D85E638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22</xdr:row>
      <xdr:rowOff>42862</xdr:rowOff>
    </xdr:from>
    <xdr:to>
      <xdr:col>18</xdr:col>
      <xdr:colOff>228600</xdr:colOff>
      <xdr:row>36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C5714-0AFD-356E-01C2-79E534905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62</xdr:row>
      <xdr:rowOff>47625</xdr:rowOff>
    </xdr:from>
    <xdr:to>
      <xdr:col>8</xdr:col>
      <xdr:colOff>209550</xdr:colOff>
      <xdr:row>76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05FBB1-A707-415F-8B62-20D34F2E8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519112</xdr:colOff>
      <xdr:row>76</xdr:row>
      <xdr:rowOff>133349</xdr:rowOff>
    </xdr:from>
    <xdr:to>
      <xdr:col>8</xdr:col>
      <xdr:colOff>214312</xdr:colOff>
      <xdr:row>91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1E76D3-E9E8-438D-AF8C-F13F78BE1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223837</xdr:colOff>
      <xdr:row>76</xdr:row>
      <xdr:rowOff>133349</xdr:rowOff>
    </xdr:from>
    <xdr:to>
      <xdr:col>15</xdr:col>
      <xdr:colOff>528637</xdr:colOff>
      <xdr:row>91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DA172D-F800-4032-A386-3E6270B67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223837</xdr:colOff>
      <xdr:row>62</xdr:row>
      <xdr:rowOff>47624</xdr:rowOff>
    </xdr:from>
    <xdr:to>
      <xdr:col>15</xdr:col>
      <xdr:colOff>528637</xdr:colOff>
      <xdr:row>76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3C87FE-3E01-4FE1-A8A0-785983B87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men\Desktop\Drought%20Indicators%20-%20SoCal\Analysis\DWR%20dataset.xlsx" TargetMode="External"/><Relationship Id="rId1" Type="http://schemas.openxmlformats.org/officeDocument/2006/relationships/externalLinkPath" Target="DWR%20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stimated"/>
      <sheetName val="Estimated bar graph"/>
      <sheetName val="Variables to predict supply"/>
      <sheetName val="Old Estimated"/>
    </sheetNames>
    <sheetDataSet>
      <sheetData sheetId="0">
        <row r="4">
          <cell r="Q4" t="str">
            <v>Year</v>
          </cell>
          <cell r="R4" t="str">
            <v>Colorado</v>
          </cell>
          <cell r="S4" t="str">
            <v>Desalination</v>
          </cell>
          <cell r="T4" t="str">
            <v>Env</v>
          </cell>
          <cell r="U4" t="str">
            <v>Federal</v>
          </cell>
          <cell r="V4" t="str">
            <v>Groundwater</v>
          </cell>
          <cell r="W4" t="str">
            <v>Imports</v>
          </cell>
          <cell r="X4" t="str">
            <v>LocalSupplies</v>
          </cell>
          <cell r="Y4" t="str">
            <v>Other</v>
          </cell>
          <cell r="Z4" t="str">
            <v>SWP</v>
          </cell>
          <cell r="AA4" t="str">
            <v>TotalReturnFlowandReuse(TRFR)</v>
          </cell>
          <cell r="AB4" t="str">
            <v>TransfersImports</v>
          </cell>
          <cell r="AC4" t="str">
            <v>TransfersInternal</v>
          </cell>
          <cell r="AD4" t="str">
            <v>Grand Total</v>
          </cell>
          <cell r="AF4" t="str">
            <v>swp</v>
          </cell>
          <cell r="AG4" t="str">
            <v>colorado</v>
          </cell>
          <cell r="AH4" t="str">
            <v>swp+colorad</v>
          </cell>
          <cell r="AI4" t="str">
            <v>gw</v>
          </cell>
          <cell r="AJ4" t="str">
            <v>imports</v>
          </cell>
        </row>
        <row r="5">
          <cell r="P5">
            <v>5388.9000000000005</v>
          </cell>
          <cell r="Q5">
            <v>2002</v>
          </cell>
          <cell r="R5">
            <v>0</v>
          </cell>
          <cell r="S5">
            <v>0</v>
          </cell>
          <cell r="T5">
            <v>1332</v>
          </cell>
          <cell r="U5">
            <v>1905.7</v>
          </cell>
          <cell r="V5">
            <v>2720.1</v>
          </cell>
          <cell r="W5">
            <v>0</v>
          </cell>
          <cell r="X5">
            <v>3514</v>
          </cell>
          <cell r="Y5">
            <v>0</v>
          </cell>
          <cell r="Z5">
            <v>7.9</v>
          </cell>
          <cell r="AA5">
            <v>2004.8</v>
          </cell>
          <cell r="AB5">
            <v>0</v>
          </cell>
          <cell r="AC5">
            <v>0</v>
          </cell>
          <cell r="AD5">
            <v>11484.499999999998</v>
          </cell>
          <cell r="AF5">
            <v>7.9</v>
          </cell>
          <cell r="AG5">
            <v>0</v>
          </cell>
          <cell r="AH5">
            <v>7.9</v>
          </cell>
          <cell r="AI5">
            <v>2720.1</v>
          </cell>
          <cell r="AJ5">
            <v>218.4</v>
          </cell>
        </row>
        <row r="6">
          <cell r="P6">
            <v>4864.4999999999809</v>
          </cell>
          <cell r="Q6">
            <v>2003</v>
          </cell>
          <cell r="R6">
            <v>0</v>
          </cell>
          <cell r="S6">
            <v>0</v>
          </cell>
          <cell r="T6">
            <v>467.9</v>
          </cell>
          <cell r="U6">
            <v>1764.9</v>
          </cell>
          <cell r="V6">
            <v>2551.8000000000002</v>
          </cell>
          <cell r="W6">
            <v>0</v>
          </cell>
          <cell r="X6">
            <v>2431.6</v>
          </cell>
          <cell r="Y6">
            <v>0</v>
          </cell>
          <cell r="Z6">
            <v>16.7</v>
          </cell>
          <cell r="AA6">
            <v>3175.5</v>
          </cell>
          <cell r="AB6">
            <v>0</v>
          </cell>
          <cell r="AC6">
            <v>0</v>
          </cell>
          <cell r="AD6">
            <v>10408.400000000001</v>
          </cell>
          <cell r="AF6">
            <v>16.7</v>
          </cell>
          <cell r="AG6">
            <v>0</v>
          </cell>
          <cell r="AH6">
            <v>16.7</v>
          </cell>
          <cell r="AI6">
            <v>2551.8000000000002</v>
          </cell>
          <cell r="AJ6">
            <v>207.3</v>
          </cell>
        </row>
        <row r="7">
          <cell r="P7">
            <v>5234.7999999999902</v>
          </cell>
          <cell r="Q7">
            <v>2004</v>
          </cell>
          <cell r="R7">
            <v>0</v>
          </cell>
          <cell r="S7">
            <v>0</v>
          </cell>
          <cell r="T7">
            <v>1580.5</v>
          </cell>
          <cell r="U7">
            <v>1460.9</v>
          </cell>
          <cell r="V7">
            <v>2936.7</v>
          </cell>
          <cell r="W7">
            <v>0</v>
          </cell>
          <cell r="X7">
            <v>2781.8999999999901</v>
          </cell>
          <cell r="Y7">
            <v>0</v>
          </cell>
          <cell r="Z7">
            <v>14.2</v>
          </cell>
          <cell r="AA7">
            <v>1949.2</v>
          </cell>
          <cell r="AB7">
            <v>0</v>
          </cell>
          <cell r="AC7">
            <v>0</v>
          </cell>
          <cell r="AD7">
            <v>10723.399999999992</v>
          </cell>
          <cell r="AF7">
            <v>14.2</v>
          </cell>
          <cell r="AG7">
            <v>0</v>
          </cell>
          <cell r="AH7">
            <v>14.2</v>
          </cell>
          <cell r="AI7">
            <v>2936.7</v>
          </cell>
          <cell r="AJ7">
            <v>202.6</v>
          </cell>
        </row>
        <row r="8">
          <cell r="P8">
            <v>5175.399999999996</v>
          </cell>
          <cell r="Q8">
            <v>2005</v>
          </cell>
          <cell r="R8">
            <v>0</v>
          </cell>
          <cell r="S8">
            <v>0</v>
          </cell>
          <cell r="T8">
            <v>3118.5</v>
          </cell>
          <cell r="U8">
            <v>1541.8</v>
          </cell>
          <cell r="V8">
            <v>2163.9</v>
          </cell>
          <cell r="W8">
            <v>0</v>
          </cell>
          <cell r="X8">
            <v>2781.9</v>
          </cell>
          <cell r="Y8">
            <v>0</v>
          </cell>
          <cell r="Z8">
            <v>4.7</v>
          </cell>
          <cell r="AA8">
            <v>2454.1</v>
          </cell>
          <cell r="AB8">
            <v>0</v>
          </cell>
          <cell r="AC8">
            <v>0</v>
          </cell>
          <cell r="AD8">
            <v>12064.900000000001</v>
          </cell>
          <cell r="AF8">
            <v>4.7</v>
          </cell>
          <cell r="AG8">
            <v>0</v>
          </cell>
          <cell r="AH8">
            <v>4.7</v>
          </cell>
          <cell r="AI8">
            <v>2163.9</v>
          </cell>
          <cell r="AJ8">
            <v>339.79999999999899</v>
          </cell>
        </row>
        <row r="9">
          <cell r="P9">
            <v>5273.2000000000007</v>
          </cell>
          <cell r="Q9">
            <v>2006</v>
          </cell>
          <cell r="R9">
            <v>0</v>
          </cell>
          <cell r="S9">
            <v>0</v>
          </cell>
          <cell r="T9">
            <v>2784.1</v>
          </cell>
          <cell r="U9">
            <v>1736</v>
          </cell>
          <cell r="V9">
            <v>2669.6</v>
          </cell>
          <cell r="W9">
            <v>35.699999999999903</v>
          </cell>
          <cell r="X9">
            <v>2403.8000000000002</v>
          </cell>
          <cell r="Y9">
            <v>0</v>
          </cell>
          <cell r="Z9">
            <v>5.5</v>
          </cell>
          <cell r="AA9">
            <v>3203</v>
          </cell>
          <cell r="AB9">
            <v>0</v>
          </cell>
          <cell r="AC9">
            <v>0</v>
          </cell>
          <cell r="AD9">
            <v>12837.7</v>
          </cell>
          <cell r="AF9">
            <v>5.5</v>
          </cell>
          <cell r="AG9">
            <v>0</v>
          </cell>
          <cell r="AH9">
            <v>5.5</v>
          </cell>
          <cell r="AI9">
            <v>2669.6</v>
          </cell>
          <cell r="AJ9">
            <v>365.8</v>
          </cell>
        </row>
        <row r="10">
          <cell r="P10">
            <v>5376.3999999999987</v>
          </cell>
          <cell r="Q10">
            <v>2007</v>
          </cell>
          <cell r="R10">
            <v>0</v>
          </cell>
          <cell r="S10">
            <v>0</v>
          </cell>
          <cell r="T10">
            <v>1017.7</v>
          </cell>
          <cell r="U10">
            <v>1639.4</v>
          </cell>
          <cell r="V10">
            <v>3401.9</v>
          </cell>
          <cell r="W10">
            <v>45</v>
          </cell>
          <cell r="X10">
            <v>2914.2</v>
          </cell>
          <cell r="Y10">
            <v>0</v>
          </cell>
          <cell r="Z10">
            <v>24.4</v>
          </cell>
          <cell r="AA10">
            <v>1550.9</v>
          </cell>
          <cell r="AB10">
            <v>0</v>
          </cell>
          <cell r="AC10">
            <v>0</v>
          </cell>
          <cell r="AD10">
            <v>10593.5</v>
          </cell>
          <cell r="AF10">
            <v>24.4</v>
          </cell>
          <cell r="AG10">
            <v>0</v>
          </cell>
          <cell r="AH10">
            <v>24.4</v>
          </cell>
          <cell r="AI10">
            <v>3401.9</v>
          </cell>
          <cell r="AJ10">
            <v>185.79999999999899</v>
          </cell>
        </row>
        <row r="11">
          <cell r="P11">
            <v>5190.7999999999993</v>
          </cell>
          <cell r="Q11">
            <v>2008</v>
          </cell>
          <cell r="R11">
            <v>0</v>
          </cell>
          <cell r="S11">
            <v>0</v>
          </cell>
          <cell r="T11">
            <v>1104.3</v>
          </cell>
          <cell r="U11">
            <v>1444.8</v>
          </cell>
          <cell r="V11">
            <v>3656.2</v>
          </cell>
          <cell r="W11">
            <v>0</v>
          </cell>
          <cell r="X11">
            <v>3063.2</v>
          </cell>
          <cell r="Y11">
            <v>0</v>
          </cell>
          <cell r="Z11">
            <v>9.1</v>
          </cell>
          <cell r="AA11">
            <v>1735.2</v>
          </cell>
          <cell r="AB11">
            <v>0</v>
          </cell>
          <cell r="AC11">
            <v>0</v>
          </cell>
          <cell r="AD11">
            <v>11012.800000000001</v>
          </cell>
          <cell r="AF11">
            <v>9.1</v>
          </cell>
          <cell r="AG11">
            <v>0</v>
          </cell>
          <cell r="AH11">
            <v>9.1</v>
          </cell>
          <cell r="AI11">
            <v>3656.2</v>
          </cell>
          <cell r="AJ11">
            <v>138.19999999999999</v>
          </cell>
        </row>
        <row r="12">
          <cell r="P12">
            <v>4757.1000000000004</v>
          </cell>
          <cell r="Q12">
            <v>2009</v>
          </cell>
          <cell r="R12">
            <v>0</v>
          </cell>
          <cell r="S12">
            <v>0</v>
          </cell>
          <cell r="T12">
            <v>1569</v>
          </cell>
          <cell r="U12">
            <v>1471.9</v>
          </cell>
          <cell r="V12">
            <v>3646.4</v>
          </cell>
          <cell r="W12">
            <v>0</v>
          </cell>
          <cell r="X12">
            <v>2602.3000000000002</v>
          </cell>
          <cell r="Y12">
            <v>0</v>
          </cell>
          <cell r="Z12">
            <v>45.7</v>
          </cell>
          <cell r="AA12">
            <v>2181.5</v>
          </cell>
          <cell r="AB12">
            <v>0</v>
          </cell>
          <cell r="AC12">
            <v>0</v>
          </cell>
          <cell r="AD12">
            <v>11516.800000000001</v>
          </cell>
          <cell r="AF12">
            <v>45.7</v>
          </cell>
          <cell r="AG12">
            <v>0</v>
          </cell>
          <cell r="AH12">
            <v>45.7</v>
          </cell>
          <cell r="AI12">
            <v>3646.4</v>
          </cell>
          <cell r="AJ12">
            <v>98.8</v>
          </cell>
        </row>
        <row r="13">
          <cell r="P13">
            <v>4325.7999999999993</v>
          </cell>
          <cell r="Q13">
            <v>2010</v>
          </cell>
          <cell r="R13">
            <v>0</v>
          </cell>
          <cell r="S13">
            <v>0</v>
          </cell>
          <cell r="T13">
            <v>1671.5</v>
          </cell>
          <cell r="U13">
            <v>1563.1</v>
          </cell>
          <cell r="V13">
            <v>2507.1999999999998</v>
          </cell>
          <cell r="W13">
            <v>0</v>
          </cell>
          <cell r="X13">
            <v>2827.4</v>
          </cell>
          <cell r="Y13">
            <v>0</v>
          </cell>
          <cell r="Z13">
            <v>28.4</v>
          </cell>
          <cell r="AA13">
            <v>2374.6</v>
          </cell>
          <cell r="AB13">
            <v>0</v>
          </cell>
          <cell r="AC13">
            <v>0</v>
          </cell>
          <cell r="AD13">
            <v>10972.199999999999</v>
          </cell>
          <cell r="AF13">
            <v>28.4</v>
          </cell>
          <cell r="AG13">
            <v>0</v>
          </cell>
          <cell r="AH13">
            <v>28.4</v>
          </cell>
          <cell r="AI13">
            <v>2507.1999999999998</v>
          </cell>
          <cell r="AJ13">
            <v>241.6</v>
          </cell>
        </row>
        <row r="14">
          <cell r="P14">
            <v>4613.6999999999989</v>
          </cell>
          <cell r="Q14">
            <v>2011</v>
          </cell>
          <cell r="R14">
            <v>0</v>
          </cell>
          <cell r="S14">
            <v>0</v>
          </cell>
          <cell r="T14">
            <v>2812.5</v>
          </cell>
          <cell r="U14">
            <v>1707.7</v>
          </cell>
          <cell r="V14">
            <v>2324.1</v>
          </cell>
          <cell r="W14">
            <v>3</v>
          </cell>
          <cell r="X14">
            <v>2724.3</v>
          </cell>
          <cell r="Y14">
            <v>0</v>
          </cell>
          <cell r="Z14">
            <v>26.2</v>
          </cell>
          <cell r="AA14">
            <v>3134.8</v>
          </cell>
          <cell r="AB14">
            <v>0</v>
          </cell>
          <cell r="AC14">
            <v>0</v>
          </cell>
          <cell r="AD14">
            <v>12732.599999999999</v>
          </cell>
          <cell r="AF14">
            <v>26.2</v>
          </cell>
          <cell r="AG14">
            <v>0</v>
          </cell>
          <cell r="AH14">
            <v>26.2</v>
          </cell>
          <cell r="AI14">
            <v>2324.1</v>
          </cell>
          <cell r="AJ14">
            <v>324.89999999999998</v>
          </cell>
        </row>
        <row r="15">
          <cell r="P15">
            <v>4568.0999999999894</v>
          </cell>
          <cell r="Q15">
            <v>2012</v>
          </cell>
          <cell r="R15">
            <v>0</v>
          </cell>
          <cell r="S15">
            <v>0</v>
          </cell>
          <cell r="T15">
            <v>974.4</v>
          </cell>
          <cell r="U15">
            <v>1616.2</v>
          </cell>
          <cell r="V15">
            <v>3361.7999999999902</v>
          </cell>
          <cell r="W15">
            <v>0</v>
          </cell>
          <cell r="X15">
            <v>2450.2999999999902</v>
          </cell>
          <cell r="Y15">
            <v>0</v>
          </cell>
          <cell r="Z15">
            <v>27.5</v>
          </cell>
          <cell r="AA15">
            <v>1941.2</v>
          </cell>
          <cell r="AB15">
            <v>0</v>
          </cell>
          <cell r="AC15">
            <v>0</v>
          </cell>
          <cell r="AD15">
            <v>10371.399999999981</v>
          </cell>
          <cell r="AF15">
            <v>27.5</v>
          </cell>
          <cell r="AG15">
            <v>0</v>
          </cell>
          <cell r="AH15">
            <v>27.5</v>
          </cell>
          <cell r="AI15">
            <v>3361.7999999999902</v>
          </cell>
          <cell r="AJ15">
            <v>200.1</v>
          </cell>
        </row>
        <row r="16">
          <cell r="P16">
            <v>5013.5</v>
          </cell>
          <cell r="Q16">
            <v>2013</v>
          </cell>
          <cell r="R16">
            <v>0</v>
          </cell>
          <cell r="S16">
            <v>0</v>
          </cell>
          <cell r="T16">
            <v>1125.69999999999</v>
          </cell>
          <cell r="U16">
            <v>1465.3999999999901</v>
          </cell>
          <cell r="V16">
            <v>3632.2</v>
          </cell>
          <cell r="W16">
            <v>0</v>
          </cell>
          <cell r="X16">
            <v>1943</v>
          </cell>
          <cell r="Y16">
            <v>0</v>
          </cell>
          <cell r="Z16">
            <v>44.2</v>
          </cell>
          <cell r="AA16">
            <v>2065.1999999999998</v>
          </cell>
          <cell r="AB16">
            <v>0</v>
          </cell>
          <cell r="AC16">
            <v>0</v>
          </cell>
          <cell r="AD16">
            <v>10275.699999999979</v>
          </cell>
          <cell r="AF16">
            <v>44.2</v>
          </cell>
          <cell r="AG16">
            <v>0</v>
          </cell>
          <cell r="AH16">
            <v>44.2</v>
          </cell>
          <cell r="AI16">
            <v>3632.2</v>
          </cell>
          <cell r="AJ16">
            <v>74.5</v>
          </cell>
        </row>
        <row r="17">
          <cell r="P17">
            <v>5144.0999999999995</v>
          </cell>
          <cell r="Q17">
            <v>2014</v>
          </cell>
          <cell r="R17">
            <v>0</v>
          </cell>
          <cell r="S17">
            <v>0</v>
          </cell>
          <cell r="T17">
            <v>890.7</v>
          </cell>
          <cell r="U17">
            <v>982</v>
          </cell>
          <cell r="V17">
            <v>4510.8999999999996</v>
          </cell>
          <cell r="W17">
            <v>0</v>
          </cell>
          <cell r="X17">
            <v>1534.8</v>
          </cell>
          <cell r="Y17">
            <v>0</v>
          </cell>
          <cell r="Z17">
            <v>31.3</v>
          </cell>
          <cell r="AA17">
            <v>1496.8</v>
          </cell>
          <cell r="AB17">
            <v>0</v>
          </cell>
          <cell r="AC17">
            <v>0</v>
          </cell>
          <cell r="AD17">
            <v>9446.5</v>
          </cell>
          <cell r="AF17">
            <v>31.3</v>
          </cell>
          <cell r="AG17">
            <v>0</v>
          </cell>
          <cell r="AH17">
            <v>31.3</v>
          </cell>
          <cell r="AI17">
            <v>4510.8999999999996</v>
          </cell>
          <cell r="AJ17">
            <v>51.5</v>
          </cell>
        </row>
        <row r="18">
          <cell r="P18">
            <v>4191.2000000000007</v>
          </cell>
          <cell r="Q18">
            <v>2015</v>
          </cell>
          <cell r="R18">
            <v>0</v>
          </cell>
          <cell r="S18">
            <v>0</v>
          </cell>
          <cell r="T18">
            <v>858.4</v>
          </cell>
          <cell r="U18">
            <v>742.8</v>
          </cell>
          <cell r="V18">
            <v>4983.8999999999996</v>
          </cell>
          <cell r="W18">
            <v>0</v>
          </cell>
          <cell r="X18">
            <v>977</v>
          </cell>
          <cell r="Y18">
            <v>0</v>
          </cell>
          <cell r="Z18">
            <v>12.7</v>
          </cell>
          <cell r="AA18">
            <v>1552.9</v>
          </cell>
          <cell r="AB18">
            <v>0</v>
          </cell>
          <cell r="AC18">
            <v>0</v>
          </cell>
          <cell r="AD18">
            <v>9127.6999999999989</v>
          </cell>
          <cell r="AF18">
            <v>12.7</v>
          </cell>
          <cell r="AG18">
            <v>0</v>
          </cell>
          <cell r="AH18">
            <v>12.7</v>
          </cell>
          <cell r="AI18">
            <v>4983.8999999999996</v>
          </cell>
          <cell r="AJ18">
            <v>35.200000000000003</v>
          </cell>
        </row>
        <row r="19">
          <cell r="P19">
            <v>4184.1999999999989</v>
          </cell>
          <cell r="Q19">
            <v>2016</v>
          </cell>
          <cell r="R19">
            <v>0</v>
          </cell>
          <cell r="S19">
            <v>0</v>
          </cell>
          <cell r="T19">
            <v>1827.9</v>
          </cell>
          <cell r="U19">
            <v>1153.9000000000001</v>
          </cell>
          <cell r="V19">
            <v>3633.5</v>
          </cell>
          <cell r="W19">
            <v>0</v>
          </cell>
          <cell r="X19">
            <v>1813.3</v>
          </cell>
          <cell r="Y19">
            <v>0</v>
          </cell>
          <cell r="Z19">
            <v>7.8</v>
          </cell>
          <cell r="AA19">
            <v>2304.3000000000002</v>
          </cell>
          <cell r="AB19">
            <v>0</v>
          </cell>
          <cell r="AC19">
            <v>0</v>
          </cell>
          <cell r="AD19">
            <v>10740.7</v>
          </cell>
          <cell r="AF19">
            <v>7.8</v>
          </cell>
          <cell r="AG19">
            <v>0</v>
          </cell>
          <cell r="AH19">
            <v>7.8</v>
          </cell>
          <cell r="AI19">
            <v>3633.5</v>
          </cell>
          <cell r="AJ19">
            <v>96.1</v>
          </cell>
        </row>
        <row r="20">
          <cell r="P20">
            <v>4489.2999999999993</v>
          </cell>
          <cell r="Q20">
            <v>2018</v>
          </cell>
          <cell r="R20">
            <v>0</v>
          </cell>
          <cell r="S20">
            <v>0</v>
          </cell>
          <cell r="T20">
            <v>1064.7</v>
          </cell>
          <cell r="U20">
            <v>1676.19999999999</v>
          </cell>
          <cell r="V20">
            <v>2993.1</v>
          </cell>
          <cell r="W20">
            <v>0</v>
          </cell>
          <cell r="X20">
            <v>2457.4</v>
          </cell>
          <cell r="Y20">
            <v>0</v>
          </cell>
          <cell r="Z20">
            <v>5.8999999999999897</v>
          </cell>
          <cell r="AA20">
            <v>2770.6</v>
          </cell>
          <cell r="AB20">
            <v>0</v>
          </cell>
          <cell r="AC20">
            <v>0</v>
          </cell>
          <cell r="AD20">
            <v>10967.899999999991</v>
          </cell>
          <cell r="AF20">
            <v>5.8999999999999897</v>
          </cell>
          <cell r="AG20">
            <v>0</v>
          </cell>
          <cell r="AH20">
            <v>5.8999999999999897</v>
          </cell>
          <cell r="AI20">
            <v>2993.1</v>
          </cell>
          <cell r="AJ20">
            <v>284.2</v>
          </cell>
        </row>
        <row r="21">
          <cell r="P21">
            <v>4438.8</v>
          </cell>
          <cell r="Q21">
            <v>2019</v>
          </cell>
          <cell r="R21">
            <v>0</v>
          </cell>
          <cell r="S21">
            <v>0</v>
          </cell>
          <cell r="T21">
            <v>2481.9</v>
          </cell>
          <cell r="U21">
            <v>1576.7</v>
          </cell>
          <cell r="V21">
            <v>2671.1</v>
          </cell>
          <cell r="W21">
            <v>0</v>
          </cell>
          <cell r="X21">
            <v>2228.6999999999998</v>
          </cell>
          <cell r="Y21">
            <v>0</v>
          </cell>
          <cell r="Z21">
            <v>3</v>
          </cell>
          <cell r="AA21">
            <v>3782.3</v>
          </cell>
          <cell r="AB21">
            <v>0</v>
          </cell>
          <cell r="AC21">
            <v>0</v>
          </cell>
          <cell r="AD21">
            <v>12743.7</v>
          </cell>
          <cell r="AF21">
            <v>3</v>
          </cell>
          <cell r="AG21">
            <v>0</v>
          </cell>
          <cell r="AH21">
            <v>3</v>
          </cell>
          <cell r="AI21">
            <v>2671.1</v>
          </cell>
          <cell r="AJ21">
            <v>309.3</v>
          </cell>
        </row>
        <row r="22">
          <cell r="P22">
            <v>4345.2</v>
          </cell>
          <cell r="Q22">
            <v>2020</v>
          </cell>
          <cell r="R22">
            <v>0</v>
          </cell>
          <cell r="S22">
            <v>0</v>
          </cell>
          <cell r="T22">
            <v>1078.5999999999999</v>
          </cell>
          <cell r="U22">
            <v>1500.1</v>
          </cell>
          <cell r="V22">
            <v>3178.7</v>
          </cell>
          <cell r="W22">
            <v>0</v>
          </cell>
          <cell r="X22">
            <v>2261.1999999999998</v>
          </cell>
          <cell r="Y22">
            <v>0</v>
          </cell>
          <cell r="Z22">
            <v>3.2</v>
          </cell>
          <cell r="AA22">
            <v>2425.6999999999998</v>
          </cell>
          <cell r="AB22">
            <v>0</v>
          </cell>
          <cell r="AC22">
            <v>0</v>
          </cell>
          <cell r="AD22">
            <v>10447.5</v>
          </cell>
          <cell r="AF22">
            <v>3.2</v>
          </cell>
          <cell r="AG22">
            <v>0</v>
          </cell>
          <cell r="AH22">
            <v>3.2</v>
          </cell>
          <cell r="AI22">
            <v>3178.7</v>
          </cell>
          <cell r="AJ22">
            <v>245</v>
          </cell>
        </row>
        <row r="23">
          <cell r="Q23" t="str">
            <v>Grand Total</v>
          </cell>
          <cell r="R23">
            <v>0</v>
          </cell>
          <cell r="S23">
            <v>0</v>
          </cell>
          <cell r="T23">
            <v>27760.299999999996</v>
          </cell>
          <cell r="U23">
            <v>26949.499999999978</v>
          </cell>
          <cell r="V23">
            <v>57543.099999999984</v>
          </cell>
          <cell r="W23">
            <v>83.699999999999903</v>
          </cell>
          <cell r="X23">
            <v>43710.299999999981</v>
          </cell>
          <cell r="Y23">
            <v>0</v>
          </cell>
          <cell r="Z23">
            <v>318.39999999999998</v>
          </cell>
          <cell r="AA23">
            <v>42102.6</v>
          </cell>
          <cell r="AB23">
            <v>0</v>
          </cell>
          <cell r="AC23">
            <v>0</v>
          </cell>
          <cell r="AD23">
            <v>198467.89999999997</v>
          </cell>
        </row>
        <row r="24">
          <cell r="Q24" t="str">
            <v>percent</v>
          </cell>
          <cell r="R24">
            <v>0</v>
          </cell>
          <cell r="S24">
            <v>0</v>
          </cell>
          <cell r="T24">
            <v>0.13987299709424042</v>
          </cell>
          <cell r="U24">
            <v>0.13578770168878687</v>
          </cell>
          <cell r="V24">
            <v>0.28993655901029836</v>
          </cell>
          <cell r="W24">
            <v>4.2173066778053236E-4</v>
          </cell>
          <cell r="X24">
            <v>0.22023863808706592</v>
          </cell>
          <cell r="Y24">
            <v>0</v>
          </cell>
          <cell r="Z24">
            <v>1.6042896609476899E-3</v>
          </cell>
          <cell r="AA24">
            <v>0.21213808379088006</v>
          </cell>
          <cell r="AB24">
            <v>0</v>
          </cell>
          <cell r="AC24">
            <v>0</v>
          </cell>
          <cell r="AD24">
            <v>1</v>
          </cell>
          <cell r="AE24">
            <v>0.29154084867124602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WP%20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 Escriva-Bou" refreshedDate="45310.305185532408" createdVersion="6" refreshedVersion="6" minRefreshableVersion="3" recordCount="2160" xr:uid="{04E46CF6-1221-43F5-8C71-0A238DA3BA63}">
  <cacheSource type="worksheet">
    <worksheetSource ref="A1:E2161" sheet="imports-CY (2)" r:id="rId2"/>
  </cacheSource>
  <cacheFields count="5">
    <cacheField name="SupplyCategory" numFmtId="0">
      <sharedItems count="12">
        <s v="Groundwater"/>
        <s v="Federal"/>
        <s v="TotalReturnFlowandReuse(TRFR)"/>
        <s v="SWP"/>
        <s v="LocalSupplies"/>
        <s v="Env"/>
        <s v="Colorado"/>
        <s v="Desalination"/>
        <s v="Imports"/>
        <s v="Other"/>
        <s v="TransfersImports"/>
        <s v="TransfersInternal"/>
      </sharedItems>
    </cacheField>
    <cacheField name="Year" numFmtId="0">
      <sharedItems containsSemiMixedTypes="0" containsString="0" containsNumber="1" containsInteger="1" minValue="2002" maxValue="2020" count="18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8"/>
        <n v="2019"/>
        <n v="2020"/>
      </sharedItems>
    </cacheField>
    <cacheField name="taf" numFmtId="0">
      <sharedItems containsSemiMixedTypes="0" containsString="0" containsNumber="1" minValue="0" maxValue="33506.1"/>
    </cacheField>
    <cacheField name="sector" numFmtId="0">
      <sharedItems/>
    </cacheField>
    <cacheField name="HR" numFmtId="0">
      <sharedItems count="10">
        <s v="Central Coast"/>
        <s v="Colorado River"/>
        <s v="North Coast"/>
        <s v="North Lahontan"/>
        <s v="Sacramento River"/>
        <s v="San Francisco Bay"/>
        <s v="San Joaquin River"/>
        <s v="South Coast"/>
        <s v="South Lahontan"/>
        <s v="Tulare Lak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0">
  <r>
    <x v="0"/>
    <x v="0"/>
    <n v="1260.5999999999999"/>
    <s v="All"/>
    <x v="0"/>
  </r>
  <r>
    <x v="1"/>
    <x v="0"/>
    <n v="113.19999999999899"/>
    <s v="All"/>
    <x v="0"/>
  </r>
  <r>
    <x v="2"/>
    <x v="0"/>
    <n v="79.3"/>
    <s v="All"/>
    <x v="0"/>
  </r>
  <r>
    <x v="3"/>
    <x v="0"/>
    <n v="43.1"/>
    <s v="All"/>
    <x v="0"/>
  </r>
  <r>
    <x v="4"/>
    <x v="0"/>
    <n v="28.4"/>
    <s v="All"/>
    <x v="0"/>
  </r>
  <r>
    <x v="5"/>
    <x v="0"/>
    <n v="7.7"/>
    <s v="All"/>
    <x v="0"/>
  </r>
  <r>
    <x v="6"/>
    <x v="0"/>
    <n v="0"/>
    <s v="All"/>
    <x v="0"/>
  </r>
  <r>
    <x v="7"/>
    <x v="0"/>
    <n v="0"/>
    <s v="All"/>
    <x v="0"/>
  </r>
  <r>
    <x v="8"/>
    <x v="0"/>
    <n v="0"/>
    <s v="All"/>
    <x v="0"/>
  </r>
  <r>
    <x v="9"/>
    <x v="0"/>
    <n v="0"/>
    <s v="All"/>
    <x v="0"/>
  </r>
  <r>
    <x v="10"/>
    <x v="0"/>
    <n v="0"/>
    <s v="All"/>
    <x v="0"/>
  </r>
  <r>
    <x v="11"/>
    <x v="0"/>
    <n v="0"/>
    <s v="All"/>
    <x v="0"/>
  </r>
  <r>
    <x v="0"/>
    <x v="1"/>
    <n v="1064.5999999999999"/>
    <s v="All"/>
    <x v="0"/>
  </r>
  <r>
    <x v="1"/>
    <x v="1"/>
    <n v="112.9"/>
    <s v="All"/>
    <x v="0"/>
  </r>
  <r>
    <x v="2"/>
    <x v="1"/>
    <n v="99.8"/>
    <s v="All"/>
    <x v="0"/>
  </r>
  <r>
    <x v="3"/>
    <x v="1"/>
    <n v="41.1"/>
    <s v="All"/>
    <x v="0"/>
  </r>
  <r>
    <x v="4"/>
    <x v="1"/>
    <n v="35.200000000000003"/>
    <s v="All"/>
    <x v="0"/>
  </r>
  <r>
    <x v="5"/>
    <x v="1"/>
    <n v="15.8"/>
    <s v="All"/>
    <x v="0"/>
  </r>
  <r>
    <x v="6"/>
    <x v="1"/>
    <n v="0"/>
    <s v="All"/>
    <x v="0"/>
  </r>
  <r>
    <x v="7"/>
    <x v="1"/>
    <n v="0"/>
    <s v="All"/>
    <x v="0"/>
  </r>
  <r>
    <x v="8"/>
    <x v="1"/>
    <n v="0"/>
    <s v="All"/>
    <x v="0"/>
  </r>
  <r>
    <x v="9"/>
    <x v="1"/>
    <n v="0"/>
    <s v="All"/>
    <x v="0"/>
  </r>
  <r>
    <x v="10"/>
    <x v="1"/>
    <n v="0"/>
    <s v="All"/>
    <x v="0"/>
  </r>
  <r>
    <x v="11"/>
    <x v="1"/>
    <n v="0"/>
    <s v="All"/>
    <x v="0"/>
  </r>
  <r>
    <x v="0"/>
    <x v="2"/>
    <n v="1309.3"/>
    <s v="All"/>
    <x v="0"/>
  </r>
  <r>
    <x v="1"/>
    <x v="2"/>
    <n v="150.69999999999999"/>
    <s v="All"/>
    <x v="0"/>
  </r>
  <r>
    <x v="4"/>
    <x v="2"/>
    <n v="81"/>
    <s v="All"/>
    <x v="0"/>
  </r>
  <r>
    <x v="2"/>
    <x v="2"/>
    <n v="78.3"/>
    <s v="All"/>
    <x v="0"/>
  </r>
  <r>
    <x v="3"/>
    <x v="2"/>
    <n v="37.6"/>
    <s v="All"/>
    <x v="0"/>
  </r>
  <r>
    <x v="5"/>
    <x v="2"/>
    <n v="16"/>
    <s v="All"/>
    <x v="0"/>
  </r>
  <r>
    <x v="6"/>
    <x v="2"/>
    <n v="0"/>
    <s v="All"/>
    <x v="0"/>
  </r>
  <r>
    <x v="7"/>
    <x v="2"/>
    <n v="0"/>
    <s v="All"/>
    <x v="0"/>
  </r>
  <r>
    <x v="8"/>
    <x v="2"/>
    <n v="0"/>
    <s v="All"/>
    <x v="0"/>
  </r>
  <r>
    <x v="9"/>
    <x v="2"/>
    <n v="0"/>
    <s v="All"/>
    <x v="0"/>
  </r>
  <r>
    <x v="10"/>
    <x v="2"/>
    <n v="0"/>
    <s v="All"/>
    <x v="0"/>
  </r>
  <r>
    <x v="11"/>
    <x v="2"/>
    <n v="0"/>
    <s v="All"/>
    <x v="0"/>
  </r>
  <r>
    <x v="0"/>
    <x v="3"/>
    <n v="976.7"/>
    <s v="All"/>
    <x v="0"/>
  </r>
  <r>
    <x v="2"/>
    <x v="3"/>
    <n v="200.9"/>
    <s v="All"/>
    <x v="0"/>
  </r>
  <r>
    <x v="1"/>
    <x v="3"/>
    <n v="100.1"/>
    <s v="All"/>
    <x v="0"/>
  </r>
  <r>
    <x v="4"/>
    <x v="3"/>
    <n v="38.200000000000003"/>
    <s v="All"/>
    <x v="0"/>
  </r>
  <r>
    <x v="3"/>
    <x v="3"/>
    <n v="37.700000000000003"/>
    <s v="All"/>
    <x v="0"/>
  </r>
  <r>
    <x v="5"/>
    <x v="3"/>
    <n v="19.7"/>
    <s v="All"/>
    <x v="0"/>
  </r>
  <r>
    <x v="6"/>
    <x v="3"/>
    <n v="0"/>
    <s v="All"/>
    <x v="0"/>
  </r>
  <r>
    <x v="7"/>
    <x v="3"/>
    <n v="0"/>
    <s v="All"/>
    <x v="0"/>
  </r>
  <r>
    <x v="8"/>
    <x v="3"/>
    <n v="0"/>
    <s v="All"/>
    <x v="0"/>
  </r>
  <r>
    <x v="9"/>
    <x v="3"/>
    <n v="0"/>
    <s v="All"/>
    <x v="0"/>
  </r>
  <r>
    <x v="10"/>
    <x v="3"/>
    <n v="0"/>
    <s v="All"/>
    <x v="0"/>
  </r>
  <r>
    <x v="11"/>
    <x v="3"/>
    <n v="0"/>
    <s v="All"/>
    <x v="0"/>
  </r>
  <r>
    <x v="0"/>
    <x v="4"/>
    <n v="931"/>
    <s v="All"/>
    <x v="0"/>
  </r>
  <r>
    <x v="2"/>
    <x v="4"/>
    <n v="201.6"/>
    <s v="All"/>
    <x v="0"/>
  </r>
  <r>
    <x v="1"/>
    <x v="4"/>
    <n v="83.7"/>
    <s v="All"/>
    <x v="0"/>
  </r>
  <r>
    <x v="4"/>
    <x v="4"/>
    <n v="38.799999999999997"/>
    <s v="All"/>
    <x v="0"/>
  </r>
  <r>
    <x v="3"/>
    <x v="4"/>
    <n v="28.4"/>
    <s v="All"/>
    <x v="0"/>
  </r>
  <r>
    <x v="5"/>
    <x v="4"/>
    <n v="0.4"/>
    <s v="All"/>
    <x v="0"/>
  </r>
  <r>
    <x v="6"/>
    <x v="4"/>
    <n v="0"/>
    <s v="All"/>
    <x v="0"/>
  </r>
  <r>
    <x v="7"/>
    <x v="4"/>
    <n v="0"/>
    <s v="All"/>
    <x v="0"/>
  </r>
  <r>
    <x v="8"/>
    <x v="4"/>
    <n v="0"/>
    <s v="All"/>
    <x v="0"/>
  </r>
  <r>
    <x v="9"/>
    <x v="4"/>
    <n v="0"/>
    <s v="All"/>
    <x v="0"/>
  </r>
  <r>
    <x v="10"/>
    <x v="4"/>
    <n v="0"/>
    <s v="All"/>
    <x v="0"/>
  </r>
  <r>
    <x v="11"/>
    <x v="4"/>
    <n v="0"/>
    <s v="All"/>
    <x v="0"/>
  </r>
  <r>
    <x v="0"/>
    <x v="5"/>
    <n v="1373"/>
    <s v="All"/>
    <x v="0"/>
  </r>
  <r>
    <x v="1"/>
    <x v="5"/>
    <n v="83.8"/>
    <s v="All"/>
    <x v="0"/>
  </r>
  <r>
    <x v="2"/>
    <x v="5"/>
    <n v="76.8"/>
    <s v="All"/>
    <x v="0"/>
  </r>
  <r>
    <x v="3"/>
    <x v="5"/>
    <n v="27.7"/>
    <s v="All"/>
    <x v="0"/>
  </r>
  <r>
    <x v="4"/>
    <x v="5"/>
    <n v="24.7"/>
    <s v="All"/>
    <x v="0"/>
  </r>
  <r>
    <x v="5"/>
    <x v="5"/>
    <n v="0.5"/>
    <s v="All"/>
    <x v="0"/>
  </r>
  <r>
    <x v="6"/>
    <x v="5"/>
    <n v="0"/>
    <s v="All"/>
    <x v="0"/>
  </r>
  <r>
    <x v="7"/>
    <x v="5"/>
    <n v="0"/>
    <s v="All"/>
    <x v="0"/>
  </r>
  <r>
    <x v="8"/>
    <x v="5"/>
    <n v="0"/>
    <s v="All"/>
    <x v="0"/>
  </r>
  <r>
    <x v="9"/>
    <x v="5"/>
    <n v="0"/>
    <s v="All"/>
    <x v="0"/>
  </r>
  <r>
    <x v="10"/>
    <x v="5"/>
    <n v="0"/>
    <s v="All"/>
    <x v="0"/>
  </r>
  <r>
    <x v="11"/>
    <x v="5"/>
    <n v="0"/>
    <s v="All"/>
    <x v="0"/>
  </r>
  <r>
    <x v="0"/>
    <x v="6"/>
    <n v="1245.2"/>
    <s v="All"/>
    <x v="0"/>
  </r>
  <r>
    <x v="1"/>
    <x v="6"/>
    <n v="116.6"/>
    <s v="All"/>
    <x v="0"/>
  </r>
  <r>
    <x v="2"/>
    <x v="6"/>
    <n v="100.9"/>
    <s v="All"/>
    <x v="0"/>
  </r>
  <r>
    <x v="11"/>
    <x v="6"/>
    <n v="27.799999999999901"/>
    <s v="All"/>
    <x v="0"/>
  </r>
  <r>
    <x v="3"/>
    <x v="6"/>
    <n v="25.4"/>
    <s v="All"/>
    <x v="0"/>
  </r>
  <r>
    <x v="4"/>
    <x v="6"/>
    <n v="24.3"/>
    <s v="All"/>
    <x v="0"/>
  </r>
  <r>
    <x v="5"/>
    <x v="6"/>
    <n v="0.5"/>
    <s v="All"/>
    <x v="0"/>
  </r>
  <r>
    <x v="6"/>
    <x v="6"/>
    <n v="0"/>
    <s v="All"/>
    <x v="0"/>
  </r>
  <r>
    <x v="7"/>
    <x v="6"/>
    <n v="0"/>
    <s v="All"/>
    <x v="0"/>
  </r>
  <r>
    <x v="8"/>
    <x v="6"/>
    <n v="0"/>
    <s v="All"/>
    <x v="0"/>
  </r>
  <r>
    <x v="9"/>
    <x v="6"/>
    <n v="0"/>
    <s v="All"/>
    <x v="0"/>
  </r>
  <r>
    <x v="10"/>
    <x v="6"/>
    <n v="0"/>
    <s v="All"/>
    <x v="0"/>
  </r>
  <r>
    <x v="0"/>
    <x v="7"/>
    <n v="1191.4000000000001"/>
    <s v="All"/>
    <x v="0"/>
  </r>
  <r>
    <x v="1"/>
    <x v="7"/>
    <n v="110.5"/>
    <s v="All"/>
    <x v="0"/>
  </r>
  <r>
    <x v="2"/>
    <x v="7"/>
    <n v="104.9"/>
    <s v="All"/>
    <x v="0"/>
  </r>
  <r>
    <x v="4"/>
    <x v="7"/>
    <n v="24"/>
    <s v="All"/>
    <x v="0"/>
  </r>
  <r>
    <x v="3"/>
    <x v="7"/>
    <n v="20.8"/>
    <s v="All"/>
    <x v="0"/>
  </r>
  <r>
    <x v="11"/>
    <x v="7"/>
    <n v="20.6"/>
    <s v="All"/>
    <x v="0"/>
  </r>
  <r>
    <x v="5"/>
    <x v="7"/>
    <n v="0.4"/>
    <s v="All"/>
    <x v="0"/>
  </r>
  <r>
    <x v="6"/>
    <x v="7"/>
    <n v="0"/>
    <s v="All"/>
    <x v="0"/>
  </r>
  <r>
    <x v="7"/>
    <x v="7"/>
    <n v="0"/>
    <s v="All"/>
    <x v="0"/>
  </r>
  <r>
    <x v="8"/>
    <x v="7"/>
    <n v="0"/>
    <s v="All"/>
    <x v="0"/>
  </r>
  <r>
    <x v="9"/>
    <x v="7"/>
    <n v="0"/>
    <s v="All"/>
    <x v="0"/>
  </r>
  <r>
    <x v="10"/>
    <x v="7"/>
    <n v="0"/>
    <s v="All"/>
    <x v="0"/>
  </r>
  <r>
    <x v="0"/>
    <x v="8"/>
    <n v="999.4"/>
    <s v="All"/>
    <x v="0"/>
  </r>
  <r>
    <x v="2"/>
    <x v="8"/>
    <n v="172.2"/>
    <s v="All"/>
    <x v="0"/>
  </r>
  <r>
    <x v="1"/>
    <x v="8"/>
    <n v="112.1"/>
    <s v="All"/>
    <x v="0"/>
  </r>
  <r>
    <x v="4"/>
    <x v="8"/>
    <n v="22.5"/>
    <s v="All"/>
    <x v="0"/>
  </r>
  <r>
    <x v="3"/>
    <x v="8"/>
    <n v="22.4"/>
    <s v="All"/>
    <x v="0"/>
  </r>
  <r>
    <x v="11"/>
    <x v="8"/>
    <n v="21"/>
    <s v="All"/>
    <x v="0"/>
  </r>
  <r>
    <x v="5"/>
    <x v="8"/>
    <n v="0.4"/>
    <s v="All"/>
    <x v="0"/>
  </r>
  <r>
    <x v="6"/>
    <x v="8"/>
    <n v="0"/>
    <s v="All"/>
    <x v="0"/>
  </r>
  <r>
    <x v="7"/>
    <x v="8"/>
    <n v="0"/>
    <s v="All"/>
    <x v="0"/>
  </r>
  <r>
    <x v="8"/>
    <x v="8"/>
    <n v="0"/>
    <s v="All"/>
    <x v="0"/>
  </r>
  <r>
    <x v="9"/>
    <x v="8"/>
    <n v="0"/>
    <s v="All"/>
    <x v="0"/>
  </r>
  <r>
    <x v="10"/>
    <x v="8"/>
    <n v="0"/>
    <s v="All"/>
    <x v="0"/>
  </r>
  <r>
    <x v="0"/>
    <x v="9"/>
    <n v="1003.7"/>
    <s v="All"/>
    <x v="0"/>
  </r>
  <r>
    <x v="2"/>
    <x v="9"/>
    <n v="197.4"/>
    <s v="All"/>
    <x v="0"/>
  </r>
  <r>
    <x v="1"/>
    <x v="9"/>
    <n v="98.8"/>
    <s v="All"/>
    <x v="0"/>
  </r>
  <r>
    <x v="3"/>
    <x v="9"/>
    <n v="25.6"/>
    <s v="All"/>
    <x v="0"/>
  </r>
  <r>
    <x v="4"/>
    <x v="9"/>
    <n v="20.9"/>
    <s v="All"/>
    <x v="0"/>
  </r>
  <r>
    <x v="11"/>
    <x v="9"/>
    <n v="10"/>
    <s v="All"/>
    <x v="0"/>
  </r>
  <r>
    <x v="5"/>
    <x v="9"/>
    <n v="0.4"/>
    <s v="All"/>
    <x v="0"/>
  </r>
  <r>
    <x v="6"/>
    <x v="9"/>
    <n v="0"/>
    <s v="All"/>
    <x v="0"/>
  </r>
  <r>
    <x v="7"/>
    <x v="9"/>
    <n v="0"/>
    <s v="All"/>
    <x v="0"/>
  </r>
  <r>
    <x v="8"/>
    <x v="9"/>
    <n v="0"/>
    <s v="All"/>
    <x v="0"/>
  </r>
  <r>
    <x v="9"/>
    <x v="9"/>
    <n v="0"/>
    <s v="All"/>
    <x v="0"/>
  </r>
  <r>
    <x v="10"/>
    <x v="9"/>
    <n v="0"/>
    <s v="All"/>
    <x v="0"/>
  </r>
  <r>
    <x v="0"/>
    <x v="10"/>
    <n v="1110.7"/>
    <s v="All"/>
    <x v="0"/>
  </r>
  <r>
    <x v="1"/>
    <x v="10"/>
    <n v="105.1"/>
    <s v="All"/>
    <x v="0"/>
  </r>
  <r>
    <x v="2"/>
    <x v="10"/>
    <n v="47"/>
    <s v="All"/>
    <x v="0"/>
  </r>
  <r>
    <x v="5"/>
    <x v="10"/>
    <n v="30.1"/>
    <s v="All"/>
    <x v="0"/>
  </r>
  <r>
    <x v="3"/>
    <x v="10"/>
    <n v="24.599999999999898"/>
    <s v="All"/>
    <x v="0"/>
  </r>
  <r>
    <x v="4"/>
    <x v="10"/>
    <n v="18.7"/>
    <s v="All"/>
    <x v="0"/>
  </r>
  <r>
    <x v="11"/>
    <x v="10"/>
    <n v="9.6"/>
    <s v="All"/>
    <x v="0"/>
  </r>
  <r>
    <x v="6"/>
    <x v="10"/>
    <n v="0"/>
    <s v="All"/>
    <x v="0"/>
  </r>
  <r>
    <x v="7"/>
    <x v="10"/>
    <n v="0"/>
    <s v="All"/>
    <x v="0"/>
  </r>
  <r>
    <x v="8"/>
    <x v="10"/>
    <n v="0"/>
    <s v="All"/>
    <x v="0"/>
  </r>
  <r>
    <x v="9"/>
    <x v="10"/>
    <n v="0"/>
    <s v="All"/>
    <x v="0"/>
  </r>
  <r>
    <x v="10"/>
    <x v="10"/>
    <n v="0"/>
    <s v="All"/>
    <x v="0"/>
  </r>
  <r>
    <x v="0"/>
    <x v="11"/>
    <n v="1380"/>
    <s v="All"/>
    <x v="0"/>
  </r>
  <r>
    <x v="1"/>
    <x v="11"/>
    <n v="87.1"/>
    <s v="All"/>
    <x v="0"/>
  </r>
  <r>
    <x v="2"/>
    <x v="11"/>
    <n v="84.2"/>
    <s v="All"/>
    <x v="0"/>
  </r>
  <r>
    <x v="4"/>
    <x v="11"/>
    <n v="25.4"/>
    <s v="All"/>
    <x v="0"/>
  </r>
  <r>
    <x v="3"/>
    <x v="11"/>
    <n v="23.8"/>
    <s v="All"/>
    <x v="0"/>
  </r>
  <r>
    <x v="11"/>
    <x v="11"/>
    <n v="9.6999999999999993"/>
    <s v="All"/>
    <x v="0"/>
  </r>
  <r>
    <x v="5"/>
    <x v="11"/>
    <n v="0.4"/>
    <s v="All"/>
    <x v="0"/>
  </r>
  <r>
    <x v="6"/>
    <x v="11"/>
    <n v="0"/>
    <s v="All"/>
    <x v="0"/>
  </r>
  <r>
    <x v="7"/>
    <x v="11"/>
    <n v="0"/>
    <s v="All"/>
    <x v="0"/>
  </r>
  <r>
    <x v="8"/>
    <x v="11"/>
    <n v="0"/>
    <s v="All"/>
    <x v="0"/>
  </r>
  <r>
    <x v="9"/>
    <x v="11"/>
    <n v="0"/>
    <s v="All"/>
    <x v="0"/>
  </r>
  <r>
    <x v="10"/>
    <x v="11"/>
    <n v="0"/>
    <s v="All"/>
    <x v="0"/>
  </r>
  <r>
    <x v="0"/>
    <x v="12"/>
    <n v="1403.3"/>
    <s v="All"/>
    <x v="0"/>
  </r>
  <r>
    <x v="1"/>
    <x v="12"/>
    <n v="66.2"/>
    <s v="All"/>
    <x v="0"/>
  </r>
  <r>
    <x v="2"/>
    <x v="12"/>
    <n v="34.4"/>
    <s v="All"/>
    <x v="0"/>
  </r>
  <r>
    <x v="3"/>
    <x v="12"/>
    <n v="24.7"/>
    <s v="All"/>
    <x v="0"/>
  </r>
  <r>
    <x v="4"/>
    <x v="12"/>
    <n v="20.8"/>
    <s v="All"/>
    <x v="0"/>
  </r>
  <r>
    <x v="5"/>
    <x v="12"/>
    <n v="13.6"/>
    <s v="All"/>
    <x v="0"/>
  </r>
  <r>
    <x v="11"/>
    <x v="12"/>
    <n v="9.5"/>
    <s v="All"/>
    <x v="0"/>
  </r>
  <r>
    <x v="6"/>
    <x v="12"/>
    <n v="0"/>
    <s v="All"/>
    <x v="0"/>
  </r>
  <r>
    <x v="7"/>
    <x v="12"/>
    <n v="0"/>
    <s v="All"/>
    <x v="0"/>
  </r>
  <r>
    <x v="8"/>
    <x v="12"/>
    <n v="0"/>
    <s v="All"/>
    <x v="0"/>
  </r>
  <r>
    <x v="9"/>
    <x v="12"/>
    <n v="0"/>
    <s v="All"/>
    <x v="0"/>
  </r>
  <r>
    <x v="10"/>
    <x v="12"/>
    <n v="0"/>
    <s v="All"/>
    <x v="0"/>
  </r>
  <r>
    <x v="0"/>
    <x v="13"/>
    <n v="1188.9000000000001"/>
    <s v="All"/>
    <x v="0"/>
  </r>
  <r>
    <x v="1"/>
    <x v="13"/>
    <n v="75.7"/>
    <s v="All"/>
    <x v="0"/>
  </r>
  <r>
    <x v="2"/>
    <x v="13"/>
    <n v="58.2"/>
    <s v="All"/>
    <x v="0"/>
  </r>
  <r>
    <x v="3"/>
    <x v="13"/>
    <n v="22.2"/>
    <s v="All"/>
    <x v="0"/>
  </r>
  <r>
    <x v="4"/>
    <x v="13"/>
    <n v="21.3"/>
    <s v="All"/>
    <x v="0"/>
  </r>
  <r>
    <x v="11"/>
    <x v="13"/>
    <n v="8.5"/>
    <s v="All"/>
    <x v="0"/>
  </r>
  <r>
    <x v="5"/>
    <x v="13"/>
    <n v="0.4"/>
    <s v="All"/>
    <x v="0"/>
  </r>
  <r>
    <x v="6"/>
    <x v="13"/>
    <n v="0"/>
    <s v="All"/>
    <x v="0"/>
  </r>
  <r>
    <x v="7"/>
    <x v="13"/>
    <n v="0"/>
    <s v="All"/>
    <x v="0"/>
  </r>
  <r>
    <x v="8"/>
    <x v="13"/>
    <n v="0"/>
    <s v="All"/>
    <x v="0"/>
  </r>
  <r>
    <x v="9"/>
    <x v="13"/>
    <n v="0"/>
    <s v="All"/>
    <x v="0"/>
  </r>
  <r>
    <x v="10"/>
    <x v="13"/>
    <n v="0"/>
    <s v="All"/>
    <x v="0"/>
  </r>
  <r>
    <x v="0"/>
    <x v="14"/>
    <n v="1133.69"/>
    <s v="All"/>
    <x v="0"/>
  </r>
  <r>
    <x v="2"/>
    <x v="14"/>
    <n v="98.6"/>
    <s v="All"/>
    <x v="0"/>
  </r>
  <r>
    <x v="1"/>
    <x v="14"/>
    <n v="70.5"/>
    <s v="All"/>
    <x v="0"/>
  </r>
  <r>
    <x v="3"/>
    <x v="14"/>
    <n v="30"/>
    <s v="All"/>
    <x v="0"/>
  </r>
  <r>
    <x v="4"/>
    <x v="14"/>
    <n v="20"/>
    <s v="All"/>
    <x v="0"/>
  </r>
  <r>
    <x v="11"/>
    <x v="14"/>
    <n v="7.3"/>
    <s v="All"/>
    <x v="0"/>
  </r>
  <r>
    <x v="5"/>
    <x v="14"/>
    <n v="0.4"/>
    <s v="All"/>
    <x v="0"/>
  </r>
  <r>
    <x v="6"/>
    <x v="14"/>
    <n v="0"/>
    <s v="All"/>
    <x v="0"/>
  </r>
  <r>
    <x v="7"/>
    <x v="14"/>
    <n v="0"/>
    <s v="All"/>
    <x v="0"/>
  </r>
  <r>
    <x v="8"/>
    <x v="14"/>
    <n v="0"/>
    <s v="All"/>
    <x v="0"/>
  </r>
  <r>
    <x v="9"/>
    <x v="14"/>
    <n v="0"/>
    <s v="All"/>
    <x v="0"/>
  </r>
  <r>
    <x v="10"/>
    <x v="14"/>
    <n v="0"/>
    <s v="All"/>
    <x v="0"/>
  </r>
  <r>
    <x v="0"/>
    <x v="15"/>
    <n v="1265.5"/>
    <s v="All"/>
    <x v="0"/>
  </r>
  <r>
    <x v="1"/>
    <x v="15"/>
    <n v="72.900000000000006"/>
    <s v="All"/>
    <x v="0"/>
  </r>
  <r>
    <x v="2"/>
    <x v="15"/>
    <n v="67.3"/>
    <s v="All"/>
    <x v="0"/>
  </r>
  <r>
    <x v="3"/>
    <x v="15"/>
    <n v="32.6"/>
    <s v="All"/>
    <x v="0"/>
  </r>
  <r>
    <x v="4"/>
    <x v="15"/>
    <n v="28"/>
    <s v="All"/>
    <x v="0"/>
  </r>
  <r>
    <x v="11"/>
    <x v="15"/>
    <n v="7.7"/>
    <s v="All"/>
    <x v="0"/>
  </r>
  <r>
    <x v="7"/>
    <x v="15"/>
    <n v="2.4"/>
    <s v="All"/>
    <x v="0"/>
  </r>
  <r>
    <x v="6"/>
    <x v="15"/>
    <n v="0.4"/>
    <s v="All"/>
    <x v="0"/>
  </r>
  <r>
    <x v="5"/>
    <x v="15"/>
    <n v="0.4"/>
    <s v="All"/>
    <x v="0"/>
  </r>
  <r>
    <x v="8"/>
    <x v="15"/>
    <n v="0"/>
    <s v="All"/>
    <x v="0"/>
  </r>
  <r>
    <x v="9"/>
    <x v="15"/>
    <n v="0"/>
    <s v="All"/>
    <x v="0"/>
  </r>
  <r>
    <x v="10"/>
    <x v="15"/>
    <n v="0"/>
    <s v="All"/>
    <x v="0"/>
  </r>
  <r>
    <x v="0"/>
    <x v="16"/>
    <n v="1176.2"/>
    <s v="All"/>
    <x v="0"/>
  </r>
  <r>
    <x v="2"/>
    <x v="16"/>
    <n v="91.3"/>
    <s v="All"/>
    <x v="0"/>
  </r>
  <r>
    <x v="1"/>
    <x v="16"/>
    <n v="65.099999999999994"/>
    <s v="All"/>
    <x v="0"/>
  </r>
  <r>
    <x v="3"/>
    <x v="16"/>
    <n v="31.5"/>
    <s v="All"/>
    <x v="0"/>
  </r>
  <r>
    <x v="4"/>
    <x v="16"/>
    <n v="25.1"/>
    <s v="All"/>
    <x v="0"/>
  </r>
  <r>
    <x v="11"/>
    <x v="16"/>
    <n v="6"/>
    <s v="All"/>
    <x v="0"/>
  </r>
  <r>
    <x v="7"/>
    <x v="16"/>
    <n v="3"/>
    <s v="All"/>
    <x v="0"/>
  </r>
  <r>
    <x v="5"/>
    <x v="16"/>
    <n v="0.4"/>
    <s v="All"/>
    <x v="0"/>
  </r>
  <r>
    <x v="6"/>
    <x v="16"/>
    <n v="0"/>
    <s v="All"/>
    <x v="0"/>
  </r>
  <r>
    <x v="8"/>
    <x v="16"/>
    <n v="0"/>
    <s v="All"/>
    <x v="0"/>
  </r>
  <r>
    <x v="9"/>
    <x v="16"/>
    <n v="0"/>
    <s v="All"/>
    <x v="0"/>
  </r>
  <r>
    <x v="10"/>
    <x v="16"/>
    <n v="0"/>
    <s v="All"/>
    <x v="0"/>
  </r>
  <r>
    <x v="0"/>
    <x v="17"/>
    <n v="1126.3999999999901"/>
    <s v="All"/>
    <x v="0"/>
  </r>
  <r>
    <x v="2"/>
    <x v="17"/>
    <n v="102.2"/>
    <s v="All"/>
    <x v="0"/>
  </r>
  <r>
    <x v="1"/>
    <x v="17"/>
    <n v="76.400000000000006"/>
    <s v="All"/>
    <x v="0"/>
  </r>
  <r>
    <x v="3"/>
    <x v="17"/>
    <n v="25.7"/>
    <s v="All"/>
    <x v="0"/>
  </r>
  <r>
    <x v="4"/>
    <x v="17"/>
    <n v="24.3"/>
    <s v="All"/>
    <x v="0"/>
  </r>
  <r>
    <x v="11"/>
    <x v="17"/>
    <n v="6.1"/>
    <s v="All"/>
    <x v="0"/>
  </r>
  <r>
    <x v="7"/>
    <x v="17"/>
    <n v="2.7"/>
    <s v="All"/>
    <x v="0"/>
  </r>
  <r>
    <x v="5"/>
    <x v="17"/>
    <n v="0.4"/>
    <s v="All"/>
    <x v="0"/>
  </r>
  <r>
    <x v="6"/>
    <x v="17"/>
    <n v="0"/>
    <s v="All"/>
    <x v="0"/>
  </r>
  <r>
    <x v="8"/>
    <x v="17"/>
    <n v="0"/>
    <s v="All"/>
    <x v="0"/>
  </r>
  <r>
    <x v="9"/>
    <x v="17"/>
    <n v="0"/>
    <s v="All"/>
    <x v="0"/>
  </r>
  <r>
    <x v="10"/>
    <x v="17"/>
    <n v="0"/>
    <s v="All"/>
    <x v="0"/>
  </r>
  <r>
    <x v="6"/>
    <x v="0"/>
    <n v="3692.7"/>
    <s v="All"/>
    <x v="1"/>
  </r>
  <r>
    <x v="2"/>
    <x v="0"/>
    <n v="568.9"/>
    <s v="All"/>
    <x v="1"/>
  </r>
  <r>
    <x v="0"/>
    <x v="0"/>
    <n v="501.3"/>
    <s v="All"/>
    <x v="1"/>
  </r>
  <r>
    <x v="5"/>
    <x v="0"/>
    <n v="29.6"/>
    <s v="All"/>
    <x v="1"/>
  </r>
  <r>
    <x v="3"/>
    <x v="0"/>
    <n v="24.1"/>
    <s v="All"/>
    <x v="1"/>
  </r>
  <r>
    <x v="7"/>
    <x v="0"/>
    <n v="0"/>
    <s v="All"/>
    <x v="1"/>
  </r>
  <r>
    <x v="1"/>
    <x v="0"/>
    <n v="0"/>
    <s v="All"/>
    <x v="1"/>
  </r>
  <r>
    <x v="8"/>
    <x v="0"/>
    <n v="0"/>
    <s v="All"/>
    <x v="1"/>
  </r>
  <r>
    <x v="4"/>
    <x v="0"/>
    <n v="0"/>
    <s v="All"/>
    <x v="1"/>
  </r>
  <r>
    <x v="9"/>
    <x v="0"/>
    <n v="0"/>
    <s v="All"/>
    <x v="1"/>
  </r>
  <r>
    <x v="10"/>
    <x v="0"/>
    <n v="0"/>
    <s v="All"/>
    <x v="1"/>
  </r>
  <r>
    <x v="11"/>
    <x v="0"/>
    <n v="0"/>
    <s v="All"/>
    <x v="1"/>
  </r>
  <r>
    <x v="6"/>
    <x v="1"/>
    <n v="3751.2999999999902"/>
    <s v="All"/>
    <x v="1"/>
  </r>
  <r>
    <x v="0"/>
    <x v="1"/>
    <n v="475.8"/>
    <s v="All"/>
    <x v="1"/>
  </r>
  <r>
    <x v="2"/>
    <x v="1"/>
    <n v="269.39999999999998"/>
    <s v="All"/>
    <x v="1"/>
  </r>
  <r>
    <x v="3"/>
    <x v="1"/>
    <n v="44.4"/>
    <s v="All"/>
    <x v="1"/>
  </r>
  <r>
    <x v="5"/>
    <x v="1"/>
    <n v="33.299999999999997"/>
    <s v="All"/>
    <x v="1"/>
  </r>
  <r>
    <x v="7"/>
    <x v="1"/>
    <n v="0"/>
    <s v="All"/>
    <x v="1"/>
  </r>
  <r>
    <x v="1"/>
    <x v="1"/>
    <n v="0"/>
    <s v="All"/>
    <x v="1"/>
  </r>
  <r>
    <x v="8"/>
    <x v="1"/>
    <n v="0"/>
    <s v="All"/>
    <x v="1"/>
  </r>
  <r>
    <x v="4"/>
    <x v="1"/>
    <n v="0"/>
    <s v="All"/>
    <x v="1"/>
  </r>
  <r>
    <x v="9"/>
    <x v="1"/>
    <n v="0"/>
    <s v="All"/>
    <x v="1"/>
  </r>
  <r>
    <x v="10"/>
    <x v="1"/>
    <n v="0"/>
    <s v="All"/>
    <x v="1"/>
  </r>
  <r>
    <x v="11"/>
    <x v="1"/>
    <n v="0"/>
    <s v="All"/>
    <x v="1"/>
  </r>
  <r>
    <x v="6"/>
    <x v="2"/>
    <n v="3658.7999999999902"/>
    <s v="All"/>
    <x v="1"/>
  </r>
  <r>
    <x v="2"/>
    <x v="2"/>
    <n v="631.4"/>
    <s v="All"/>
    <x v="1"/>
  </r>
  <r>
    <x v="0"/>
    <x v="2"/>
    <n v="461"/>
    <s v="All"/>
    <x v="1"/>
  </r>
  <r>
    <x v="5"/>
    <x v="2"/>
    <n v="30.3"/>
    <s v="All"/>
    <x v="1"/>
  </r>
  <r>
    <x v="3"/>
    <x v="2"/>
    <n v="13.2"/>
    <s v="All"/>
    <x v="1"/>
  </r>
  <r>
    <x v="4"/>
    <x v="2"/>
    <n v="6"/>
    <s v="All"/>
    <x v="1"/>
  </r>
  <r>
    <x v="7"/>
    <x v="2"/>
    <n v="0"/>
    <s v="All"/>
    <x v="1"/>
  </r>
  <r>
    <x v="1"/>
    <x v="2"/>
    <n v="0"/>
    <s v="All"/>
    <x v="1"/>
  </r>
  <r>
    <x v="8"/>
    <x v="2"/>
    <n v="0"/>
    <s v="All"/>
    <x v="1"/>
  </r>
  <r>
    <x v="9"/>
    <x v="2"/>
    <n v="0"/>
    <s v="All"/>
    <x v="1"/>
  </r>
  <r>
    <x v="10"/>
    <x v="2"/>
    <n v="0"/>
    <s v="All"/>
    <x v="1"/>
  </r>
  <r>
    <x v="11"/>
    <x v="2"/>
    <n v="0"/>
    <s v="All"/>
    <x v="1"/>
  </r>
  <r>
    <x v="6"/>
    <x v="3"/>
    <n v="3389.4"/>
    <s v="All"/>
    <x v="1"/>
  </r>
  <r>
    <x v="2"/>
    <x v="3"/>
    <n v="551.6"/>
    <s v="All"/>
    <x v="1"/>
  </r>
  <r>
    <x v="0"/>
    <x v="3"/>
    <n v="429.3"/>
    <s v="All"/>
    <x v="1"/>
  </r>
  <r>
    <x v="3"/>
    <x v="3"/>
    <n v="133.6"/>
    <s v="All"/>
    <x v="1"/>
  </r>
  <r>
    <x v="5"/>
    <x v="3"/>
    <n v="30.3"/>
    <s v="All"/>
    <x v="1"/>
  </r>
  <r>
    <x v="4"/>
    <x v="3"/>
    <n v="6"/>
    <s v="All"/>
    <x v="1"/>
  </r>
  <r>
    <x v="7"/>
    <x v="3"/>
    <n v="0"/>
    <s v="All"/>
    <x v="1"/>
  </r>
  <r>
    <x v="1"/>
    <x v="3"/>
    <n v="0"/>
    <s v="All"/>
    <x v="1"/>
  </r>
  <r>
    <x v="8"/>
    <x v="3"/>
    <n v="0"/>
    <s v="All"/>
    <x v="1"/>
  </r>
  <r>
    <x v="9"/>
    <x v="3"/>
    <n v="0"/>
    <s v="All"/>
    <x v="1"/>
  </r>
  <r>
    <x v="10"/>
    <x v="3"/>
    <n v="0"/>
    <s v="All"/>
    <x v="1"/>
  </r>
  <r>
    <x v="11"/>
    <x v="3"/>
    <n v="0"/>
    <s v="All"/>
    <x v="1"/>
  </r>
  <r>
    <x v="6"/>
    <x v="4"/>
    <n v="3721.1"/>
    <s v="All"/>
    <x v="1"/>
  </r>
  <r>
    <x v="2"/>
    <x v="4"/>
    <n v="628.4"/>
    <s v="All"/>
    <x v="1"/>
  </r>
  <r>
    <x v="0"/>
    <x v="4"/>
    <n v="363.8"/>
    <s v="All"/>
    <x v="1"/>
  </r>
  <r>
    <x v="3"/>
    <x v="4"/>
    <n v="176.5"/>
    <s v="All"/>
    <x v="1"/>
  </r>
  <r>
    <x v="5"/>
    <x v="4"/>
    <n v="30.3"/>
    <s v="All"/>
    <x v="1"/>
  </r>
  <r>
    <x v="4"/>
    <x v="4"/>
    <n v="4"/>
    <s v="All"/>
    <x v="1"/>
  </r>
  <r>
    <x v="7"/>
    <x v="4"/>
    <n v="0"/>
    <s v="All"/>
    <x v="1"/>
  </r>
  <r>
    <x v="1"/>
    <x v="4"/>
    <n v="0"/>
    <s v="All"/>
    <x v="1"/>
  </r>
  <r>
    <x v="8"/>
    <x v="4"/>
    <n v="0"/>
    <s v="All"/>
    <x v="1"/>
  </r>
  <r>
    <x v="9"/>
    <x v="4"/>
    <n v="0"/>
    <s v="All"/>
    <x v="1"/>
  </r>
  <r>
    <x v="10"/>
    <x v="4"/>
    <n v="0"/>
    <s v="All"/>
    <x v="1"/>
  </r>
  <r>
    <x v="11"/>
    <x v="4"/>
    <n v="0"/>
    <s v="All"/>
    <x v="1"/>
  </r>
  <r>
    <x v="6"/>
    <x v="5"/>
    <n v="3558.6"/>
    <s v="All"/>
    <x v="1"/>
  </r>
  <r>
    <x v="2"/>
    <x v="5"/>
    <n v="593.20000000000005"/>
    <s v="All"/>
    <x v="1"/>
  </r>
  <r>
    <x v="0"/>
    <x v="5"/>
    <n v="375.8"/>
    <s v="All"/>
    <x v="1"/>
  </r>
  <r>
    <x v="3"/>
    <x v="5"/>
    <n v="108.5"/>
    <s v="All"/>
    <x v="1"/>
  </r>
  <r>
    <x v="5"/>
    <x v="5"/>
    <n v="30.3"/>
    <s v="All"/>
    <x v="1"/>
  </r>
  <r>
    <x v="4"/>
    <x v="5"/>
    <n v="3.5"/>
    <s v="All"/>
    <x v="1"/>
  </r>
  <r>
    <x v="7"/>
    <x v="5"/>
    <n v="0"/>
    <s v="All"/>
    <x v="1"/>
  </r>
  <r>
    <x v="1"/>
    <x v="5"/>
    <n v="0"/>
    <s v="All"/>
    <x v="1"/>
  </r>
  <r>
    <x v="8"/>
    <x v="5"/>
    <n v="0"/>
    <s v="All"/>
    <x v="1"/>
  </r>
  <r>
    <x v="9"/>
    <x v="5"/>
    <n v="0"/>
    <s v="All"/>
    <x v="1"/>
  </r>
  <r>
    <x v="10"/>
    <x v="5"/>
    <n v="0"/>
    <s v="All"/>
    <x v="1"/>
  </r>
  <r>
    <x v="11"/>
    <x v="5"/>
    <n v="0"/>
    <s v="All"/>
    <x v="1"/>
  </r>
  <r>
    <x v="6"/>
    <x v="6"/>
    <n v="3632.7999999999902"/>
    <s v="All"/>
    <x v="1"/>
  </r>
  <r>
    <x v="2"/>
    <x v="6"/>
    <n v="633.6"/>
    <s v="All"/>
    <x v="1"/>
  </r>
  <r>
    <x v="0"/>
    <x v="6"/>
    <n v="374.2"/>
    <s v="All"/>
    <x v="1"/>
  </r>
  <r>
    <x v="3"/>
    <x v="6"/>
    <n v="64.5"/>
    <s v="All"/>
    <x v="1"/>
  </r>
  <r>
    <x v="5"/>
    <x v="6"/>
    <n v="30.3"/>
    <s v="All"/>
    <x v="1"/>
  </r>
  <r>
    <x v="4"/>
    <x v="6"/>
    <n v="3.6"/>
    <s v="All"/>
    <x v="1"/>
  </r>
  <r>
    <x v="7"/>
    <x v="6"/>
    <n v="0"/>
    <s v="All"/>
    <x v="1"/>
  </r>
  <r>
    <x v="1"/>
    <x v="6"/>
    <n v="0"/>
    <s v="All"/>
    <x v="1"/>
  </r>
  <r>
    <x v="8"/>
    <x v="6"/>
    <n v="0"/>
    <s v="All"/>
    <x v="1"/>
  </r>
  <r>
    <x v="9"/>
    <x v="6"/>
    <n v="0"/>
    <s v="All"/>
    <x v="1"/>
  </r>
  <r>
    <x v="10"/>
    <x v="6"/>
    <n v="0"/>
    <s v="All"/>
    <x v="1"/>
  </r>
  <r>
    <x v="11"/>
    <x v="6"/>
    <n v="0"/>
    <s v="All"/>
    <x v="1"/>
  </r>
  <r>
    <x v="6"/>
    <x v="7"/>
    <n v="3339.8999999999901"/>
    <s v="All"/>
    <x v="1"/>
  </r>
  <r>
    <x v="2"/>
    <x v="7"/>
    <n v="571.6"/>
    <s v="All"/>
    <x v="1"/>
  </r>
  <r>
    <x v="0"/>
    <x v="7"/>
    <n v="397"/>
    <s v="All"/>
    <x v="1"/>
  </r>
  <r>
    <x v="3"/>
    <x v="7"/>
    <n v="59.9"/>
    <s v="All"/>
    <x v="1"/>
  </r>
  <r>
    <x v="5"/>
    <x v="7"/>
    <n v="30.3"/>
    <s v="All"/>
    <x v="1"/>
  </r>
  <r>
    <x v="4"/>
    <x v="7"/>
    <n v="1.4"/>
    <s v="All"/>
    <x v="1"/>
  </r>
  <r>
    <x v="7"/>
    <x v="7"/>
    <n v="0"/>
    <s v="All"/>
    <x v="1"/>
  </r>
  <r>
    <x v="1"/>
    <x v="7"/>
    <n v="0"/>
    <s v="All"/>
    <x v="1"/>
  </r>
  <r>
    <x v="8"/>
    <x v="7"/>
    <n v="0"/>
    <s v="All"/>
    <x v="1"/>
  </r>
  <r>
    <x v="9"/>
    <x v="7"/>
    <n v="0"/>
    <s v="All"/>
    <x v="1"/>
  </r>
  <r>
    <x v="10"/>
    <x v="7"/>
    <n v="0"/>
    <s v="All"/>
    <x v="1"/>
  </r>
  <r>
    <x v="11"/>
    <x v="7"/>
    <n v="0"/>
    <s v="All"/>
    <x v="1"/>
  </r>
  <r>
    <x v="6"/>
    <x v="8"/>
    <n v="3630.1"/>
    <s v="All"/>
    <x v="1"/>
  </r>
  <r>
    <x v="2"/>
    <x v="8"/>
    <n v="557.9"/>
    <s v="All"/>
    <x v="1"/>
  </r>
  <r>
    <x v="0"/>
    <x v="8"/>
    <n v="338.29999999999899"/>
    <s v="All"/>
    <x v="1"/>
  </r>
  <r>
    <x v="5"/>
    <x v="8"/>
    <n v="30.3"/>
    <s v="All"/>
    <x v="1"/>
  </r>
  <r>
    <x v="3"/>
    <x v="8"/>
    <n v="4.7"/>
    <s v="All"/>
    <x v="1"/>
  </r>
  <r>
    <x v="4"/>
    <x v="8"/>
    <n v="1.6"/>
    <s v="All"/>
    <x v="1"/>
  </r>
  <r>
    <x v="7"/>
    <x v="8"/>
    <n v="0"/>
    <s v="All"/>
    <x v="1"/>
  </r>
  <r>
    <x v="1"/>
    <x v="8"/>
    <n v="0"/>
    <s v="All"/>
    <x v="1"/>
  </r>
  <r>
    <x v="8"/>
    <x v="8"/>
    <n v="0"/>
    <s v="All"/>
    <x v="1"/>
  </r>
  <r>
    <x v="9"/>
    <x v="8"/>
    <n v="0"/>
    <s v="All"/>
    <x v="1"/>
  </r>
  <r>
    <x v="10"/>
    <x v="8"/>
    <n v="0"/>
    <s v="All"/>
    <x v="1"/>
  </r>
  <r>
    <x v="11"/>
    <x v="8"/>
    <n v="0"/>
    <s v="All"/>
    <x v="1"/>
  </r>
  <r>
    <x v="6"/>
    <x v="9"/>
    <n v="3215.9"/>
    <s v="All"/>
    <x v="1"/>
  </r>
  <r>
    <x v="2"/>
    <x v="9"/>
    <n v="446.1"/>
    <s v="All"/>
    <x v="1"/>
  </r>
  <r>
    <x v="0"/>
    <x v="9"/>
    <n v="323"/>
    <s v="All"/>
    <x v="1"/>
  </r>
  <r>
    <x v="3"/>
    <x v="9"/>
    <n v="133.1"/>
    <s v="All"/>
    <x v="1"/>
  </r>
  <r>
    <x v="5"/>
    <x v="9"/>
    <n v="44.4"/>
    <s v="All"/>
    <x v="1"/>
  </r>
  <r>
    <x v="4"/>
    <x v="9"/>
    <n v="1.7"/>
    <s v="All"/>
    <x v="1"/>
  </r>
  <r>
    <x v="7"/>
    <x v="9"/>
    <n v="0"/>
    <s v="All"/>
    <x v="1"/>
  </r>
  <r>
    <x v="1"/>
    <x v="9"/>
    <n v="0"/>
    <s v="All"/>
    <x v="1"/>
  </r>
  <r>
    <x v="8"/>
    <x v="9"/>
    <n v="0"/>
    <s v="All"/>
    <x v="1"/>
  </r>
  <r>
    <x v="9"/>
    <x v="9"/>
    <n v="0"/>
    <s v="All"/>
    <x v="1"/>
  </r>
  <r>
    <x v="10"/>
    <x v="9"/>
    <n v="0"/>
    <s v="All"/>
    <x v="1"/>
  </r>
  <r>
    <x v="11"/>
    <x v="9"/>
    <n v="0"/>
    <s v="All"/>
    <x v="1"/>
  </r>
  <r>
    <x v="6"/>
    <x v="10"/>
    <n v="3737.7"/>
    <s v="All"/>
    <x v="1"/>
  </r>
  <r>
    <x v="2"/>
    <x v="10"/>
    <n v="509.8"/>
    <s v="All"/>
    <x v="1"/>
  </r>
  <r>
    <x v="0"/>
    <x v="10"/>
    <n v="395.2"/>
    <s v="All"/>
    <x v="1"/>
  </r>
  <r>
    <x v="3"/>
    <x v="10"/>
    <n v="168.9"/>
    <s v="All"/>
    <x v="1"/>
  </r>
  <r>
    <x v="5"/>
    <x v="10"/>
    <n v="44.4"/>
    <s v="All"/>
    <x v="1"/>
  </r>
  <r>
    <x v="4"/>
    <x v="10"/>
    <n v="2.2000000000000002"/>
    <s v="All"/>
    <x v="1"/>
  </r>
  <r>
    <x v="7"/>
    <x v="10"/>
    <n v="0"/>
    <s v="All"/>
    <x v="1"/>
  </r>
  <r>
    <x v="1"/>
    <x v="10"/>
    <n v="0"/>
    <s v="All"/>
    <x v="1"/>
  </r>
  <r>
    <x v="8"/>
    <x v="10"/>
    <n v="0"/>
    <s v="All"/>
    <x v="1"/>
  </r>
  <r>
    <x v="9"/>
    <x v="10"/>
    <n v="0"/>
    <s v="All"/>
    <x v="1"/>
  </r>
  <r>
    <x v="10"/>
    <x v="10"/>
    <n v="0"/>
    <s v="All"/>
    <x v="1"/>
  </r>
  <r>
    <x v="11"/>
    <x v="10"/>
    <n v="0"/>
    <s v="All"/>
    <x v="1"/>
  </r>
  <r>
    <x v="6"/>
    <x v="11"/>
    <n v="3967.7"/>
    <s v="All"/>
    <x v="1"/>
  </r>
  <r>
    <x v="2"/>
    <x v="11"/>
    <n v="669.4"/>
    <s v="All"/>
    <x v="1"/>
  </r>
  <r>
    <x v="0"/>
    <x v="11"/>
    <n v="227.79999999999899"/>
    <s v="All"/>
    <x v="1"/>
  </r>
  <r>
    <x v="3"/>
    <x v="11"/>
    <n v="93.5"/>
    <s v="All"/>
    <x v="1"/>
  </r>
  <r>
    <x v="5"/>
    <x v="11"/>
    <n v="30.3"/>
    <s v="All"/>
    <x v="1"/>
  </r>
  <r>
    <x v="4"/>
    <x v="11"/>
    <n v="1.8"/>
    <s v="All"/>
    <x v="1"/>
  </r>
  <r>
    <x v="7"/>
    <x v="11"/>
    <n v="0"/>
    <s v="All"/>
    <x v="1"/>
  </r>
  <r>
    <x v="1"/>
    <x v="11"/>
    <n v="0"/>
    <s v="All"/>
    <x v="1"/>
  </r>
  <r>
    <x v="8"/>
    <x v="11"/>
    <n v="0"/>
    <s v="All"/>
    <x v="1"/>
  </r>
  <r>
    <x v="9"/>
    <x v="11"/>
    <n v="0"/>
    <s v="All"/>
    <x v="1"/>
  </r>
  <r>
    <x v="10"/>
    <x v="11"/>
    <n v="0"/>
    <s v="All"/>
    <x v="1"/>
  </r>
  <r>
    <x v="11"/>
    <x v="11"/>
    <n v="0"/>
    <s v="All"/>
    <x v="1"/>
  </r>
  <r>
    <x v="6"/>
    <x v="12"/>
    <n v="4069.6"/>
    <s v="All"/>
    <x v="1"/>
  </r>
  <r>
    <x v="2"/>
    <x v="12"/>
    <n v="696.7"/>
    <s v="All"/>
    <x v="1"/>
  </r>
  <r>
    <x v="0"/>
    <x v="12"/>
    <n v="271.60000000000002"/>
    <s v="All"/>
    <x v="1"/>
  </r>
  <r>
    <x v="5"/>
    <x v="12"/>
    <n v="45.2"/>
    <s v="All"/>
    <x v="1"/>
  </r>
  <r>
    <x v="3"/>
    <x v="12"/>
    <n v="18.5"/>
    <s v="All"/>
    <x v="1"/>
  </r>
  <r>
    <x v="4"/>
    <x v="12"/>
    <n v="1.8"/>
    <s v="All"/>
    <x v="1"/>
  </r>
  <r>
    <x v="7"/>
    <x v="12"/>
    <n v="0"/>
    <s v="All"/>
    <x v="1"/>
  </r>
  <r>
    <x v="1"/>
    <x v="12"/>
    <n v="0"/>
    <s v="All"/>
    <x v="1"/>
  </r>
  <r>
    <x v="8"/>
    <x v="12"/>
    <n v="0"/>
    <s v="All"/>
    <x v="1"/>
  </r>
  <r>
    <x v="9"/>
    <x v="12"/>
    <n v="0"/>
    <s v="All"/>
    <x v="1"/>
  </r>
  <r>
    <x v="10"/>
    <x v="12"/>
    <n v="0"/>
    <s v="All"/>
    <x v="1"/>
  </r>
  <r>
    <x v="11"/>
    <x v="12"/>
    <n v="0"/>
    <s v="All"/>
    <x v="1"/>
  </r>
  <r>
    <x v="6"/>
    <x v="13"/>
    <n v="3403"/>
    <s v="All"/>
    <x v="1"/>
  </r>
  <r>
    <x v="2"/>
    <x v="13"/>
    <n v="465.1"/>
    <s v="All"/>
    <x v="1"/>
  </r>
  <r>
    <x v="0"/>
    <x v="13"/>
    <n v="170.9"/>
    <s v="All"/>
    <x v="1"/>
  </r>
  <r>
    <x v="3"/>
    <x v="13"/>
    <n v="52.8"/>
    <s v="All"/>
    <x v="1"/>
  </r>
  <r>
    <x v="5"/>
    <x v="13"/>
    <n v="44.5"/>
    <s v="All"/>
    <x v="1"/>
  </r>
  <r>
    <x v="4"/>
    <x v="13"/>
    <n v="1.5"/>
    <s v="All"/>
    <x v="1"/>
  </r>
  <r>
    <x v="7"/>
    <x v="13"/>
    <n v="0"/>
    <s v="All"/>
    <x v="1"/>
  </r>
  <r>
    <x v="1"/>
    <x v="13"/>
    <n v="0"/>
    <s v="All"/>
    <x v="1"/>
  </r>
  <r>
    <x v="8"/>
    <x v="13"/>
    <n v="0"/>
    <s v="All"/>
    <x v="1"/>
  </r>
  <r>
    <x v="9"/>
    <x v="13"/>
    <n v="0"/>
    <s v="All"/>
    <x v="1"/>
  </r>
  <r>
    <x v="10"/>
    <x v="13"/>
    <n v="0"/>
    <s v="All"/>
    <x v="1"/>
  </r>
  <r>
    <x v="11"/>
    <x v="13"/>
    <n v="0"/>
    <s v="All"/>
    <x v="1"/>
  </r>
  <r>
    <x v="6"/>
    <x v="14"/>
    <n v="3488.5"/>
    <s v="All"/>
    <x v="1"/>
  </r>
  <r>
    <x v="2"/>
    <x v="14"/>
    <n v="469.7"/>
    <s v="All"/>
    <x v="1"/>
  </r>
  <r>
    <x v="0"/>
    <x v="14"/>
    <n v="123"/>
    <s v="All"/>
    <x v="1"/>
  </r>
  <r>
    <x v="3"/>
    <x v="14"/>
    <n v="97.5"/>
    <s v="All"/>
    <x v="1"/>
  </r>
  <r>
    <x v="5"/>
    <x v="14"/>
    <n v="45.1"/>
    <s v="All"/>
    <x v="1"/>
  </r>
  <r>
    <x v="4"/>
    <x v="14"/>
    <n v="2"/>
    <s v="All"/>
    <x v="1"/>
  </r>
  <r>
    <x v="7"/>
    <x v="14"/>
    <n v="0"/>
    <s v="All"/>
    <x v="1"/>
  </r>
  <r>
    <x v="1"/>
    <x v="14"/>
    <n v="0"/>
    <s v="All"/>
    <x v="1"/>
  </r>
  <r>
    <x v="8"/>
    <x v="14"/>
    <n v="0"/>
    <s v="All"/>
    <x v="1"/>
  </r>
  <r>
    <x v="9"/>
    <x v="14"/>
    <n v="0"/>
    <s v="All"/>
    <x v="1"/>
  </r>
  <r>
    <x v="10"/>
    <x v="14"/>
    <n v="0"/>
    <s v="All"/>
    <x v="1"/>
  </r>
  <r>
    <x v="11"/>
    <x v="14"/>
    <n v="0"/>
    <s v="All"/>
    <x v="1"/>
  </r>
  <r>
    <x v="6"/>
    <x v="15"/>
    <n v="3375.2999999999902"/>
    <s v="All"/>
    <x v="1"/>
  </r>
  <r>
    <x v="2"/>
    <x v="15"/>
    <n v="491.4"/>
    <s v="All"/>
    <x v="1"/>
  </r>
  <r>
    <x v="0"/>
    <x v="15"/>
    <n v="273.2"/>
    <s v="All"/>
    <x v="1"/>
  </r>
  <r>
    <x v="3"/>
    <x v="15"/>
    <n v="217"/>
    <s v="All"/>
    <x v="1"/>
  </r>
  <r>
    <x v="5"/>
    <x v="15"/>
    <n v="45.1"/>
    <s v="All"/>
    <x v="1"/>
  </r>
  <r>
    <x v="4"/>
    <x v="15"/>
    <n v="1.7999999999999901"/>
    <s v="All"/>
    <x v="1"/>
  </r>
  <r>
    <x v="7"/>
    <x v="15"/>
    <n v="0"/>
    <s v="All"/>
    <x v="1"/>
  </r>
  <r>
    <x v="1"/>
    <x v="15"/>
    <n v="0"/>
    <s v="All"/>
    <x v="1"/>
  </r>
  <r>
    <x v="8"/>
    <x v="15"/>
    <n v="0"/>
    <s v="All"/>
    <x v="1"/>
  </r>
  <r>
    <x v="9"/>
    <x v="15"/>
    <n v="0"/>
    <s v="All"/>
    <x v="1"/>
  </r>
  <r>
    <x v="10"/>
    <x v="15"/>
    <n v="0"/>
    <s v="All"/>
    <x v="1"/>
  </r>
  <r>
    <x v="11"/>
    <x v="15"/>
    <n v="0"/>
    <s v="All"/>
    <x v="1"/>
  </r>
  <r>
    <x v="6"/>
    <x v="16"/>
    <n v="3167.9"/>
    <s v="All"/>
    <x v="1"/>
  </r>
  <r>
    <x v="2"/>
    <x v="16"/>
    <n v="475.3"/>
    <s v="All"/>
    <x v="1"/>
  </r>
  <r>
    <x v="0"/>
    <x v="16"/>
    <n v="302.60000000000002"/>
    <s v="All"/>
    <x v="1"/>
  </r>
  <r>
    <x v="3"/>
    <x v="16"/>
    <n v="52.9"/>
    <s v="All"/>
    <x v="1"/>
  </r>
  <r>
    <x v="5"/>
    <x v="16"/>
    <n v="45.1"/>
    <s v="All"/>
    <x v="1"/>
  </r>
  <r>
    <x v="4"/>
    <x v="16"/>
    <n v="1.7"/>
    <s v="All"/>
    <x v="1"/>
  </r>
  <r>
    <x v="7"/>
    <x v="16"/>
    <n v="0"/>
    <s v="All"/>
    <x v="1"/>
  </r>
  <r>
    <x v="1"/>
    <x v="16"/>
    <n v="0"/>
    <s v="All"/>
    <x v="1"/>
  </r>
  <r>
    <x v="8"/>
    <x v="16"/>
    <n v="0"/>
    <s v="All"/>
    <x v="1"/>
  </r>
  <r>
    <x v="9"/>
    <x v="16"/>
    <n v="0"/>
    <s v="All"/>
    <x v="1"/>
  </r>
  <r>
    <x v="10"/>
    <x v="16"/>
    <n v="0"/>
    <s v="All"/>
    <x v="1"/>
  </r>
  <r>
    <x v="11"/>
    <x v="16"/>
    <n v="0"/>
    <s v="All"/>
    <x v="1"/>
  </r>
  <r>
    <x v="6"/>
    <x v="17"/>
    <n v="3212"/>
    <s v="All"/>
    <x v="1"/>
  </r>
  <r>
    <x v="2"/>
    <x v="17"/>
    <n v="472.5"/>
    <s v="All"/>
    <x v="1"/>
  </r>
  <r>
    <x v="3"/>
    <x v="17"/>
    <n v="158.4"/>
    <s v="All"/>
    <x v="1"/>
  </r>
  <r>
    <x v="0"/>
    <x v="17"/>
    <n v="156.29999999999899"/>
    <s v="All"/>
    <x v="1"/>
  </r>
  <r>
    <x v="5"/>
    <x v="17"/>
    <n v="45.1"/>
    <s v="All"/>
    <x v="1"/>
  </r>
  <r>
    <x v="4"/>
    <x v="17"/>
    <n v="1.7"/>
    <s v="All"/>
    <x v="1"/>
  </r>
  <r>
    <x v="7"/>
    <x v="17"/>
    <n v="0"/>
    <s v="All"/>
    <x v="1"/>
  </r>
  <r>
    <x v="1"/>
    <x v="17"/>
    <n v="0"/>
    <s v="All"/>
    <x v="1"/>
  </r>
  <r>
    <x v="8"/>
    <x v="17"/>
    <n v="0"/>
    <s v="All"/>
    <x v="1"/>
  </r>
  <r>
    <x v="9"/>
    <x v="17"/>
    <n v="0"/>
    <s v="All"/>
    <x v="1"/>
  </r>
  <r>
    <x v="10"/>
    <x v="17"/>
    <n v="0"/>
    <s v="All"/>
    <x v="1"/>
  </r>
  <r>
    <x v="11"/>
    <x v="17"/>
    <n v="0"/>
    <s v="All"/>
    <x v="1"/>
  </r>
  <r>
    <x v="5"/>
    <x v="0"/>
    <n v="18115.099999999999"/>
    <s v="All"/>
    <x v="2"/>
  </r>
  <r>
    <x v="0"/>
    <x v="0"/>
    <n v="383.8"/>
    <s v="All"/>
    <x v="2"/>
  </r>
  <r>
    <x v="4"/>
    <x v="0"/>
    <n v="351.4"/>
    <s v="All"/>
    <x v="2"/>
  </r>
  <r>
    <x v="1"/>
    <x v="0"/>
    <n v="335.6"/>
    <s v="All"/>
    <x v="2"/>
  </r>
  <r>
    <x v="2"/>
    <x v="0"/>
    <n v="282.8"/>
    <s v="All"/>
    <x v="2"/>
  </r>
  <r>
    <x v="8"/>
    <x v="0"/>
    <n v="46.8"/>
    <s v="All"/>
    <x v="2"/>
  </r>
  <r>
    <x v="6"/>
    <x v="0"/>
    <n v="0"/>
    <s v="All"/>
    <x v="2"/>
  </r>
  <r>
    <x v="7"/>
    <x v="0"/>
    <n v="0"/>
    <s v="All"/>
    <x v="2"/>
  </r>
  <r>
    <x v="9"/>
    <x v="0"/>
    <n v="0"/>
    <s v="All"/>
    <x v="2"/>
  </r>
  <r>
    <x v="3"/>
    <x v="0"/>
    <n v="0"/>
    <s v="All"/>
    <x v="2"/>
  </r>
  <r>
    <x v="10"/>
    <x v="0"/>
    <n v="0"/>
    <s v="All"/>
    <x v="2"/>
  </r>
  <r>
    <x v="11"/>
    <x v="0"/>
    <n v="0"/>
    <s v="All"/>
    <x v="2"/>
  </r>
  <r>
    <x v="5"/>
    <x v="1"/>
    <n v="24399.699999999899"/>
    <s v="All"/>
    <x v="2"/>
  </r>
  <r>
    <x v="0"/>
    <x v="1"/>
    <n v="361.6"/>
    <s v="All"/>
    <x v="2"/>
  </r>
  <r>
    <x v="4"/>
    <x v="1"/>
    <n v="322.7"/>
    <s v="All"/>
    <x v="2"/>
  </r>
  <r>
    <x v="1"/>
    <x v="1"/>
    <n v="273.5"/>
    <s v="All"/>
    <x v="2"/>
  </r>
  <r>
    <x v="2"/>
    <x v="1"/>
    <n v="254.8"/>
    <s v="All"/>
    <x v="2"/>
  </r>
  <r>
    <x v="8"/>
    <x v="1"/>
    <n v="46.4"/>
    <s v="All"/>
    <x v="2"/>
  </r>
  <r>
    <x v="6"/>
    <x v="1"/>
    <n v="0"/>
    <s v="All"/>
    <x v="2"/>
  </r>
  <r>
    <x v="7"/>
    <x v="1"/>
    <n v="0"/>
    <s v="All"/>
    <x v="2"/>
  </r>
  <r>
    <x v="9"/>
    <x v="1"/>
    <n v="0"/>
    <s v="All"/>
    <x v="2"/>
  </r>
  <r>
    <x v="3"/>
    <x v="1"/>
    <n v="0"/>
    <s v="All"/>
    <x v="2"/>
  </r>
  <r>
    <x v="10"/>
    <x v="1"/>
    <n v="0"/>
    <s v="All"/>
    <x v="2"/>
  </r>
  <r>
    <x v="11"/>
    <x v="1"/>
    <n v="0"/>
    <s v="All"/>
    <x v="2"/>
  </r>
  <r>
    <x v="5"/>
    <x v="2"/>
    <n v="19285.5"/>
    <s v="All"/>
    <x v="2"/>
  </r>
  <r>
    <x v="2"/>
    <x v="2"/>
    <n v="425.9"/>
    <s v="All"/>
    <x v="2"/>
  </r>
  <r>
    <x v="0"/>
    <x v="2"/>
    <n v="387.4"/>
    <s v="All"/>
    <x v="2"/>
  </r>
  <r>
    <x v="4"/>
    <x v="2"/>
    <n v="360.5"/>
    <s v="All"/>
    <x v="2"/>
  </r>
  <r>
    <x v="1"/>
    <x v="2"/>
    <n v="304.2"/>
    <s v="All"/>
    <x v="2"/>
  </r>
  <r>
    <x v="8"/>
    <x v="2"/>
    <n v="2"/>
    <s v="All"/>
    <x v="2"/>
  </r>
  <r>
    <x v="6"/>
    <x v="2"/>
    <n v="0"/>
    <s v="All"/>
    <x v="2"/>
  </r>
  <r>
    <x v="7"/>
    <x v="2"/>
    <n v="0"/>
    <s v="All"/>
    <x v="2"/>
  </r>
  <r>
    <x v="9"/>
    <x v="2"/>
    <n v="0"/>
    <s v="All"/>
    <x v="2"/>
  </r>
  <r>
    <x v="3"/>
    <x v="2"/>
    <n v="0"/>
    <s v="All"/>
    <x v="2"/>
  </r>
  <r>
    <x v="10"/>
    <x v="2"/>
    <n v="0"/>
    <s v="All"/>
    <x v="2"/>
  </r>
  <r>
    <x v="11"/>
    <x v="2"/>
    <n v="0"/>
    <s v="All"/>
    <x v="2"/>
  </r>
  <r>
    <x v="5"/>
    <x v="3"/>
    <n v="17328.900000000001"/>
    <s v="All"/>
    <x v="2"/>
  </r>
  <r>
    <x v="2"/>
    <x v="3"/>
    <n v="390.2"/>
    <s v="All"/>
    <x v="2"/>
  </r>
  <r>
    <x v="0"/>
    <x v="3"/>
    <n v="295.5"/>
    <s v="All"/>
    <x v="2"/>
  </r>
  <r>
    <x v="4"/>
    <x v="3"/>
    <n v="295"/>
    <s v="All"/>
    <x v="2"/>
  </r>
  <r>
    <x v="1"/>
    <x v="3"/>
    <n v="240.8"/>
    <s v="All"/>
    <x v="2"/>
  </r>
  <r>
    <x v="8"/>
    <x v="3"/>
    <n v="2"/>
    <s v="All"/>
    <x v="2"/>
  </r>
  <r>
    <x v="6"/>
    <x v="3"/>
    <n v="0"/>
    <s v="All"/>
    <x v="2"/>
  </r>
  <r>
    <x v="7"/>
    <x v="3"/>
    <n v="0"/>
    <s v="All"/>
    <x v="2"/>
  </r>
  <r>
    <x v="9"/>
    <x v="3"/>
    <n v="0"/>
    <s v="All"/>
    <x v="2"/>
  </r>
  <r>
    <x v="3"/>
    <x v="3"/>
    <n v="0"/>
    <s v="All"/>
    <x v="2"/>
  </r>
  <r>
    <x v="10"/>
    <x v="3"/>
    <n v="0"/>
    <s v="All"/>
    <x v="2"/>
  </r>
  <r>
    <x v="11"/>
    <x v="3"/>
    <n v="0"/>
    <s v="All"/>
    <x v="2"/>
  </r>
  <r>
    <x v="5"/>
    <x v="4"/>
    <n v="33506.1"/>
    <s v="All"/>
    <x v="2"/>
  </r>
  <r>
    <x v="0"/>
    <x v="4"/>
    <n v="385.5"/>
    <s v="All"/>
    <x v="2"/>
  </r>
  <r>
    <x v="1"/>
    <x v="4"/>
    <n v="337.7"/>
    <s v="All"/>
    <x v="2"/>
  </r>
  <r>
    <x v="4"/>
    <x v="4"/>
    <n v="325.10000000000002"/>
    <s v="All"/>
    <x v="2"/>
  </r>
  <r>
    <x v="2"/>
    <x v="4"/>
    <n v="306.89999999999998"/>
    <s v="All"/>
    <x v="2"/>
  </r>
  <r>
    <x v="8"/>
    <x v="4"/>
    <n v="37.6"/>
    <s v="All"/>
    <x v="2"/>
  </r>
  <r>
    <x v="6"/>
    <x v="4"/>
    <n v="0"/>
    <s v="All"/>
    <x v="2"/>
  </r>
  <r>
    <x v="7"/>
    <x v="4"/>
    <n v="0"/>
    <s v="All"/>
    <x v="2"/>
  </r>
  <r>
    <x v="9"/>
    <x v="4"/>
    <n v="0"/>
    <s v="All"/>
    <x v="2"/>
  </r>
  <r>
    <x v="3"/>
    <x v="4"/>
    <n v="0"/>
    <s v="All"/>
    <x v="2"/>
  </r>
  <r>
    <x v="10"/>
    <x v="4"/>
    <n v="0"/>
    <s v="All"/>
    <x v="2"/>
  </r>
  <r>
    <x v="11"/>
    <x v="4"/>
    <n v="0"/>
    <s v="All"/>
    <x v="2"/>
  </r>
  <r>
    <x v="5"/>
    <x v="5"/>
    <n v="15731.4"/>
    <s v="All"/>
    <x v="2"/>
  </r>
  <r>
    <x v="0"/>
    <x v="5"/>
    <n v="395.1"/>
    <s v="All"/>
    <x v="2"/>
  </r>
  <r>
    <x v="1"/>
    <x v="5"/>
    <n v="335.7"/>
    <s v="All"/>
    <x v="2"/>
  </r>
  <r>
    <x v="4"/>
    <x v="5"/>
    <n v="328.7"/>
    <s v="All"/>
    <x v="2"/>
  </r>
  <r>
    <x v="2"/>
    <x v="5"/>
    <n v="211.5"/>
    <s v="All"/>
    <x v="2"/>
  </r>
  <r>
    <x v="8"/>
    <x v="5"/>
    <n v="41.4"/>
    <s v="All"/>
    <x v="2"/>
  </r>
  <r>
    <x v="6"/>
    <x v="5"/>
    <n v="0"/>
    <s v="All"/>
    <x v="2"/>
  </r>
  <r>
    <x v="7"/>
    <x v="5"/>
    <n v="0"/>
    <s v="All"/>
    <x v="2"/>
  </r>
  <r>
    <x v="9"/>
    <x v="5"/>
    <n v="0"/>
    <s v="All"/>
    <x v="2"/>
  </r>
  <r>
    <x v="3"/>
    <x v="5"/>
    <n v="0"/>
    <s v="All"/>
    <x v="2"/>
  </r>
  <r>
    <x v="10"/>
    <x v="5"/>
    <n v="0"/>
    <s v="All"/>
    <x v="2"/>
  </r>
  <r>
    <x v="11"/>
    <x v="5"/>
    <n v="0"/>
    <s v="All"/>
    <x v="2"/>
  </r>
  <r>
    <x v="5"/>
    <x v="6"/>
    <n v="16147.199999999901"/>
    <s v="All"/>
    <x v="2"/>
  </r>
  <r>
    <x v="0"/>
    <x v="6"/>
    <n v="391.4"/>
    <s v="All"/>
    <x v="2"/>
  </r>
  <r>
    <x v="4"/>
    <x v="6"/>
    <n v="341.4"/>
    <s v="All"/>
    <x v="2"/>
  </r>
  <r>
    <x v="1"/>
    <x v="6"/>
    <n v="316.39999999999998"/>
    <s v="All"/>
    <x v="2"/>
  </r>
  <r>
    <x v="2"/>
    <x v="6"/>
    <n v="252.2"/>
    <s v="All"/>
    <x v="2"/>
  </r>
  <r>
    <x v="8"/>
    <x v="6"/>
    <n v="2.5"/>
    <s v="All"/>
    <x v="2"/>
  </r>
  <r>
    <x v="6"/>
    <x v="6"/>
    <n v="0"/>
    <s v="All"/>
    <x v="2"/>
  </r>
  <r>
    <x v="7"/>
    <x v="6"/>
    <n v="0"/>
    <s v="All"/>
    <x v="2"/>
  </r>
  <r>
    <x v="9"/>
    <x v="6"/>
    <n v="0"/>
    <s v="All"/>
    <x v="2"/>
  </r>
  <r>
    <x v="3"/>
    <x v="6"/>
    <n v="0"/>
    <s v="All"/>
    <x v="2"/>
  </r>
  <r>
    <x v="10"/>
    <x v="6"/>
    <n v="0"/>
    <s v="All"/>
    <x v="2"/>
  </r>
  <r>
    <x v="11"/>
    <x v="6"/>
    <n v="0"/>
    <s v="All"/>
    <x v="2"/>
  </r>
  <r>
    <x v="5"/>
    <x v="7"/>
    <n v="13621.3"/>
    <s v="All"/>
    <x v="2"/>
  </r>
  <r>
    <x v="0"/>
    <x v="7"/>
    <n v="360.9"/>
    <s v="All"/>
    <x v="2"/>
  </r>
  <r>
    <x v="4"/>
    <x v="7"/>
    <n v="335"/>
    <s v="All"/>
    <x v="2"/>
  </r>
  <r>
    <x v="1"/>
    <x v="7"/>
    <n v="297.10000000000002"/>
    <s v="All"/>
    <x v="2"/>
  </r>
  <r>
    <x v="2"/>
    <x v="7"/>
    <n v="244"/>
    <s v="All"/>
    <x v="2"/>
  </r>
  <r>
    <x v="8"/>
    <x v="7"/>
    <n v="2"/>
    <s v="All"/>
    <x v="2"/>
  </r>
  <r>
    <x v="6"/>
    <x v="7"/>
    <n v="0"/>
    <s v="All"/>
    <x v="2"/>
  </r>
  <r>
    <x v="7"/>
    <x v="7"/>
    <n v="0"/>
    <s v="All"/>
    <x v="2"/>
  </r>
  <r>
    <x v="9"/>
    <x v="7"/>
    <n v="0"/>
    <s v="All"/>
    <x v="2"/>
  </r>
  <r>
    <x v="3"/>
    <x v="7"/>
    <n v="0"/>
    <s v="All"/>
    <x v="2"/>
  </r>
  <r>
    <x v="10"/>
    <x v="7"/>
    <n v="0"/>
    <s v="All"/>
    <x v="2"/>
  </r>
  <r>
    <x v="11"/>
    <x v="7"/>
    <n v="0"/>
    <s v="All"/>
    <x v="2"/>
  </r>
  <r>
    <x v="5"/>
    <x v="8"/>
    <n v="18985.8"/>
    <s v="All"/>
    <x v="2"/>
  </r>
  <r>
    <x v="4"/>
    <x v="8"/>
    <n v="360.6"/>
    <s v="All"/>
    <x v="2"/>
  </r>
  <r>
    <x v="0"/>
    <x v="8"/>
    <n v="340.79999999999899"/>
    <s v="All"/>
    <x v="2"/>
  </r>
  <r>
    <x v="2"/>
    <x v="8"/>
    <n v="304.60000000000002"/>
    <s v="All"/>
    <x v="2"/>
  </r>
  <r>
    <x v="1"/>
    <x v="8"/>
    <n v="173.3"/>
    <s v="All"/>
    <x v="2"/>
  </r>
  <r>
    <x v="8"/>
    <x v="8"/>
    <n v="1.3"/>
    <s v="All"/>
    <x v="2"/>
  </r>
  <r>
    <x v="6"/>
    <x v="8"/>
    <n v="0"/>
    <s v="All"/>
    <x v="2"/>
  </r>
  <r>
    <x v="7"/>
    <x v="8"/>
    <n v="0"/>
    <s v="All"/>
    <x v="2"/>
  </r>
  <r>
    <x v="9"/>
    <x v="8"/>
    <n v="0"/>
    <s v="All"/>
    <x v="2"/>
  </r>
  <r>
    <x v="3"/>
    <x v="8"/>
    <n v="0"/>
    <s v="All"/>
    <x v="2"/>
  </r>
  <r>
    <x v="10"/>
    <x v="8"/>
    <n v="0"/>
    <s v="All"/>
    <x v="2"/>
  </r>
  <r>
    <x v="11"/>
    <x v="8"/>
    <n v="0"/>
    <s v="All"/>
    <x v="2"/>
  </r>
  <r>
    <x v="5"/>
    <x v="9"/>
    <n v="24991.3999999999"/>
    <s v="All"/>
    <x v="2"/>
  </r>
  <r>
    <x v="0"/>
    <x v="9"/>
    <n v="353.29999999999899"/>
    <s v="All"/>
    <x v="2"/>
  </r>
  <r>
    <x v="1"/>
    <x v="9"/>
    <n v="298.8"/>
    <s v="All"/>
    <x v="2"/>
  </r>
  <r>
    <x v="4"/>
    <x v="9"/>
    <n v="202.8"/>
    <s v="All"/>
    <x v="2"/>
  </r>
  <r>
    <x v="2"/>
    <x v="9"/>
    <n v="181.7"/>
    <s v="All"/>
    <x v="2"/>
  </r>
  <r>
    <x v="8"/>
    <x v="9"/>
    <n v="1.3"/>
    <s v="All"/>
    <x v="2"/>
  </r>
  <r>
    <x v="6"/>
    <x v="9"/>
    <n v="0"/>
    <s v="All"/>
    <x v="2"/>
  </r>
  <r>
    <x v="7"/>
    <x v="9"/>
    <n v="0"/>
    <s v="All"/>
    <x v="2"/>
  </r>
  <r>
    <x v="9"/>
    <x v="9"/>
    <n v="0"/>
    <s v="All"/>
    <x v="2"/>
  </r>
  <r>
    <x v="3"/>
    <x v="9"/>
    <n v="0"/>
    <s v="All"/>
    <x v="2"/>
  </r>
  <r>
    <x v="10"/>
    <x v="9"/>
    <n v="0"/>
    <s v="All"/>
    <x v="2"/>
  </r>
  <r>
    <x v="11"/>
    <x v="9"/>
    <n v="0"/>
    <s v="All"/>
    <x v="2"/>
  </r>
  <r>
    <x v="5"/>
    <x v="10"/>
    <n v="17214.699999999899"/>
    <s v="All"/>
    <x v="2"/>
  </r>
  <r>
    <x v="0"/>
    <x v="10"/>
    <n v="406.4"/>
    <s v="All"/>
    <x v="2"/>
  </r>
  <r>
    <x v="1"/>
    <x v="10"/>
    <n v="299.10000000000002"/>
    <s v="All"/>
    <x v="2"/>
  </r>
  <r>
    <x v="4"/>
    <x v="10"/>
    <n v="237.6"/>
    <s v="All"/>
    <x v="2"/>
  </r>
  <r>
    <x v="2"/>
    <x v="10"/>
    <n v="207.7"/>
    <s v="All"/>
    <x v="2"/>
  </r>
  <r>
    <x v="8"/>
    <x v="10"/>
    <n v="1.4"/>
    <s v="All"/>
    <x v="2"/>
  </r>
  <r>
    <x v="6"/>
    <x v="10"/>
    <n v="0"/>
    <s v="All"/>
    <x v="2"/>
  </r>
  <r>
    <x v="7"/>
    <x v="10"/>
    <n v="0"/>
    <s v="All"/>
    <x v="2"/>
  </r>
  <r>
    <x v="9"/>
    <x v="10"/>
    <n v="0"/>
    <s v="All"/>
    <x v="2"/>
  </r>
  <r>
    <x v="3"/>
    <x v="10"/>
    <n v="0"/>
    <s v="All"/>
    <x v="2"/>
  </r>
  <r>
    <x v="10"/>
    <x v="10"/>
    <n v="0"/>
    <s v="All"/>
    <x v="2"/>
  </r>
  <r>
    <x v="11"/>
    <x v="10"/>
    <n v="0"/>
    <s v="All"/>
    <x v="2"/>
  </r>
  <r>
    <x v="5"/>
    <x v="11"/>
    <n v="14273.7"/>
    <s v="All"/>
    <x v="2"/>
  </r>
  <r>
    <x v="0"/>
    <x v="11"/>
    <n v="422.7"/>
    <s v="All"/>
    <x v="2"/>
  </r>
  <r>
    <x v="4"/>
    <x v="11"/>
    <n v="247.7"/>
    <s v="All"/>
    <x v="2"/>
  </r>
  <r>
    <x v="1"/>
    <x v="11"/>
    <n v="231.5"/>
    <s v="All"/>
    <x v="2"/>
  </r>
  <r>
    <x v="2"/>
    <x v="11"/>
    <n v="201"/>
    <s v="All"/>
    <x v="2"/>
  </r>
  <r>
    <x v="8"/>
    <x v="11"/>
    <n v="1.6"/>
    <s v="All"/>
    <x v="2"/>
  </r>
  <r>
    <x v="6"/>
    <x v="11"/>
    <n v="0"/>
    <s v="All"/>
    <x v="2"/>
  </r>
  <r>
    <x v="7"/>
    <x v="11"/>
    <n v="0"/>
    <s v="All"/>
    <x v="2"/>
  </r>
  <r>
    <x v="9"/>
    <x v="11"/>
    <n v="0"/>
    <s v="All"/>
    <x v="2"/>
  </r>
  <r>
    <x v="3"/>
    <x v="11"/>
    <n v="0"/>
    <s v="All"/>
    <x v="2"/>
  </r>
  <r>
    <x v="10"/>
    <x v="11"/>
    <n v="0"/>
    <s v="All"/>
    <x v="2"/>
  </r>
  <r>
    <x v="11"/>
    <x v="11"/>
    <n v="0"/>
    <s v="All"/>
    <x v="2"/>
  </r>
  <r>
    <x v="5"/>
    <x v="12"/>
    <n v="9078.1"/>
    <s v="All"/>
    <x v="2"/>
  </r>
  <r>
    <x v="0"/>
    <x v="12"/>
    <n v="428.099999999999"/>
    <s v="All"/>
    <x v="2"/>
  </r>
  <r>
    <x v="4"/>
    <x v="12"/>
    <n v="238.1"/>
    <s v="All"/>
    <x v="2"/>
  </r>
  <r>
    <x v="1"/>
    <x v="12"/>
    <n v="173.5"/>
    <s v="All"/>
    <x v="2"/>
  </r>
  <r>
    <x v="2"/>
    <x v="12"/>
    <n v="142.5"/>
    <s v="All"/>
    <x v="2"/>
  </r>
  <r>
    <x v="8"/>
    <x v="12"/>
    <n v="1.7"/>
    <s v="All"/>
    <x v="2"/>
  </r>
  <r>
    <x v="6"/>
    <x v="12"/>
    <n v="0"/>
    <s v="All"/>
    <x v="2"/>
  </r>
  <r>
    <x v="7"/>
    <x v="12"/>
    <n v="0"/>
    <s v="All"/>
    <x v="2"/>
  </r>
  <r>
    <x v="9"/>
    <x v="12"/>
    <n v="0"/>
    <s v="All"/>
    <x v="2"/>
  </r>
  <r>
    <x v="3"/>
    <x v="12"/>
    <n v="0"/>
    <s v="All"/>
    <x v="2"/>
  </r>
  <r>
    <x v="10"/>
    <x v="12"/>
    <n v="0"/>
    <s v="All"/>
    <x v="2"/>
  </r>
  <r>
    <x v="11"/>
    <x v="12"/>
    <n v="0"/>
    <s v="All"/>
    <x v="2"/>
  </r>
  <r>
    <x v="5"/>
    <x v="13"/>
    <n v="12897.7"/>
    <s v="All"/>
    <x v="2"/>
  </r>
  <r>
    <x v="0"/>
    <x v="13"/>
    <n v="391.3"/>
    <s v="All"/>
    <x v="2"/>
  </r>
  <r>
    <x v="4"/>
    <x v="13"/>
    <n v="240.5"/>
    <s v="All"/>
    <x v="2"/>
  </r>
  <r>
    <x v="1"/>
    <x v="13"/>
    <n v="166.2"/>
    <s v="All"/>
    <x v="2"/>
  </r>
  <r>
    <x v="2"/>
    <x v="13"/>
    <n v="132.69999999999999"/>
    <s v="All"/>
    <x v="2"/>
  </r>
  <r>
    <x v="8"/>
    <x v="13"/>
    <n v="2.2000000000000002"/>
    <s v="All"/>
    <x v="2"/>
  </r>
  <r>
    <x v="6"/>
    <x v="13"/>
    <n v="0"/>
    <s v="All"/>
    <x v="2"/>
  </r>
  <r>
    <x v="7"/>
    <x v="13"/>
    <n v="0"/>
    <s v="All"/>
    <x v="2"/>
  </r>
  <r>
    <x v="9"/>
    <x v="13"/>
    <n v="0"/>
    <s v="All"/>
    <x v="2"/>
  </r>
  <r>
    <x v="3"/>
    <x v="13"/>
    <n v="0"/>
    <s v="All"/>
    <x v="2"/>
  </r>
  <r>
    <x v="10"/>
    <x v="13"/>
    <n v="0"/>
    <s v="All"/>
    <x v="2"/>
  </r>
  <r>
    <x v="11"/>
    <x v="13"/>
    <n v="0"/>
    <s v="All"/>
    <x v="2"/>
  </r>
  <r>
    <x v="5"/>
    <x v="14"/>
    <n v="23606.2"/>
    <s v="All"/>
    <x v="2"/>
  </r>
  <r>
    <x v="0"/>
    <x v="14"/>
    <n v="430.2"/>
    <s v="All"/>
    <x v="2"/>
  </r>
  <r>
    <x v="4"/>
    <x v="14"/>
    <n v="278.2"/>
    <s v="All"/>
    <x v="2"/>
  </r>
  <r>
    <x v="1"/>
    <x v="14"/>
    <n v="255.2"/>
    <s v="All"/>
    <x v="2"/>
  </r>
  <r>
    <x v="2"/>
    <x v="14"/>
    <n v="203.4"/>
    <s v="All"/>
    <x v="2"/>
  </r>
  <r>
    <x v="8"/>
    <x v="14"/>
    <n v="65.599999999999994"/>
    <s v="All"/>
    <x v="2"/>
  </r>
  <r>
    <x v="6"/>
    <x v="14"/>
    <n v="0"/>
    <s v="All"/>
    <x v="2"/>
  </r>
  <r>
    <x v="7"/>
    <x v="14"/>
    <n v="0"/>
    <s v="All"/>
    <x v="2"/>
  </r>
  <r>
    <x v="9"/>
    <x v="14"/>
    <n v="0"/>
    <s v="All"/>
    <x v="2"/>
  </r>
  <r>
    <x v="3"/>
    <x v="14"/>
    <n v="0"/>
    <s v="All"/>
    <x v="2"/>
  </r>
  <r>
    <x v="10"/>
    <x v="14"/>
    <n v="0"/>
    <s v="All"/>
    <x v="2"/>
  </r>
  <r>
    <x v="11"/>
    <x v="14"/>
    <n v="0"/>
    <s v="All"/>
    <x v="2"/>
  </r>
  <r>
    <x v="5"/>
    <x v="15"/>
    <n v="13525.1"/>
    <s v="All"/>
    <x v="2"/>
  </r>
  <r>
    <x v="0"/>
    <x v="15"/>
    <n v="545.6"/>
    <s v="All"/>
    <x v="2"/>
  </r>
  <r>
    <x v="4"/>
    <x v="15"/>
    <n v="275.8"/>
    <s v="All"/>
    <x v="2"/>
  </r>
  <r>
    <x v="1"/>
    <x v="15"/>
    <n v="231.2"/>
    <s v="All"/>
    <x v="2"/>
  </r>
  <r>
    <x v="2"/>
    <x v="15"/>
    <n v="205.8"/>
    <s v="All"/>
    <x v="2"/>
  </r>
  <r>
    <x v="8"/>
    <x v="15"/>
    <n v="32.799999999999997"/>
    <s v="All"/>
    <x v="2"/>
  </r>
  <r>
    <x v="6"/>
    <x v="15"/>
    <n v="0"/>
    <s v="All"/>
    <x v="2"/>
  </r>
  <r>
    <x v="7"/>
    <x v="15"/>
    <n v="0"/>
    <s v="All"/>
    <x v="2"/>
  </r>
  <r>
    <x v="9"/>
    <x v="15"/>
    <n v="0"/>
    <s v="All"/>
    <x v="2"/>
  </r>
  <r>
    <x v="3"/>
    <x v="15"/>
    <n v="0"/>
    <s v="All"/>
    <x v="2"/>
  </r>
  <r>
    <x v="10"/>
    <x v="15"/>
    <n v="0"/>
    <s v="All"/>
    <x v="2"/>
  </r>
  <r>
    <x v="11"/>
    <x v="15"/>
    <n v="0"/>
    <s v="All"/>
    <x v="2"/>
  </r>
  <r>
    <x v="5"/>
    <x v="16"/>
    <n v="21693.599999999999"/>
    <s v="All"/>
    <x v="2"/>
  </r>
  <r>
    <x v="0"/>
    <x v="16"/>
    <n v="449.5"/>
    <s v="All"/>
    <x v="2"/>
  </r>
  <r>
    <x v="4"/>
    <x v="16"/>
    <n v="265.2"/>
    <s v="All"/>
    <x v="2"/>
  </r>
  <r>
    <x v="1"/>
    <x v="16"/>
    <n v="259.2"/>
    <s v="All"/>
    <x v="2"/>
  </r>
  <r>
    <x v="2"/>
    <x v="16"/>
    <n v="184.7"/>
    <s v="All"/>
    <x v="2"/>
  </r>
  <r>
    <x v="8"/>
    <x v="16"/>
    <n v="41.2"/>
    <s v="All"/>
    <x v="2"/>
  </r>
  <r>
    <x v="6"/>
    <x v="16"/>
    <n v="0"/>
    <s v="All"/>
    <x v="2"/>
  </r>
  <r>
    <x v="7"/>
    <x v="16"/>
    <n v="0"/>
    <s v="All"/>
    <x v="2"/>
  </r>
  <r>
    <x v="9"/>
    <x v="16"/>
    <n v="0"/>
    <s v="All"/>
    <x v="2"/>
  </r>
  <r>
    <x v="3"/>
    <x v="16"/>
    <n v="0"/>
    <s v="All"/>
    <x v="2"/>
  </r>
  <r>
    <x v="10"/>
    <x v="16"/>
    <n v="0"/>
    <s v="All"/>
    <x v="2"/>
  </r>
  <r>
    <x v="11"/>
    <x v="16"/>
    <n v="0"/>
    <s v="All"/>
    <x v="2"/>
  </r>
  <r>
    <x v="5"/>
    <x v="17"/>
    <n v="8296.9"/>
    <s v="All"/>
    <x v="2"/>
  </r>
  <r>
    <x v="0"/>
    <x v="17"/>
    <n v="456.1"/>
    <s v="All"/>
    <x v="2"/>
  </r>
  <r>
    <x v="4"/>
    <x v="17"/>
    <n v="288"/>
    <s v="All"/>
    <x v="2"/>
  </r>
  <r>
    <x v="1"/>
    <x v="17"/>
    <n v="211.9"/>
    <s v="All"/>
    <x v="2"/>
  </r>
  <r>
    <x v="2"/>
    <x v="17"/>
    <n v="192.9"/>
    <s v="All"/>
    <x v="2"/>
  </r>
  <r>
    <x v="8"/>
    <x v="17"/>
    <n v="9.6"/>
    <s v="All"/>
    <x v="2"/>
  </r>
  <r>
    <x v="6"/>
    <x v="17"/>
    <n v="0"/>
    <s v="All"/>
    <x v="2"/>
  </r>
  <r>
    <x v="7"/>
    <x v="17"/>
    <n v="0"/>
    <s v="All"/>
    <x v="2"/>
  </r>
  <r>
    <x v="9"/>
    <x v="17"/>
    <n v="0"/>
    <s v="All"/>
    <x v="2"/>
  </r>
  <r>
    <x v="3"/>
    <x v="17"/>
    <n v="0"/>
    <s v="All"/>
    <x v="2"/>
  </r>
  <r>
    <x v="10"/>
    <x v="17"/>
    <n v="0"/>
    <s v="All"/>
    <x v="2"/>
  </r>
  <r>
    <x v="11"/>
    <x v="17"/>
    <n v="0"/>
    <s v="All"/>
    <x v="2"/>
  </r>
  <r>
    <x v="4"/>
    <x v="0"/>
    <n v="287.89999999999998"/>
    <s v="All"/>
    <x v="3"/>
  </r>
  <r>
    <x v="2"/>
    <x v="0"/>
    <n v="256"/>
    <s v="All"/>
    <x v="3"/>
  </r>
  <r>
    <x v="0"/>
    <x v="0"/>
    <n v="151.69999999999999"/>
    <s v="All"/>
    <x v="3"/>
  </r>
  <r>
    <x v="5"/>
    <x v="0"/>
    <n v="118.8"/>
    <s v="All"/>
    <x v="3"/>
  </r>
  <r>
    <x v="6"/>
    <x v="0"/>
    <n v="0"/>
    <s v="All"/>
    <x v="3"/>
  </r>
  <r>
    <x v="7"/>
    <x v="0"/>
    <n v="0"/>
    <s v="All"/>
    <x v="3"/>
  </r>
  <r>
    <x v="1"/>
    <x v="0"/>
    <n v="0"/>
    <s v="All"/>
    <x v="3"/>
  </r>
  <r>
    <x v="8"/>
    <x v="0"/>
    <n v="0"/>
    <s v="All"/>
    <x v="3"/>
  </r>
  <r>
    <x v="9"/>
    <x v="0"/>
    <n v="0"/>
    <s v="All"/>
    <x v="3"/>
  </r>
  <r>
    <x v="3"/>
    <x v="0"/>
    <n v="0"/>
    <s v="All"/>
    <x v="3"/>
  </r>
  <r>
    <x v="10"/>
    <x v="0"/>
    <n v="0"/>
    <s v="All"/>
    <x v="3"/>
  </r>
  <r>
    <x v="11"/>
    <x v="0"/>
    <n v="0"/>
    <s v="All"/>
    <x v="3"/>
  </r>
  <r>
    <x v="4"/>
    <x v="1"/>
    <n v="274"/>
    <s v="All"/>
    <x v="3"/>
  </r>
  <r>
    <x v="2"/>
    <x v="1"/>
    <n v="218.7"/>
    <s v="All"/>
    <x v="3"/>
  </r>
  <r>
    <x v="5"/>
    <x v="1"/>
    <n v="144.69999999999999"/>
    <s v="All"/>
    <x v="3"/>
  </r>
  <r>
    <x v="0"/>
    <x v="1"/>
    <n v="141.9"/>
    <s v="All"/>
    <x v="3"/>
  </r>
  <r>
    <x v="6"/>
    <x v="1"/>
    <n v="0"/>
    <s v="All"/>
    <x v="3"/>
  </r>
  <r>
    <x v="7"/>
    <x v="1"/>
    <n v="0"/>
    <s v="All"/>
    <x v="3"/>
  </r>
  <r>
    <x v="1"/>
    <x v="1"/>
    <n v="0"/>
    <s v="All"/>
    <x v="3"/>
  </r>
  <r>
    <x v="8"/>
    <x v="1"/>
    <n v="0"/>
    <s v="All"/>
    <x v="3"/>
  </r>
  <r>
    <x v="9"/>
    <x v="1"/>
    <n v="0"/>
    <s v="All"/>
    <x v="3"/>
  </r>
  <r>
    <x v="3"/>
    <x v="1"/>
    <n v="0"/>
    <s v="All"/>
    <x v="3"/>
  </r>
  <r>
    <x v="10"/>
    <x v="1"/>
    <n v="0"/>
    <s v="All"/>
    <x v="3"/>
  </r>
  <r>
    <x v="11"/>
    <x v="1"/>
    <n v="0"/>
    <s v="All"/>
    <x v="3"/>
  </r>
  <r>
    <x v="4"/>
    <x v="2"/>
    <n v="304.3"/>
    <s v="All"/>
    <x v="3"/>
  </r>
  <r>
    <x v="2"/>
    <x v="2"/>
    <n v="217.1"/>
    <s v="All"/>
    <x v="3"/>
  </r>
  <r>
    <x v="0"/>
    <x v="2"/>
    <n v="144.9"/>
    <s v="All"/>
    <x v="3"/>
  </r>
  <r>
    <x v="5"/>
    <x v="2"/>
    <n v="138.69999999999999"/>
    <s v="All"/>
    <x v="3"/>
  </r>
  <r>
    <x v="6"/>
    <x v="2"/>
    <n v="0"/>
    <s v="All"/>
    <x v="3"/>
  </r>
  <r>
    <x v="7"/>
    <x v="2"/>
    <n v="0"/>
    <s v="All"/>
    <x v="3"/>
  </r>
  <r>
    <x v="1"/>
    <x v="2"/>
    <n v="0"/>
    <s v="All"/>
    <x v="3"/>
  </r>
  <r>
    <x v="8"/>
    <x v="2"/>
    <n v="0"/>
    <s v="All"/>
    <x v="3"/>
  </r>
  <r>
    <x v="9"/>
    <x v="2"/>
    <n v="0"/>
    <s v="All"/>
    <x v="3"/>
  </r>
  <r>
    <x v="3"/>
    <x v="2"/>
    <n v="0"/>
    <s v="All"/>
    <x v="3"/>
  </r>
  <r>
    <x v="10"/>
    <x v="2"/>
    <n v="0"/>
    <s v="All"/>
    <x v="3"/>
  </r>
  <r>
    <x v="11"/>
    <x v="2"/>
    <n v="0"/>
    <s v="All"/>
    <x v="3"/>
  </r>
  <r>
    <x v="2"/>
    <x v="3"/>
    <n v="342.1"/>
    <s v="All"/>
    <x v="3"/>
  </r>
  <r>
    <x v="4"/>
    <x v="3"/>
    <n v="275.7"/>
    <s v="All"/>
    <x v="3"/>
  </r>
  <r>
    <x v="5"/>
    <x v="3"/>
    <n v="173.9"/>
    <s v="All"/>
    <x v="3"/>
  </r>
  <r>
    <x v="0"/>
    <x v="3"/>
    <n v="135.6"/>
    <s v="All"/>
    <x v="3"/>
  </r>
  <r>
    <x v="8"/>
    <x v="3"/>
    <n v="0.4"/>
    <s v="All"/>
    <x v="3"/>
  </r>
  <r>
    <x v="6"/>
    <x v="3"/>
    <n v="0"/>
    <s v="All"/>
    <x v="3"/>
  </r>
  <r>
    <x v="7"/>
    <x v="3"/>
    <n v="0"/>
    <s v="All"/>
    <x v="3"/>
  </r>
  <r>
    <x v="1"/>
    <x v="3"/>
    <n v="0"/>
    <s v="All"/>
    <x v="3"/>
  </r>
  <r>
    <x v="9"/>
    <x v="3"/>
    <n v="0"/>
    <s v="All"/>
    <x v="3"/>
  </r>
  <r>
    <x v="3"/>
    <x v="3"/>
    <n v="0"/>
    <s v="All"/>
    <x v="3"/>
  </r>
  <r>
    <x v="10"/>
    <x v="3"/>
    <n v="0"/>
    <s v="All"/>
    <x v="3"/>
  </r>
  <r>
    <x v="11"/>
    <x v="3"/>
    <n v="0"/>
    <s v="All"/>
    <x v="3"/>
  </r>
  <r>
    <x v="2"/>
    <x v="4"/>
    <n v="431.1"/>
    <s v="All"/>
    <x v="3"/>
  </r>
  <r>
    <x v="4"/>
    <x v="4"/>
    <n v="315.10000000000002"/>
    <s v="All"/>
    <x v="3"/>
  </r>
  <r>
    <x v="5"/>
    <x v="4"/>
    <n v="222.89999999999901"/>
    <s v="All"/>
    <x v="3"/>
  </r>
  <r>
    <x v="0"/>
    <x v="4"/>
    <n v="153.80000000000001"/>
    <s v="All"/>
    <x v="3"/>
  </r>
  <r>
    <x v="6"/>
    <x v="4"/>
    <n v="0"/>
    <s v="All"/>
    <x v="3"/>
  </r>
  <r>
    <x v="7"/>
    <x v="4"/>
    <n v="0"/>
    <s v="All"/>
    <x v="3"/>
  </r>
  <r>
    <x v="1"/>
    <x v="4"/>
    <n v="0"/>
    <s v="All"/>
    <x v="3"/>
  </r>
  <r>
    <x v="8"/>
    <x v="4"/>
    <n v="0"/>
    <s v="All"/>
    <x v="3"/>
  </r>
  <r>
    <x v="9"/>
    <x v="4"/>
    <n v="0"/>
    <s v="All"/>
    <x v="3"/>
  </r>
  <r>
    <x v="3"/>
    <x v="4"/>
    <n v="0"/>
    <s v="All"/>
    <x v="3"/>
  </r>
  <r>
    <x v="10"/>
    <x v="4"/>
    <n v="0"/>
    <s v="All"/>
    <x v="3"/>
  </r>
  <r>
    <x v="11"/>
    <x v="4"/>
    <n v="0"/>
    <s v="All"/>
    <x v="3"/>
  </r>
  <r>
    <x v="4"/>
    <x v="5"/>
    <n v="343.4"/>
    <s v="All"/>
    <x v="3"/>
  </r>
  <r>
    <x v="2"/>
    <x v="5"/>
    <n v="188.8"/>
    <s v="All"/>
    <x v="3"/>
  </r>
  <r>
    <x v="0"/>
    <x v="5"/>
    <n v="168.5"/>
    <s v="All"/>
    <x v="3"/>
  </r>
  <r>
    <x v="5"/>
    <x v="5"/>
    <n v="138.19999999999999"/>
    <s v="All"/>
    <x v="3"/>
  </r>
  <r>
    <x v="6"/>
    <x v="5"/>
    <n v="0"/>
    <s v="All"/>
    <x v="3"/>
  </r>
  <r>
    <x v="7"/>
    <x v="5"/>
    <n v="0"/>
    <s v="All"/>
    <x v="3"/>
  </r>
  <r>
    <x v="1"/>
    <x v="5"/>
    <n v="0"/>
    <s v="All"/>
    <x v="3"/>
  </r>
  <r>
    <x v="8"/>
    <x v="5"/>
    <n v="0"/>
    <s v="All"/>
    <x v="3"/>
  </r>
  <r>
    <x v="9"/>
    <x v="5"/>
    <n v="0"/>
    <s v="All"/>
    <x v="3"/>
  </r>
  <r>
    <x v="3"/>
    <x v="5"/>
    <n v="0"/>
    <s v="All"/>
    <x v="3"/>
  </r>
  <r>
    <x v="10"/>
    <x v="5"/>
    <n v="0"/>
    <s v="All"/>
    <x v="3"/>
  </r>
  <r>
    <x v="11"/>
    <x v="5"/>
    <n v="0"/>
    <s v="All"/>
    <x v="3"/>
  </r>
  <r>
    <x v="4"/>
    <x v="6"/>
    <n v="330.2"/>
    <s v="All"/>
    <x v="3"/>
  </r>
  <r>
    <x v="2"/>
    <x v="6"/>
    <n v="209.7"/>
    <s v="All"/>
    <x v="3"/>
  </r>
  <r>
    <x v="0"/>
    <x v="6"/>
    <n v="152.30000000000001"/>
    <s v="All"/>
    <x v="3"/>
  </r>
  <r>
    <x v="5"/>
    <x v="6"/>
    <n v="146.30000000000001"/>
    <s v="All"/>
    <x v="3"/>
  </r>
  <r>
    <x v="6"/>
    <x v="6"/>
    <n v="0"/>
    <s v="All"/>
    <x v="3"/>
  </r>
  <r>
    <x v="7"/>
    <x v="6"/>
    <n v="0"/>
    <s v="All"/>
    <x v="3"/>
  </r>
  <r>
    <x v="1"/>
    <x v="6"/>
    <n v="0"/>
    <s v="All"/>
    <x v="3"/>
  </r>
  <r>
    <x v="8"/>
    <x v="6"/>
    <n v="0"/>
    <s v="All"/>
    <x v="3"/>
  </r>
  <r>
    <x v="9"/>
    <x v="6"/>
    <n v="0"/>
    <s v="All"/>
    <x v="3"/>
  </r>
  <r>
    <x v="3"/>
    <x v="6"/>
    <n v="0"/>
    <s v="All"/>
    <x v="3"/>
  </r>
  <r>
    <x v="10"/>
    <x v="6"/>
    <n v="0"/>
    <s v="All"/>
    <x v="3"/>
  </r>
  <r>
    <x v="11"/>
    <x v="6"/>
    <n v="0"/>
    <s v="All"/>
    <x v="3"/>
  </r>
  <r>
    <x v="4"/>
    <x v="7"/>
    <n v="343.9"/>
    <s v="All"/>
    <x v="3"/>
  </r>
  <r>
    <x v="2"/>
    <x v="7"/>
    <n v="256.10000000000002"/>
    <s v="All"/>
    <x v="3"/>
  </r>
  <r>
    <x v="0"/>
    <x v="7"/>
    <n v="164.6"/>
    <s v="All"/>
    <x v="3"/>
  </r>
  <r>
    <x v="5"/>
    <x v="7"/>
    <n v="155.79999999999899"/>
    <s v="All"/>
    <x v="3"/>
  </r>
  <r>
    <x v="6"/>
    <x v="7"/>
    <n v="0"/>
    <s v="All"/>
    <x v="3"/>
  </r>
  <r>
    <x v="7"/>
    <x v="7"/>
    <n v="0"/>
    <s v="All"/>
    <x v="3"/>
  </r>
  <r>
    <x v="1"/>
    <x v="7"/>
    <n v="0"/>
    <s v="All"/>
    <x v="3"/>
  </r>
  <r>
    <x v="8"/>
    <x v="7"/>
    <n v="0"/>
    <s v="All"/>
    <x v="3"/>
  </r>
  <r>
    <x v="9"/>
    <x v="7"/>
    <n v="0"/>
    <s v="All"/>
    <x v="3"/>
  </r>
  <r>
    <x v="3"/>
    <x v="7"/>
    <n v="0"/>
    <s v="All"/>
    <x v="3"/>
  </r>
  <r>
    <x v="10"/>
    <x v="7"/>
    <n v="0"/>
    <s v="All"/>
    <x v="3"/>
  </r>
  <r>
    <x v="11"/>
    <x v="7"/>
    <n v="0"/>
    <s v="All"/>
    <x v="3"/>
  </r>
  <r>
    <x v="4"/>
    <x v="8"/>
    <n v="333.79999999999899"/>
    <s v="All"/>
    <x v="3"/>
  </r>
  <r>
    <x v="2"/>
    <x v="8"/>
    <n v="298.7"/>
    <s v="All"/>
    <x v="3"/>
  </r>
  <r>
    <x v="5"/>
    <x v="8"/>
    <n v="158.4"/>
    <s v="All"/>
    <x v="3"/>
  </r>
  <r>
    <x v="0"/>
    <x v="8"/>
    <n v="158.1"/>
    <s v="All"/>
    <x v="3"/>
  </r>
  <r>
    <x v="6"/>
    <x v="8"/>
    <n v="0"/>
    <s v="All"/>
    <x v="3"/>
  </r>
  <r>
    <x v="7"/>
    <x v="8"/>
    <n v="0"/>
    <s v="All"/>
    <x v="3"/>
  </r>
  <r>
    <x v="1"/>
    <x v="8"/>
    <n v="0"/>
    <s v="All"/>
    <x v="3"/>
  </r>
  <r>
    <x v="8"/>
    <x v="8"/>
    <n v="0"/>
    <s v="All"/>
    <x v="3"/>
  </r>
  <r>
    <x v="9"/>
    <x v="8"/>
    <n v="0"/>
    <s v="All"/>
    <x v="3"/>
  </r>
  <r>
    <x v="3"/>
    <x v="8"/>
    <n v="0"/>
    <s v="All"/>
    <x v="3"/>
  </r>
  <r>
    <x v="10"/>
    <x v="8"/>
    <n v="0"/>
    <s v="All"/>
    <x v="3"/>
  </r>
  <r>
    <x v="11"/>
    <x v="8"/>
    <n v="0"/>
    <s v="All"/>
    <x v="3"/>
  </r>
  <r>
    <x v="2"/>
    <x v="9"/>
    <n v="384.3"/>
    <s v="All"/>
    <x v="3"/>
  </r>
  <r>
    <x v="5"/>
    <x v="9"/>
    <n v="219.9"/>
    <s v="All"/>
    <x v="3"/>
  </r>
  <r>
    <x v="4"/>
    <x v="9"/>
    <n v="214.6"/>
    <s v="All"/>
    <x v="3"/>
  </r>
  <r>
    <x v="0"/>
    <x v="9"/>
    <n v="77.2"/>
    <s v="All"/>
    <x v="3"/>
  </r>
  <r>
    <x v="6"/>
    <x v="9"/>
    <n v="0"/>
    <s v="All"/>
    <x v="3"/>
  </r>
  <r>
    <x v="7"/>
    <x v="9"/>
    <n v="0"/>
    <s v="All"/>
    <x v="3"/>
  </r>
  <r>
    <x v="1"/>
    <x v="9"/>
    <n v="0"/>
    <s v="All"/>
    <x v="3"/>
  </r>
  <r>
    <x v="8"/>
    <x v="9"/>
    <n v="0"/>
    <s v="All"/>
    <x v="3"/>
  </r>
  <r>
    <x v="9"/>
    <x v="9"/>
    <n v="0"/>
    <s v="All"/>
    <x v="3"/>
  </r>
  <r>
    <x v="3"/>
    <x v="9"/>
    <n v="0"/>
    <s v="All"/>
    <x v="3"/>
  </r>
  <r>
    <x v="10"/>
    <x v="9"/>
    <n v="0"/>
    <s v="All"/>
    <x v="3"/>
  </r>
  <r>
    <x v="11"/>
    <x v="9"/>
    <n v="0"/>
    <s v="All"/>
    <x v="3"/>
  </r>
  <r>
    <x v="4"/>
    <x v="10"/>
    <n v="241.29999999999899"/>
    <s v="All"/>
    <x v="3"/>
  </r>
  <r>
    <x v="5"/>
    <x v="10"/>
    <n v="136.4"/>
    <s v="All"/>
    <x v="3"/>
  </r>
  <r>
    <x v="2"/>
    <x v="10"/>
    <n v="135.5"/>
    <s v="All"/>
    <x v="3"/>
  </r>
  <r>
    <x v="0"/>
    <x v="10"/>
    <n v="84.3"/>
    <s v="All"/>
    <x v="3"/>
  </r>
  <r>
    <x v="6"/>
    <x v="10"/>
    <n v="0"/>
    <s v="All"/>
    <x v="3"/>
  </r>
  <r>
    <x v="7"/>
    <x v="10"/>
    <n v="0"/>
    <s v="All"/>
    <x v="3"/>
  </r>
  <r>
    <x v="1"/>
    <x v="10"/>
    <n v="0"/>
    <s v="All"/>
    <x v="3"/>
  </r>
  <r>
    <x v="8"/>
    <x v="10"/>
    <n v="0"/>
    <s v="All"/>
    <x v="3"/>
  </r>
  <r>
    <x v="9"/>
    <x v="10"/>
    <n v="0"/>
    <s v="All"/>
    <x v="3"/>
  </r>
  <r>
    <x v="3"/>
    <x v="10"/>
    <n v="0"/>
    <s v="All"/>
    <x v="3"/>
  </r>
  <r>
    <x v="10"/>
    <x v="10"/>
    <n v="0"/>
    <s v="All"/>
    <x v="3"/>
  </r>
  <r>
    <x v="11"/>
    <x v="10"/>
    <n v="0"/>
    <s v="All"/>
    <x v="3"/>
  </r>
  <r>
    <x v="2"/>
    <x v="11"/>
    <n v="152.9"/>
    <s v="All"/>
    <x v="3"/>
  </r>
  <r>
    <x v="4"/>
    <x v="11"/>
    <n v="152.80000000000001"/>
    <s v="All"/>
    <x v="3"/>
  </r>
  <r>
    <x v="0"/>
    <x v="11"/>
    <n v="74.3"/>
    <s v="All"/>
    <x v="3"/>
  </r>
  <r>
    <x v="5"/>
    <x v="11"/>
    <n v="15.1"/>
    <s v="All"/>
    <x v="3"/>
  </r>
  <r>
    <x v="6"/>
    <x v="11"/>
    <n v="0"/>
    <s v="All"/>
    <x v="3"/>
  </r>
  <r>
    <x v="7"/>
    <x v="11"/>
    <n v="0"/>
    <s v="All"/>
    <x v="3"/>
  </r>
  <r>
    <x v="1"/>
    <x v="11"/>
    <n v="0"/>
    <s v="All"/>
    <x v="3"/>
  </r>
  <r>
    <x v="8"/>
    <x v="11"/>
    <n v="0"/>
    <s v="All"/>
    <x v="3"/>
  </r>
  <r>
    <x v="9"/>
    <x v="11"/>
    <n v="0"/>
    <s v="All"/>
    <x v="3"/>
  </r>
  <r>
    <x v="3"/>
    <x v="11"/>
    <n v="0"/>
    <s v="All"/>
    <x v="3"/>
  </r>
  <r>
    <x v="10"/>
    <x v="11"/>
    <n v="0"/>
    <s v="All"/>
    <x v="3"/>
  </r>
  <r>
    <x v="11"/>
    <x v="11"/>
    <n v="0"/>
    <s v="All"/>
    <x v="3"/>
  </r>
  <r>
    <x v="4"/>
    <x v="12"/>
    <n v="260.2"/>
    <s v="All"/>
    <x v="3"/>
  </r>
  <r>
    <x v="5"/>
    <x v="12"/>
    <n v="124.399999999999"/>
    <s v="All"/>
    <x v="3"/>
  </r>
  <r>
    <x v="2"/>
    <x v="12"/>
    <n v="111"/>
    <s v="All"/>
    <x v="3"/>
  </r>
  <r>
    <x v="0"/>
    <x v="12"/>
    <n v="94.9"/>
    <s v="All"/>
    <x v="3"/>
  </r>
  <r>
    <x v="6"/>
    <x v="12"/>
    <n v="0"/>
    <s v="All"/>
    <x v="3"/>
  </r>
  <r>
    <x v="7"/>
    <x v="12"/>
    <n v="0"/>
    <s v="All"/>
    <x v="3"/>
  </r>
  <r>
    <x v="1"/>
    <x v="12"/>
    <n v="0"/>
    <s v="All"/>
    <x v="3"/>
  </r>
  <r>
    <x v="8"/>
    <x v="12"/>
    <n v="0"/>
    <s v="All"/>
    <x v="3"/>
  </r>
  <r>
    <x v="9"/>
    <x v="12"/>
    <n v="0"/>
    <s v="All"/>
    <x v="3"/>
  </r>
  <r>
    <x v="3"/>
    <x v="12"/>
    <n v="0"/>
    <s v="All"/>
    <x v="3"/>
  </r>
  <r>
    <x v="10"/>
    <x v="12"/>
    <n v="0"/>
    <s v="All"/>
    <x v="3"/>
  </r>
  <r>
    <x v="11"/>
    <x v="12"/>
    <n v="0"/>
    <s v="All"/>
    <x v="3"/>
  </r>
  <r>
    <x v="4"/>
    <x v="13"/>
    <n v="207"/>
    <s v="All"/>
    <x v="3"/>
  </r>
  <r>
    <x v="2"/>
    <x v="13"/>
    <n v="106.7"/>
    <s v="All"/>
    <x v="3"/>
  </r>
  <r>
    <x v="0"/>
    <x v="13"/>
    <n v="80"/>
    <s v="All"/>
    <x v="3"/>
  </r>
  <r>
    <x v="5"/>
    <x v="13"/>
    <n v="78.8"/>
    <s v="All"/>
    <x v="3"/>
  </r>
  <r>
    <x v="6"/>
    <x v="13"/>
    <n v="0"/>
    <s v="All"/>
    <x v="3"/>
  </r>
  <r>
    <x v="7"/>
    <x v="13"/>
    <n v="0"/>
    <s v="All"/>
    <x v="3"/>
  </r>
  <r>
    <x v="1"/>
    <x v="13"/>
    <n v="0"/>
    <s v="All"/>
    <x v="3"/>
  </r>
  <r>
    <x v="8"/>
    <x v="13"/>
    <n v="0"/>
    <s v="All"/>
    <x v="3"/>
  </r>
  <r>
    <x v="9"/>
    <x v="13"/>
    <n v="0"/>
    <s v="All"/>
    <x v="3"/>
  </r>
  <r>
    <x v="3"/>
    <x v="13"/>
    <n v="0"/>
    <s v="All"/>
    <x v="3"/>
  </r>
  <r>
    <x v="10"/>
    <x v="13"/>
    <n v="0"/>
    <s v="All"/>
    <x v="3"/>
  </r>
  <r>
    <x v="11"/>
    <x v="13"/>
    <n v="0"/>
    <s v="All"/>
    <x v="3"/>
  </r>
  <r>
    <x v="4"/>
    <x v="14"/>
    <n v="254.2"/>
    <s v="All"/>
    <x v="3"/>
  </r>
  <r>
    <x v="2"/>
    <x v="14"/>
    <n v="197"/>
    <s v="All"/>
    <x v="3"/>
  </r>
  <r>
    <x v="5"/>
    <x v="14"/>
    <n v="132.5"/>
    <s v="All"/>
    <x v="3"/>
  </r>
  <r>
    <x v="0"/>
    <x v="14"/>
    <n v="88.8"/>
    <s v="All"/>
    <x v="3"/>
  </r>
  <r>
    <x v="6"/>
    <x v="14"/>
    <n v="0"/>
    <s v="All"/>
    <x v="3"/>
  </r>
  <r>
    <x v="7"/>
    <x v="14"/>
    <n v="0"/>
    <s v="All"/>
    <x v="3"/>
  </r>
  <r>
    <x v="1"/>
    <x v="14"/>
    <n v="0"/>
    <s v="All"/>
    <x v="3"/>
  </r>
  <r>
    <x v="8"/>
    <x v="14"/>
    <n v="0"/>
    <s v="All"/>
    <x v="3"/>
  </r>
  <r>
    <x v="9"/>
    <x v="14"/>
    <n v="0"/>
    <s v="All"/>
    <x v="3"/>
  </r>
  <r>
    <x v="3"/>
    <x v="14"/>
    <n v="0"/>
    <s v="All"/>
    <x v="3"/>
  </r>
  <r>
    <x v="10"/>
    <x v="14"/>
    <n v="0"/>
    <s v="All"/>
    <x v="3"/>
  </r>
  <r>
    <x v="11"/>
    <x v="14"/>
    <n v="0"/>
    <s v="All"/>
    <x v="3"/>
  </r>
  <r>
    <x v="4"/>
    <x v="15"/>
    <n v="250.6"/>
    <s v="All"/>
    <x v="3"/>
  </r>
  <r>
    <x v="2"/>
    <x v="15"/>
    <n v="241"/>
    <s v="All"/>
    <x v="3"/>
  </r>
  <r>
    <x v="5"/>
    <x v="15"/>
    <n v="167.5"/>
    <s v="All"/>
    <x v="3"/>
  </r>
  <r>
    <x v="0"/>
    <x v="15"/>
    <n v="147.4"/>
    <s v="All"/>
    <x v="3"/>
  </r>
  <r>
    <x v="6"/>
    <x v="15"/>
    <n v="0"/>
    <s v="All"/>
    <x v="3"/>
  </r>
  <r>
    <x v="7"/>
    <x v="15"/>
    <n v="0"/>
    <s v="All"/>
    <x v="3"/>
  </r>
  <r>
    <x v="1"/>
    <x v="15"/>
    <n v="0"/>
    <s v="All"/>
    <x v="3"/>
  </r>
  <r>
    <x v="8"/>
    <x v="15"/>
    <n v="0"/>
    <s v="All"/>
    <x v="3"/>
  </r>
  <r>
    <x v="9"/>
    <x v="15"/>
    <n v="0"/>
    <s v="All"/>
    <x v="3"/>
  </r>
  <r>
    <x v="3"/>
    <x v="15"/>
    <n v="0"/>
    <s v="All"/>
    <x v="3"/>
  </r>
  <r>
    <x v="10"/>
    <x v="15"/>
    <n v="0"/>
    <s v="All"/>
    <x v="3"/>
  </r>
  <r>
    <x v="11"/>
    <x v="15"/>
    <n v="0"/>
    <s v="All"/>
    <x v="3"/>
  </r>
  <r>
    <x v="2"/>
    <x v="16"/>
    <n v="315.2"/>
    <s v="All"/>
    <x v="3"/>
  </r>
  <r>
    <x v="4"/>
    <x v="16"/>
    <n v="255.3"/>
    <s v="All"/>
    <x v="3"/>
  </r>
  <r>
    <x v="5"/>
    <x v="16"/>
    <n v="198.8"/>
    <s v="All"/>
    <x v="3"/>
  </r>
  <r>
    <x v="0"/>
    <x v="16"/>
    <n v="127.19999999999899"/>
    <s v="All"/>
    <x v="3"/>
  </r>
  <r>
    <x v="6"/>
    <x v="16"/>
    <n v="0"/>
    <s v="All"/>
    <x v="3"/>
  </r>
  <r>
    <x v="7"/>
    <x v="16"/>
    <n v="0"/>
    <s v="All"/>
    <x v="3"/>
  </r>
  <r>
    <x v="1"/>
    <x v="16"/>
    <n v="0"/>
    <s v="All"/>
    <x v="3"/>
  </r>
  <r>
    <x v="8"/>
    <x v="16"/>
    <n v="0"/>
    <s v="All"/>
    <x v="3"/>
  </r>
  <r>
    <x v="9"/>
    <x v="16"/>
    <n v="0"/>
    <s v="All"/>
    <x v="3"/>
  </r>
  <r>
    <x v="3"/>
    <x v="16"/>
    <n v="0"/>
    <s v="All"/>
    <x v="3"/>
  </r>
  <r>
    <x v="10"/>
    <x v="16"/>
    <n v="0"/>
    <s v="All"/>
    <x v="3"/>
  </r>
  <r>
    <x v="11"/>
    <x v="16"/>
    <n v="0"/>
    <s v="All"/>
    <x v="3"/>
  </r>
  <r>
    <x v="4"/>
    <x v="17"/>
    <n v="303.60000000000002"/>
    <s v="All"/>
    <x v="3"/>
  </r>
  <r>
    <x v="2"/>
    <x v="17"/>
    <n v="211.8"/>
    <s v="All"/>
    <x v="3"/>
  </r>
  <r>
    <x v="0"/>
    <x v="17"/>
    <n v="156.30000000000001"/>
    <s v="All"/>
    <x v="3"/>
  </r>
  <r>
    <x v="5"/>
    <x v="17"/>
    <n v="133.30000000000001"/>
    <s v="All"/>
    <x v="3"/>
  </r>
  <r>
    <x v="6"/>
    <x v="17"/>
    <n v="0"/>
    <s v="All"/>
    <x v="3"/>
  </r>
  <r>
    <x v="7"/>
    <x v="17"/>
    <n v="0"/>
    <s v="All"/>
    <x v="3"/>
  </r>
  <r>
    <x v="1"/>
    <x v="17"/>
    <n v="0"/>
    <s v="All"/>
    <x v="3"/>
  </r>
  <r>
    <x v="8"/>
    <x v="17"/>
    <n v="0"/>
    <s v="All"/>
    <x v="3"/>
  </r>
  <r>
    <x v="9"/>
    <x v="17"/>
    <n v="0"/>
    <s v="All"/>
    <x v="3"/>
  </r>
  <r>
    <x v="3"/>
    <x v="17"/>
    <n v="0"/>
    <s v="All"/>
    <x v="3"/>
  </r>
  <r>
    <x v="10"/>
    <x v="17"/>
    <n v="0"/>
    <s v="All"/>
    <x v="3"/>
  </r>
  <r>
    <x v="11"/>
    <x v="17"/>
    <n v="0"/>
    <s v="All"/>
    <x v="3"/>
  </r>
  <r>
    <x v="2"/>
    <x v="0"/>
    <n v="8952.6"/>
    <s v="All"/>
    <x v="4"/>
  </r>
  <r>
    <x v="5"/>
    <x v="0"/>
    <n v="5493.1"/>
    <s v="All"/>
    <x v="4"/>
  </r>
  <r>
    <x v="4"/>
    <x v="0"/>
    <n v="3108.4"/>
    <s v="All"/>
    <x v="4"/>
  </r>
  <r>
    <x v="1"/>
    <x v="0"/>
    <n v="2800.2"/>
    <s v="All"/>
    <x v="4"/>
  </r>
  <r>
    <x v="0"/>
    <x v="0"/>
    <n v="2546.6"/>
    <s v="All"/>
    <x v="4"/>
  </r>
  <r>
    <x v="3"/>
    <x v="0"/>
    <n v="20.100000000000001"/>
    <s v="All"/>
    <x v="4"/>
  </r>
  <r>
    <x v="8"/>
    <x v="0"/>
    <n v="11"/>
    <s v="All"/>
    <x v="4"/>
  </r>
  <r>
    <x v="6"/>
    <x v="0"/>
    <n v="0"/>
    <s v="All"/>
    <x v="4"/>
  </r>
  <r>
    <x v="7"/>
    <x v="0"/>
    <n v="0"/>
    <s v="All"/>
    <x v="4"/>
  </r>
  <r>
    <x v="9"/>
    <x v="0"/>
    <n v="0"/>
    <s v="All"/>
    <x v="4"/>
  </r>
  <r>
    <x v="10"/>
    <x v="0"/>
    <n v="0"/>
    <s v="All"/>
    <x v="4"/>
  </r>
  <r>
    <x v="11"/>
    <x v="0"/>
    <n v="0"/>
    <s v="All"/>
    <x v="4"/>
  </r>
  <r>
    <x v="2"/>
    <x v="1"/>
    <n v="9893.2000000000007"/>
    <s v="All"/>
    <x v="4"/>
  </r>
  <r>
    <x v="5"/>
    <x v="1"/>
    <n v="6041.3"/>
    <s v="All"/>
    <x v="4"/>
  </r>
  <r>
    <x v="4"/>
    <x v="1"/>
    <n v="2529.6"/>
    <s v="All"/>
    <x v="4"/>
  </r>
  <r>
    <x v="1"/>
    <x v="1"/>
    <n v="2493.6999999999998"/>
    <s v="All"/>
    <x v="4"/>
  </r>
  <r>
    <x v="0"/>
    <x v="1"/>
    <n v="2450.3000000000002"/>
    <s v="All"/>
    <x v="4"/>
  </r>
  <r>
    <x v="8"/>
    <x v="1"/>
    <n v="7.8"/>
    <s v="All"/>
    <x v="4"/>
  </r>
  <r>
    <x v="3"/>
    <x v="1"/>
    <n v="3.8"/>
    <s v="All"/>
    <x v="4"/>
  </r>
  <r>
    <x v="6"/>
    <x v="1"/>
    <n v="0"/>
    <s v="All"/>
    <x v="4"/>
  </r>
  <r>
    <x v="7"/>
    <x v="1"/>
    <n v="0"/>
    <s v="All"/>
    <x v="4"/>
  </r>
  <r>
    <x v="9"/>
    <x v="1"/>
    <n v="0"/>
    <s v="All"/>
    <x v="4"/>
  </r>
  <r>
    <x v="10"/>
    <x v="1"/>
    <n v="0"/>
    <s v="All"/>
    <x v="4"/>
  </r>
  <r>
    <x v="11"/>
    <x v="1"/>
    <n v="0"/>
    <s v="All"/>
    <x v="4"/>
  </r>
  <r>
    <x v="2"/>
    <x v="2"/>
    <n v="9036.7000000000007"/>
    <s v="All"/>
    <x v="4"/>
  </r>
  <r>
    <x v="5"/>
    <x v="2"/>
    <n v="6123"/>
    <s v="All"/>
    <x v="4"/>
  </r>
  <r>
    <x v="4"/>
    <x v="2"/>
    <n v="3454.7"/>
    <s v="All"/>
    <x v="4"/>
  </r>
  <r>
    <x v="0"/>
    <x v="2"/>
    <n v="2900.9"/>
    <s v="All"/>
    <x v="4"/>
  </r>
  <r>
    <x v="1"/>
    <x v="2"/>
    <n v="2819.2999999999902"/>
    <s v="All"/>
    <x v="4"/>
  </r>
  <r>
    <x v="3"/>
    <x v="2"/>
    <n v="24.5"/>
    <s v="All"/>
    <x v="4"/>
  </r>
  <r>
    <x v="8"/>
    <x v="2"/>
    <n v="15"/>
    <s v="All"/>
    <x v="4"/>
  </r>
  <r>
    <x v="6"/>
    <x v="2"/>
    <n v="0"/>
    <s v="All"/>
    <x v="4"/>
  </r>
  <r>
    <x v="7"/>
    <x v="2"/>
    <n v="0"/>
    <s v="All"/>
    <x v="4"/>
  </r>
  <r>
    <x v="9"/>
    <x v="2"/>
    <n v="0"/>
    <s v="All"/>
    <x v="4"/>
  </r>
  <r>
    <x v="10"/>
    <x v="2"/>
    <n v="0"/>
    <s v="All"/>
    <x v="4"/>
  </r>
  <r>
    <x v="11"/>
    <x v="2"/>
    <n v="0"/>
    <s v="All"/>
    <x v="4"/>
  </r>
  <r>
    <x v="2"/>
    <x v="3"/>
    <n v="9527"/>
    <s v="All"/>
    <x v="4"/>
  </r>
  <r>
    <x v="5"/>
    <x v="3"/>
    <n v="7629.1"/>
    <s v="All"/>
    <x v="4"/>
  </r>
  <r>
    <x v="4"/>
    <x v="3"/>
    <n v="2955"/>
    <s v="All"/>
    <x v="4"/>
  </r>
  <r>
    <x v="0"/>
    <x v="3"/>
    <n v="2423.6"/>
    <s v="All"/>
    <x v="4"/>
  </r>
  <r>
    <x v="1"/>
    <x v="3"/>
    <n v="2257.4"/>
    <s v="All"/>
    <x v="4"/>
  </r>
  <r>
    <x v="3"/>
    <x v="3"/>
    <n v="25.1"/>
    <s v="All"/>
    <x v="4"/>
  </r>
  <r>
    <x v="8"/>
    <x v="3"/>
    <n v="6.2"/>
    <s v="All"/>
    <x v="4"/>
  </r>
  <r>
    <x v="6"/>
    <x v="3"/>
    <n v="0"/>
    <s v="All"/>
    <x v="4"/>
  </r>
  <r>
    <x v="7"/>
    <x v="3"/>
    <n v="0"/>
    <s v="All"/>
    <x v="4"/>
  </r>
  <r>
    <x v="9"/>
    <x v="3"/>
    <n v="0"/>
    <s v="All"/>
    <x v="4"/>
  </r>
  <r>
    <x v="10"/>
    <x v="3"/>
    <n v="0"/>
    <s v="All"/>
    <x v="4"/>
  </r>
  <r>
    <x v="11"/>
    <x v="3"/>
    <n v="0"/>
    <s v="All"/>
    <x v="4"/>
  </r>
  <r>
    <x v="5"/>
    <x v="4"/>
    <n v="13054.699999999901"/>
    <s v="All"/>
    <x v="4"/>
  </r>
  <r>
    <x v="2"/>
    <x v="4"/>
    <n v="10992.4"/>
    <s v="All"/>
    <x v="4"/>
  </r>
  <r>
    <x v="1"/>
    <x v="4"/>
    <n v="2495.1"/>
    <s v="All"/>
    <x v="4"/>
  </r>
  <r>
    <x v="0"/>
    <x v="4"/>
    <n v="2457.7999999999902"/>
    <s v="All"/>
    <x v="4"/>
  </r>
  <r>
    <x v="4"/>
    <x v="4"/>
    <n v="2207.3999999999901"/>
    <s v="All"/>
    <x v="4"/>
  </r>
  <r>
    <x v="8"/>
    <x v="4"/>
    <n v="9.1"/>
    <s v="All"/>
    <x v="4"/>
  </r>
  <r>
    <x v="3"/>
    <x v="4"/>
    <n v="3.7"/>
    <s v="All"/>
    <x v="4"/>
  </r>
  <r>
    <x v="6"/>
    <x v="4"/>
    <n v="0"/>
    <s v="All"/>
    <x v="4"/>
  </r>
  <r>
    <x v="7"/>
    <x v="4"/>
    <n v="0"/>
    <s v="All"/>
    <x v="4"/>
  </r>
  <r>
    <x v="9"/>
    <x v="4"/>
    <n v="0"/>
    <s v="All"/>
    <x v="4"/>
  </r>
  <r>
    <x v="10"/>
    <x v="4"/>
    <n v="0"/>
    <s v="All"/>
    <x v="4"/>
  </r>
  <r>
    <x v="11"/>
    <x v="4"/>
    <n v="0"/>
    <s v="All"/>
    <x v="4"/>
  </r>
  <r>
    <x v="2"/>
    <x v="5"/>
    <n v="7186.9"/>
    <s v="All"/>
    <x v="4"/>
  </r>
  <r>
    <x v="5"/>
    <x v="5"/>
    <n v="5860.4"/>
    <s v="All"/>
    <x v="4"/>
  </r>
  <r>
    <x v="0"/>
    <x v="5"/>
    <n v="2940.9"/>
    <s v="All"/>
    <x v="4"/>
  </r>
  <r>
    <x v="1"/>
    <x v="5"/>
    <n v="2694"/>
    <s v="All"/>
    <x v="4"/>
  </r>
  <r>
    <x v="4"/>
    <x v="5"/>
    <n v="2639.6"/>
    <s v="All"/>
    <x v="4"/>
  </r>
  <r>
    <x v="8"/>
    <x v="5"/>
    <n v="9.9"/>
    <s v="All"/>
    <x v="4"/>
  </r>
  <r>
    <x v="3"/>
    <x v="5"/>
    <n v="9.1999999999999993"/>
    <s v="All"/>
    <x v="4"/>
  </r>
  <r>
    <x v="6"/>
    <x v="5"/>
    <n v="0"/>
    <s v="All"/>
    <x v="4"/>
  </r>
  <r>
    <x v="7"/>
    <x v="5"/>
    <n v="0"/>
    <s v="All"/>
    <x v="4"/>
  </r>
  <r>
    <x v="9"/>
    <x v="5"/>
    <n v="0"/>
    <s v="All"/>
    <x v="4"/>
  </r>
  <r>
    <x v="10"/>
    <x v="5"/>
    <n v="0"/>
    <s v="All"/>
    <x v="4"/>
  </r>
  <r>
    <x v="11"/>
    <x v="5"/>
    <n v="0"/>
    <s v="All"/>
    <x v="4"/>
  </r>
  <r>
    <x v="2"/>
    <x v="6"/>
    <n v="8734.5"/>
    <s v="All"/>
    <x v="4"/>
  </r>
  <r>
    <x v="5"/>
    <x v="6"/>
    <n v="3820.2"/>
    <s v="All"/>
    <x v="4"/>
  </r>
  <r>
    <x v="0"/>
    <x v="6"/>
    <n v="3048.6"/>
    <s v="All"/>
    <x v="4"/>
  </r>
  <r>
    <x v="4"/>
    <x v="6"/>
    <n v="2764.2"/>
    <s v="All"/>
    <x v="4"/>
  </r>
  <r>
    <x v="1"/>
    <x v="6"/>
    <n v="2605.6"/>
    <s v="All"/>
    <x v="4"/>
  </r>
  <r>
    <x v="3"/>
    <x v="6"/>
    <n v="13.4"/>
    <s v="All"/>
    <x v="4"/>
  </r>
  <r>
    <x v="8"/>
    <x v="6"/>
    <n v="8.8000000000000007"/>
    <s v="All"/>
    <x v="4"/>
  </r>
  <r>
    <x v="6"/>
    <x v="6"/>
    <n v="0"/>
    <s v="All"/>
    <x v="4"/>
  </r>
  <r>
    <x v="7"/>
    <x v="6"/>
    <n v="0"/>
    <s v="All"/>
    <x v="4"/>
  </r>
  <r>
    <x v="9"/>
    <x v="6"/>
    <n v="0"/>
    <s v="All"/>
    <x v="4"/>
  </r>
  <r>
    <x v="10"/>
    <x v="6"/>
    <n v="0"/>
    <s v="All"/>
    <x v="4"/>
  </r>
  <r>
    <x v="11"/>
    <x v="6"/>
    <n v="0"/>
    <s v="All"/>
    <x v="4"/>
  </r>
  <r>
    <x v="2"/>
    <x v="7"/>
    <n v="7167.9"/>
    <s v="All"/>
    <x v="4"/>
  </r>
  <r>
    <x v="5"/>
    <x v="7"/>
    <n v="5903.9"/>
    <s v="All"/>
    <x v="4"/>
  </r>
  <r>
    <x v="0"/>
    <x v="7"/>
    <n v="2898.2"/>
    <s v="All"/>
    <x v="4"/>
  </r>
  <r>
    <x v="4"/>
    <x v="7"/>
    <n v="2562.6999999999998"/>
    <s v="All"/>
    <x v="4"/>
  </r>
  <r>
    <x v="1"/>
    <x v="7"/>
    <n v="2333"/>
    <s v="All"/>
    <x v="4"/>
  </r>
  <r>
    <x v="3"/>
    <x v="7"/>
    <n v="45.9"/>
    <s v="All"/>
    <x v="4"/>
  </r>
  <r>
    <x v="8"/>
    <x v="7"/>
    <n v="10"/>
    <s v="All"/>
    <x v="4"/>
  </r>
  <r>
    <x v="6"/>
    <x v="7"/>
    <n v="0"/>
    <s v="All"/>
    <x v="4"/>
  </r>
  <r>
    <x v="7"/>
    <x v="7"/>
    <n v="0"/>
    <s v="All"/>
    <x v="4"/>
  </r>
  <r>
    <x v="9"/>
    <x v="7"/>
    <n v="0"/>
    <s v="All"/>
    <x v="4"/>
  </r>
  <r>
    <x v="10"/>
    <x v="7"/>
    <n v="0"/>
    <s v="All"/>
    <x v="4"/>
  </r>
  <r>
    <x v="11"/>
    <x v="7"/>
    <n v="0"/>
    <s v="All"/>
    <x v="4"/>
  </r>
  <r>
    <x v="2"/>
    <x v="8"/>
    <n v="7724.1"/>
    <s v="All"/>
    <x v="4"/>
  </r>
  <r>
    <x v="5"/>
    <x v="8"/>
    <n v="6603.2"/>
    <s v="All"/>
    <x v="4"/>
  </r>
  <r>
    <x v="0"/>
    <x v="8"/>
    <n v="2567.8000000000002"/>
    <s v="All"/>
    <x v="4"/>
  </r>
  <r>
    <x v="1"/>
    <x v="8"/>
    <n v="2425.6"/>
    <s v="All"/>
    <x v="4"/>
  </r>
  <r>
    <x v="4"/>
    <x v="8"/>
    <n v="2204.3999999999901"/>
    <s v="All"/>
    <x v="4"/>
  </r>
  <r>
    <x v="3"/>
    <x v="8"/>
    <n v="33.1"/>
    <s v="All"/>
    <x v="4"/>
  </r>
  <r>
    <x v="8"/>
    <x v="8"/>
    <n v="7.6"/>
    <s v="All"/>
    <x v="4"/>
  </r>
  <r>
    <x v="6"/>
    <x v="8"/>
    <n v="0"/>
    <s v="All"/>
    <x v="4"/>
  </r>
  <r>
    <x v="7"/>
    <x v="8"/>
    <n v="0"/>
    <s v="All"/>
    <x v="4"/>
  </r>
  <r>
    <x v="9"/>
    <x v="8"/>
    <n v="0"/>
    <s v="All"/>
    <x v="4"/>
  </r>
  <r>
    <x v="10"/>
    <x v="8"/>
    <n v="0"/>
    <s v="All"/>
    <x v="4"/>
  </r>
  <r>
    <x v="11"/>
    <x v="8"/>
    <n v="0"/>
    <s v="All"/>
    <x v="4"/>
  </r>
  <r>
    <x v="2"/>
    <x v="9"/>
    <n v="12432"/>
    <s v="All"/>
    <x v="4"/>
  </r>
  <r>
    <x v="5"/>
    <x v="9"/>
    <n v="3605.4"/>
    <s v="All"/>
    <x v="4"/>
  </r>
  <r>
    <x v="1"/>
    <x v="9"/>
    <n v="2344.5"/>
    <s v="All"/>
    <x v="4"/>
  </r>
  <r>
    <x v="4"/>
    <x v="9"/>
    <n v="2139.8000000000002"/>
    <s v="All"/>
    <x v="4"/>
  </r>
  <r>
    <x v="0"/>
    <x v="9"/>
    <n v="2133.9"/>
    <s v="All"/>
    <x v="4"/>
  </r>
  <r>
    <x v="8"/>
    <x v="9"/>
    <n v="120.3"/>
    <s v="All"/>
    <x v="4"/>
  </r>
  <r>
    <x v="3"/>
    <x v="9"/>
    <n v="30"/>
    <s v="All"/>
    <x v="4"/>
  </r>
  <r>
    <x v="6"/>
    <x v="9"/>
    <n v="0"/>
    <s v="All"/>
    <x v="4"/>
  </r>
  <r>
    <x v="7"/>
    <x v="9"/>
    <n v="0"/>
    <s v="All"/>
    <x v="4"/>
  </r>
  <r>
    <x v="9"/>
    <x v="9"/>
    <n v="0"/>
    <s v="All"/>
    <x v="4"/>
  </r>
  <r>
    <x v="10"/>
    <x v="9"/>
    <n v="0"/>
    <s v="All"/>
    <x v="4"/>
  </r>
  <r>
    <x v="11"/>
    <x v="9"/>
    <n v="0"/>
    <s v="All"/>
    <x v="4"/>
  </r>
  <r>
    <x v="2"/>
    <x v="10"/>
    <n v="9393.5"/>
    <s v="All"/>
    <x v="4"/>
  </r>
  <r>
    <x v="5"/>
    <x v="10"/>
    <n v="3660.2"/>
    <s v="All"/>
    <x v="4"/>
  </r>
  <r>
    <x v="0"/>
    <x v="10"/>
    <n v="2538.1999999999998"/>
    <s v="All"/>
    <x v="4"/>
  </r>
  <r>
    <x v="1"/>
    <x v="10"/>
    <n v="2533.1"/>
    <s v="All"/>
    <x v="4"/>
  </r>
  <r>
    <x v="4"/>
    <x v="10"/>
    <n v="2420.1"/>
    <s v="All"/>
    <x v="4"/>
  </r>
  <r>
    <x v="8"/>
    <x v="10"/>
    <n v="131.30000000000001"/>
    <s v="All"/>
    <x v="4"/>
  </r>
  <r>
    <x v="3"/>
    <x v="10"/>
    <n v="35.200000000000003"/>
    <s v="All"/>
    <x v="4"/>
  </r>
  <r>
    <x v="6"/>
    <x v="10"/>
    <n v="0"/>
    <s v="All"/>
    <x v="4"/>
  </r>
  <r>
    <x v="7"/>
    <x v="10"/>
    <n v="0"/>
    <s v="All"/>
    <x v="4"/>
  </r>
  <r>
    <x v="9"/>
    <x v="10"/>
    <n v="0"/>
    <s v="All"/>
    <x v="4"/>
  </r>
  <r>
    <x v="10"/>
    <x v="10"/>
    <n v="0"/>
    <s v="All"/>
    <x v="4"/>
  </r>
  <r>
    <x v="11"/>
    <x v="10"/>
    <n v="0"/>
    <s v="All"/>
    <x v="4"/>
  </r>
  <r>
    <x v="2"/>
    <x v="11"/>
    <n v="9044.2999999999993"/>
    <s v="All"/>
    <x v="4"/>
  </r>
  <r>
    <x v="5"/>
    <x v="11"/>
    <n v="2916.4"/>
    <s v="All"/>
    <x v="4"/>
  </r>
  <r>
    <x v="0"/>
    <x v="11"/>
    <n v="2778.7"/>
    <s v="All"/>
    <x v="4"/>
  </r>
  <r>
    <x v="1"/>
    <x v="11"/>
    <n v="2663.2"/>
    <s v="All"/>
    <x v="4"/>
  </r>
  <r>
    <x v="4"/>
    <x v="11"/>
    <n v="2520.6"/>
    <s v="All"/>
    <x v="4"/>
  </r>
  <r>
    <x v="3"/>
    <x v="11"/>
    <n v="37"/>
    <s v="All"/>
    <x v="4"/>
  </r>
  <r>
    <x v="8"/>
    <x v="11"/>
    <n v="9.6999999999999993"/>
    <s v="All"/>
    <x v="4"/>
  </r>
  <r>
    <x v="6"/>
    <x v="11"/>
    <n v="0"/>
    <s v="All"/>
    <x v="4"/>
  </r>
  <r>
    <x v="7"/>
    <x v="11"/>
    <n v="0"/>
    <s v="All"/>
    <x v="4"/>
  </r>
  <r>
    <x v="9"/>
    <x v="11"/>
    <n v="0"/>
    <s v="All"/>
    <x v="4"/>
  </r>
  <r>
    <x v="10"/>
    <x v="11"/>
    <n v="0"/>
    <s v="All"/>
    <x v="4"/>
  </r>
  <r>
    <x v="11"/>
    <x v="11"/>
    <n v="0"/>
    <s v="All"/>
    <x v="4"/>
  </r>
  <r>
    <x v="2"/>
    <x v="12"/>
    <n v="7108.8"/>
    <s v="All"/>
    <x v="4"/>
  </r>
  <r>
    <x v="5"/>
    <x v="12"/>
    <n v="2832.5"/>
    <s v="All"/>
    <x v="4"/>
  </r>
  <r>
    <x v="0"/>
    <x v="12"/>
    <n v="2816.1"/>
    <s v="All"/>
    <x v="4"/>
  </r>
  <r>
    <x v="4"/>
    <x v="12"/>
    <n v="2537"/>
    <s v="All"/>
    <x v="4"/>
  </r>
  <r>
    <x v="1"/>
    <x v="12"/>
    <n v="1948.1"/>
    <s v="All"/>
    <x v="4"/>
  </r>
  <r>
    <x v="3"/>
    <x v="12"/>
    <n v="31.5"/>
    <s v="All"/>
    <x v="4"/>
  </r>
  <r>
    <x v="8"/>
    <x v="12"/>
    <n v="10.199999999999999"/>
    <s v="All"/>
    <x v="4"/>
  </r>
  <r>
    <x v="6"/>
    <x v="12"/>
    <n v="0"/>
    <s v="All"/>
    <x v="4"/>
  </r>
  <r>
    <x v="7"/>
    <x v="12"/>
    <n v="0"/>
    <s v="All"/>
    <x v="4"/>
  </r>
  <r>
    <x v="9"/>
    <x v="12"/>
    <n v="0"/>
    <s v="All"/>
    <x v="4"/>
  </r>
  <r>
    <x v="10"/>
    <x v="12"/>
    <n v="0"/>
    <s v="All"/>
    <x v="4"/>
  </r>
  <r>
    <x v="11"/>
    <x v="12"/>
    <n v="0"/>
    <s v="All"/>
    <x v="4"/>
  </r>
  <r>
    <x v="2"/>
    <x v="13"/>
    <n v="6729.5"/>
    <s v="All"/>
    <x v="4"/>
  </r>
  <r>
    <x v="0"/>
    <x v="13"/>
    <n v="3067"/>
    <s v="All"/>
    <x v="4"/>
  </r>
  <r>
    <x v="5"/>
    <x v="13"/>
    <n v="2923.2999999999902"/>
    <s v="All"/>
    <x v="4"/>
  </r>
  <r>
    <x v="4"/>
    <x v="13"/>
    <n v="2160.6999999999998"/>
    <s v="All"/>
    <x v="4"/>
  </r>
  <r>
    <x v="1"/>
    <x v="13"/>
    <n v="1756.6"/>
    <s v="All"/>
    <x v="4"/>
  </r>
  <r>
    <x v="3"/>
    <x v="13"/>
    <n v="10.399999999999901"/>
    <s v="All"/>
    <x v="4"/>
  </r>
  <r>
    <x v="8"/>
    <x v="13"/>
    <n v="9.1999999999999993"/>
    <s v="All"/>
    <x v="4"/>
  </r>
  <r>
    <x v="6"/>
    <x v="13"/>
    <n v="0"/>
    <s v="All"/>
    <x v="4"/>
  </r>
  <r>
    <x v="7"/>
    <x v="13"/>
    <n v="0"/>
    <s v="All"/>
    <x v="4"/>
  </r>
  <r>
    <x v="9"/>
    <x v="13"/>
    <n v="0"/>
    <s v="All"/>
    <x v="4"/>
  </r>
  <r>
    <x v="10"/>
    <x v="13"/>
    <n v="0"/>
    <s v="All"/>
    <x v="4"/>
  </r>
  <r>
    <x v="11"/>
    <x v="13"/>
    <n v="0"/>
    <s v="All"/>
    <x v="4"/>
  </r>
  <r>
    <x v="2"/>
    <x v="14"/>
    <n v="9901.4"/>
    <s v="All"/>
    <x v="4"/>
  </r>
  <r>
    <x v="0"/>
    <x v="14"/>
    <n v="3214.5"/>
    <s v="All"/>
    <x v="4"/>
  </r>
  <r>
    <x v="5"/>
    <x v="14"/>
    <n v="3075.3999999999901"/>
    <s v="All"/>
    <x v="4"/>
  </r>
  <r>
    <x v="4"/>
    <x v="14"/>
    <n v="2608.9"/>
    <s v="All"/>
    <x v="4"/>
  </r>
  <r>
    <x v="1"/>
    <x v="14"/>
    <n v="2278.6999999999998"/>
    <s v="All"/>
    <x v="4"/>
  </r>
  <r>
    <x v="8"/>
    <x v="14"/>
    <n v="14.5"/>
    <s v="All"/>
    <x v="4"/>
  </r>
  <r>
    <x v="3"/>
    <x v="14"/>
    <n v="9.1"/>
    <s v="All"/>
    <x v="4"/>
  </r>
  <r>
    <x v="6"/>
    <x v="14"/>
    <n v="0"/>
    <s v="All"/>
    <x v="4"/>
  </r>
  <r>
    <x v="7"/>
    <x v="14"/>
    <n v="0"/>
    <s v="All"/>
    <x v="4"/>
  </r>
  <r>
    <x v="9"/>
    <x v="14"/>
    <n v="0"/>
    <s v="All"/>
    <x v="4"/>
  </r>
  <r>
    <x v="10"/>
    <x v="14"/>
    <n v="0"/>
    <s v="All"/>
    <x v="4"/>
  </r>
  <r>
    <x v="11"/>
    <x v="14"/>
    <n v="0"/>
    <s v="All"/>
    <x v="4"/>
  </r>
  <r>
    <x v="2"/>
    <x v="15"/>
    <n v="9341.2000000000007"/>
    <s v="All"/>
    <x v="4"/>
  </r>
  <r>
    <x v="4"/>
    <x v="15"/>
    <n v="2961.7999999999902"/>
    <s v="All"/>
    <x v="4"/>
  </r>
  <r>
    <x v="0"/>
    <x v="15"/>
    <n v="2928.6"/>
    <s v="All"/>
    <x v="4"/>
  </r>
  <r>
    <x v="1"/>
    <x v="15"/>
    <n v="2429.6"/>
    <s v="All"/>
    <x v="4"/>
  </r>
  <r>
    <x v="5"/>
    <x v="15"/>
    <n v="1748.6"/>
    <s v="All"/>
    <x v="4"/>
  </r>
  <r>
    <x v="3"/>
    <x v="15"/>
    <n v="16.5"/>
    <s v="All"/>
    <x v="4"/>
  </r>
  <r>
    <x v="8"/>
    <x v="15"/>
    <n v="7.1"/>
    <s v="All"/>
    <x v="4"/>
  </r>
  <r>
    <x v="6"/>
    <x v="15"/>
    <n v="0"/>
    <s v="All"/>
    <x v="4"/>
  </r>
  <r>
    <x v="7"/>
    <x v="15"/>
    <n v="0"/>
    <s v="All"/>
    <x v="4"/>
  </r>
  <r>
    <x v="9"/>
    <x v="15"/>
    <n v="0"/>
    <s v="All"/>
    <x v="4"/>
  </r>
  <r>
    <x v="10"/>
    <x v="15"/>
    <n v="0"/>
    <s v="All"/>
    <x v="4"/>
  </r>
  <r>
    <x v="11"/>
    <x v="15"/>
    <n v="0"/>
    <s v="All"/>
    <x v="4"/>
  </r>
  <r>
    <x v="2"/>
    <x v="16"/>
    <n v="12357.5"/>
    <s v="All"/>
    <x v="4"/>
  </r>
  <r>
    <x v="5"/>
    <x v="16"/>
    <n v="6330.1"/>
    <s v="All"/>
    <x v="4"/>
  </r>
  <r>
    <x v="4"/>
    <x v="16"/>
    <n v="2883.3"/>
    <s v="All"/>
    <x v="4"/>
  </r>
  <r>
    <x v="0"/>
    <x v="16"/>
    <n v="2424.8000000000002"/>
    <s v="All"/>
    <x v="4"/>
  </r>
  <r>
    <x v="1"/>
    <x v="16"/>
    <n v="2175.4"/>
    <s v="All"/>
    <x v="4"/>
  </r>
  <r>
    <x v="8"/>
    <x v="16"/>
    <n v="7.1"/>
    <s v="All"/>
    <x v="4"/>
  </r>
  <r>
    <x v="3"/>
    <x v="16"/>
    <n v="5.0999999999999996"/>
    <s v="All"/>
    <x v="4"/>
  </r>
  <r>
    <x v="6"/>
    <x v="16"/>
    <n v="0"/>
    <s v="All"/>
    <x v="4"/>
  </r>
  <r>
    <x v="7"/>
    <x v="16"/>
    <n v="0"/>
    <s v="All"/>
    <x v="4"/>
  </r>
  <r>
    <x v="9"/>
    <x v="16"/>
    <n v="0"/>
    <s v="All"/>
    <x v="4"/>
  </r>
  <r>
    <x v="10"/>
    <x v="16"/>
    <n v="0"/>
    <s v="All"/>
    <x v="4"/>
  </r>
  <r>
    <x v="11"/>
    <x v="16"/>
    <n v="0"/>
    <s v="All"/>
    <x v="4"/>
  </r>
  <r>
    <x v="2"/>
    <x v="17"/>
    <n v="8947.7000000000007"/>
    <s v="All"/>
    <x v="4"/>
  </r>
  <r>
    <x v="0"/>
    <x v="17"/>
    <n v="3135.5"/>
    <s v="All"/>
    <x v="4"/>
  </r>
  <r>
    <x v="4"/>
    <x v="17"/>
    <n v="3106.1"/>
    <s v="All"/>
    <x v="4"/>
  </r>
  <r>
    <x v="5"/>
    <x v="17"/>
    <n v="2945.7999999999902"/>
    <s v="All"/>
    <x v="4"/>
  </r>
  <r>
    <x v="1"/>
    <x v="17"/>
    <n v="2426.9"/>
    <s v="All"/>
    <x v="4"/>
  </r>
  <r>
    <x v="8"/>
    <x v="17"/>
    <n v="8"/>
    <s v="All"/>
    <x v="4"/>
  </r>
  <r>
    <x v="3"/>
    <x v="17"/>
    <n v="5.7"/>
    <s v="All"/>
    <x v="4"/>
  </r>
  <r>
    <x v="6"/>
    <x v="17"/>
    <n v="0"/>
    <s v="All"/>
    <x v="4"/>
  </r>
  <r>
    <x v="7"/>
    <x v="17"/>
    <n v="0"/>
    <s v="All"/>
    <x v="4"/>
  </r>
  <r>
    <x v="9"/>
    <x v="17"/>
    <n v="0"/>
    <s v="All"/>
    <x v="4"/>
  </r>
  <r>
    <x v="10"/>
    <x v="17"/>
    <n v="0"/>
    <s v="All"/>
    <x v="4"/>
  </r>
  <r>
    <x v="11"/>
    <x v="17"/>
    <n v="0"/>
    <s v="All"/>
    <x v="4"/>
  </r>
  <r>
    <x v="8"/>
    <x v="0"/>
    <n v="532.1"/>
    <s v="All"/>
    <x v="5"/>
  </r>
  <r>
    <x v="0"/>
    <x v="0"/>
    <n v="249.9"/>
    <s v="All"/>
    <x v="5"/>
  </r>
  <r>
    <x v="4"/>
    <x v="0"/>
    <n v="208.5"/>
    <s v="All"/>
    <x v="5"/>
  </r>
  <r>
    <x v="3"/>
    <x v="0"/>
    <n v="207.1"/>
    <s v="All"/>
    <x v="5"/>
  </r>
  <r>
    <x v="1"/>
    <x v="0"/>
    <n v="183.89999999999901"/>
    <s v="All"/>
    <x v="5"/>
  </r>
  <r>
    <x v="2"/>
    <x v="0"/>
    <n v="23.7"/>
    <s v="All"/>
    <x v="5"/>
  </r>
  <r>
    <x v="5"/>
    <x v="0"/>
    <n v="21.8"/>
    <s v="All"/>
    <x v="5"/>
  </r>
  <r>
    <x v="6"/>
    <x v="0"/>
    <n v="0"/>
    <s v="All"/>
    <x v="5"/>
  </r>
  <r>
    <x v="7"/>
    <x v="0"/>
    <n v="0"/>
    <s v="All"/>
    <x v="5"/>
  </r>
  <r>
    <x v="9"/>
    <x v="0"/>
    <n v="0"/>
    <s v="All"/>
    <x v="5"/>
  </r>
  <r>
    <x v="10"/>
    <x v="0"/>
    <n v="0"/>
    <s v="All"/>
    <x v="5"/>
  </r>
  <r>
    <x v="11"/>
    <x v="0"/>
    <n v="0"/>
    <s v="All"/>
    <x v="5"/>
  </r>
  <r>
    <x v="8"/>
    <x v="1"/>
    <n v="524.79999999999995"/>
    <s v="All"/>
    <x v="5"/>
  </r>
  <r>
    <x v="0"/>
    <x v="1"/>
    <n v="261.7"/>
    <s v="All"/>
    <x v="5"/>
  </r>
  <r>
    <x v="1"/>
    <x v="1"/>
    <n v="252.6"/>
    <s v="All"/>
    <x v="5"/>
  </r>
  <r>
    <x v="3"/>
    <x v="1"/>
    <n v="175.4"/>
    <s v="All"/>
    <x v="5"/>
  </r>
  <r>
    <x v="4"/>
    <x v="1"/>
    <n v="145.69999999999999"/>
    <s v="All"/>
    <x v="5"/>
  </r>
  <r>
    <x v="2"/>
    <x v="1"/>
    <n v="22"/>
    <s v="All"/>
    <x v="5"/>
  </r>
  <r>
    <x v="5"/>
    <x v="1"/>
    <n v="21.7"/>
    <s v="All"/>
    <x v="5"/>
  </r>
  <r>
    <x v="7"/>
    <x v="1"/>
    <n v="2.6"/>
    <s v="All"/>
    <x v="5"/>
  </r>
  <r>
    <x v="6"/>
    <x v="1"/>
    <n v="0"/>
    <s v="All"/>
    <x v="5"/>
  </r>
  <r>
    <x v="9"/>
    <x v="1"/>
    <n v="0"/>
    <s v="All"/>
    <x v="5"/>
  </r>
  <r>
    <x v="10"/>
    <x v="1"/>
    <n v="0"/>
    <s v="All"/>
    <x v="5"/>
  </r>
  <r>
    <x v="11"/>
    <x v="1"/>
    <n v="0"/>
    <s v="All"/>
    <x v="5"/>
  </r>
  <r>
    <x v="8"/>
    <x v="2"/>
    <n v="509.3"/>
    <s v="All"/>
    <x v="5"/>
  </r>
  <r>
    <x v="4"/>
    <x v="2"/>
    <n v="269.89999999999998"/>
    <s v="All"/>
    <x v="5"/>
  </r>
  <r>
    <x v="0"/>
    <x v="2"/>
    <n v="264.10000000000002"/>
    <s v="All"/>
    <x v="5"/>
  </r>
  <r>
    <x v="3"/>
    <x v="2"/>
    <n v="176.5"/>
    <s v="All"/>
    <x v="5"/>
  </r>
  <r>
    <x v="1"/>
    <x v="2"/>
    <n v="143.9"/>
    <s v="All"/>
    <x v="5"/>
  </r>
  <r>
    <x v="2"/>
    <x v="2"/>
    <n v="31"/>
    <s v="All"/>
    <x v="5"/>
  </r>
  <r>
    <x v="5"/>
    <x v="2"/>
    <n v="21.3"/>
    <s v="All"/>
    <x v="5"/>
  </r>
  <r>
    <x v="7"/>
    <x v="2"/>
    <n v="3.9"/>
    <s v="All"/>
    <x v="5"/>
  </r>
  <r>
    <x v="6"/>
    <x v="2"/>
    <n v="0"/>
    <s v="All"/>
    <x v="5"/>
  </r>
  <r>
    <x v="9"/>
    <x v="2"/>
    <n v="0"/>
    <s v="All"/>
    <x v="5"/>
  </r>
  <r>
    <x v="10"/>
    <x v="2"/>
    <n v="0"/>
    <s v="All"/>
    <x v="5"/>
  </r>
  <r>
    <x v="11"/>
    <x v="2"/>
    <n v="0"/>
    <s v="All"/>
    <x v="5"/>
  </r>
  <r>
    <x v="8"/>
    <x v="3"/>
    <n v="504.7"/>
    <s v="All"/>
    <x v="5"/>
  </r>
  <r>
    <x v="0"/>
    <x v="3"/>
    <n v="250.9"/>
    <s v="All"/>
    <x v="5"/>
  </r>
  <r>
    <x v="4"/>
    <x v="3"/>
    <n v="244.1"/>
    <s v="All"/>
    <x v="5"/>
  </r>
  <r>
    <x v="3"/>
    <x v="3"/>
    <n v="172"/>
    <s v="All"/>
    <x v="5"/>
  </r>
  <r>
    <x v="1"/>
    <x v="3"/>
    <n v="138.69999999999999"/>
    <s v="All"/>
    <x v="5"/>
  </r>
  <r>
    <x v="2"/>
    <x v="3"/>
    <n v="31"/>
    <s v="All"/>
    <x v="5"/>
  </r>
  <r>
    <x v="5"/>
    <x v="3"/>
    <n v="23"/>
    <s v="All"/>
    <x v="5"/>
  </r>
  <r>
    <x v="7"/>
    <x v="3"/>
    <n v="3.9"/>
    <s v="All"/>
    <x v="5"/>
  </r>
  <r>
    <x v="6"/>
    <x v="3"/>
    <n v="0"/>
    <s v="All"/>
    <x v="5"/>
  </r>
  <r>
    <x v="9"/>
    <x v="3"/>
    <n v="0"/>
    <s v="All"/>
    <x v="5"/>
  </r>
  <r>
    <x v="10"/>
    <x v="3"/>
    <n v="0"/>
    <s v="All"/>
    <x v="5"/>
  </r>
  <r>
    <x v="11"/>
    <x v="3"/>
    <n v="0"/>
    <s v="All"/>
    <x v="5"/>
  </r>
  <r>
    <x v="8"/>
    <x v="4"/>
    <n v="492.6"/>
    <s v="All"/>
    <x v="5"/>
  </r>
  <r>
    <x v="0"/>
    <x v="4"/>
    <n v="247.1"/>
    <s v="All"/>
    <x v="5"/>
  </r>
  <r>
    <x v="4"/>
    <x v="4"/>
    <n v="175"/>
    <s v="All"/>
    <x v="5"/>
  </r>
  <r>
    <x v="3"/>
    <x v="4"/>
    <n v="165.1"/>
    <s v="All"/>
    <x v="5"/>
  </r>
  <r>
    <x v="1"/>
    <x v="4"/>
    <n v="134.9"/>
    <s v="All"/>
    <x v="5"/>
  </r>
  <r>
    <x v="2"/>
    <x v="4"/>
    <n v="62.8"/>
    <s v="All"/>
    <x v="5"/>
  </r>
  <r>
    <x v="5"/>
    <x v="4"/>
    <n v="19"/>
    <s v="All"/>
    <x v="5"/>
  </r>
  <r>
    <x v="7"/>
    <x v="4"/>
    <n v="1.4"/>
    <s v="All"/>
    <x v="5"/>
  </r>
  <r>
    <x v="6"/>
    <x v="4"/>
    <n v="0"/>
    <s v="All"/>
    <x v="5"/>
  </r>
  <r>
    <x v="9"/>
    <x v="4"/>
    <n v="0"/>
    <s v="All"/>
    <x v="5"/>
  </r>
  <r>
    <x v="10"/>
    <x v="4"/>
    <n v="0"/>
    <s v="All"/>
    <x v="5"/>
  </r>
  <r>
    <x v="11"/>
    <x v="4"/>
    <n v="0"/>
    <s v="All"/>
    <x v="5"/>
  </r>
  <r>
    <x v="8"/>
    <x v="5"/>
    <n v="516.1"/>
    <s v="All"/>
    <x v="5"/>
  </r>
  <r>
    <x v="0"/>
    <x v="5"/>
    <n v="265.7"/>
    <s v="All"/>
    <x v="5"/>
  </r>
  <r>
    <x v="3"/>
    <x v="5"/>
    <n v="195.1"/>
    <s v="All"/>
    <x v="5"/>
  </r>
  <r>
    <x v="4"/>
    <x v="5"/>
    <n v="178.1"/>
    <s v="All"/>
    <x v="5"/>
  </r>
  <r>
    <x v="1"/>
    <x v="5"/>
    <n v="121.7"/>
    <s v="All"/>
    <x v="5"/>
  </r>
  <r>
    <x v="2"/>
    <x v="5"/>
    <n v="62"/>
    <s v="All"/>
    <x v="5"/>
  </r>
  <r>
    <x v="5"/>
    <x v="5"/>
    <n v="17.5"/>
    <s v="All"/>
    <x v="5"/>
  </r>
  <r>
    <x v="7"/>
    <x v="5"/>
    <n v="1.4"/>
    <s v="All"/>
    <x v="5"/>
  </r>
  <r>
    <x v="6"/>
    <x v="5"/>
    <n v="0"/>
    <s v="All"/>
    <x v="5"/>
  </r>
  <r>
    <x v="9"/>
    <x v="5"/>
    <n v="0"/>
    <s v="All"/>
    <x v="5"/>
  </r>
  <r>
    <x v="10"/>
    <x v="5"/>
    <n v="0"/>
    <s v="All"/>
    <x v="5"/>
  </r>
  <r>
    <x v="11"/>
    <x v="5"/>
    <n v="0"/>
    <s v="All"/>
    <x v="5"/>
  </r>
  <r>
    <x v="8"/>
    <x v="6"/>
    <n v="480.3"/>
    <s v="All"/>
    <x v="5"/>
  </r>
  <r>
    <x v="0"/>
    <x v="6"/>
    <n v="297"/>
    <s v="All"/>
    <x v="5"/>
  </r>
  <r>
    <x v="4"/>
    <x v="6"/>
    <n v="168.2"/>
    <s v="All"/>
    <x v="5"/>
  </r>
  <r>
    <x v="1"/>
    <x v="6"/>
    <n v="155.69999999999999"/>
    <s v="All"/>
    <x v="5"/>
  </r>
  <r>
    <x v="3"/>
    <x v="6"/>
    <n v="136.79999999999899"/>
    <s v="All"/>
    <x v="5"/>
  </r>
  <r>
    <x v="2"/>
    <x v="6"/>
    <n v="79.400000000000006"/>
    <s v="All"/>
    <x v="5"/>
  </r>
  <r>
    <x v="5"/>
    <x v="6"/>
    <n v="18.2"/>
    <s v="All"/>
    <x v="5"/>
  </r>
  <r>
    <x v="7"/>
    <x v="6"/>
    <n v="1.4"/>
    <s v="All"/>
    <x v="5"/>
  </r>
  <r>
    <x v="6"/>
    <x v="6"/>
    <n v="0"/>
    <s v="All"/>
    <x v="5"/>
  </r>
  <r>
    <x v="9"/>
    <x v="6"/>
    <n v="0"/>
    <s v="All"/>
    <x v="5"/>
  </r>
  <r>
    <x v="10"/>
    <x v="6"/>
    <n v="0"/>
    <s v="All"/>
    <x v="5"/>
  </r>
  <r>
    <x v="11"/>
    <x v="6"/>
    <n v="0"/>
    <s v="All"/>
    <x v="5"/>
  </r>
  <r>
    <x v="8"/>
    <x v="7"/>
    <n v="489.9"/>
    <s v="All"/>
    <x v="5"/>
  </r>
  <r>
    <x v="0"/>
    <x v="7"/>
    <n v="272.5"/>
    <s v="All"/>
    <x v="5"/>
  </r>
  <r>
    <x v="4"/>
    <x v="7"/>
    <n v="232.2"/>
    <s v="All"/>
    <x v="5"/>
  </r>
  <r>
    <x v="1"/>
    <x v="7"/>
    <n v="213.6"/>
    <s v="All"/>
    <x v="5"/>
  </r>
  <r>
    <x v="3"/>
    <x v="7"/>
    <n v="133"/>
    <s v="All"/>
    <x v="5"/>
  </r>
  <r>
    <x v="2"/>
    <x v="7"/>
    <n v="56.7"/>
    <s v="All"/>
    <x v="5"/>
  </r>
  <r>
    <x v="5"/>
    <x v="7"/>
    <n v="19.599999999999898"/>
    <s v="All"/>
    <x v="5"/>
  </r>
  <r>
    <x v="7"/>
    <x v="7"/>
    <n v="1.4"/>
    <s v="All"/>
    <x v="5"/>
  </r>
  <r>
    <x v="6"/>
    <x v="7"/>
    <n v="0"/>
    <s v="All"/>
    <x v="5"/>
  </r>
  <r>
    <x v="9"/>
    <x v="7"/>
    <n v="0"/>
    <s v="All"/>
    <x v="5"/>
  </r>
  <r>
    <x v="10"/>
    <x v="7"/>
    <n v="0"/>
    <s v="All"/>
    <x v="5"/>
  </r>
  <r>
    <x v="11"/>
    <x v="7"/>
    <n v="0"/>
    <s v="All"/>
    <x v="5"/>
  </r>
  <r>
    <x v="8"/>
    <x v="8"/>
    <n v="439.5"/>
    <s v="All"/>
    <x v="5"/>
  </r>
  <r>
    <x v="0"/>
    <x v="8"/>
    <n v="231.5"/>
    <s v="All"/>
    <x v="5"/>
  </r>
  <r>
    <x v="4"/>
    <x v="8"/>
    <n v="225.2"/>
    <s v="All"/>
    <x v="5"/>
  </r>
  <r>
    <x v="3"/>
    <x v="8"/>
    <n v="164.2"/>
    <s v="All"/>
    <x v="5"/>
  </r>
  <r>
    <x v="1"/>
    <x v="8"/>
    <n v="130.69999999999999"/>
    <s v="All"/>
    <x v="5"/>
  </r>
  <r>
    <x v="2"/>
    <x v="8"/>
    <n v="51"/>
    <s v="All"/>
    <x v="5"/>
  </r>
  <r>
    <x v="5"/>
    <x v="8"/>
    <n v="18.299999999999901"/>
    <s v="All"/>
    <x v="5"/>
  </r>
  <r>
    <x v="7"/>
    <x v="8"/>
    <n v="1.4"/>
    <s v="All"/>
    <x v="5"/>
  </r>
  <r>
    <x v="6"/>
    <x v="8"/>
    <n v="0"/>
    <s v="All"/>
    <x v="5"/>
  </r>
  <r>
    <x v="9"/>
    <x v="8"/>
    <n v="0"/>
    <s v="All"/>
    <x v="5"/>
  </r>
  <r>
    <x v="10"/>
    <x v="8"/>
    <n v="0"/>
    <s v="All"/>
    <x v="5"/>
  </r>
  <r>
    <x v="11"/>
    <x v="8"/>
    <n v="0"/>
    <s v="All"/>
    <x v="5"/>
  </r>
  <r>
    <x v="8"/>
    <x v="9"/>
    <n v="495.3"/>
    <s v="All"/>
    <x v="5"/>
  </r>
  <r>
    <x v="0"/>
    <x v="9"/>
    <n v="238"/>
    <s v="All"/>
    <x v="5"/>
  </r>
  <r>
    <x v="4"/>
    <x v="9"/>
    <n v="207.2"/>
    <s v="All"/>
    <x v="5"/>
  </r>
  <r>
    <x v="1"/>
    <x v="9"/>
    <n v="149.6"/>
    <s v="All"/>
    <x v="5"/>
  </r>
  <r>
    <x v="2"/>
    <x v="9"/>
    <n v="89.2"/>
    <s v="All"/>
    <x v="5"/>
  </r>
  <r>
    <x v="5"/>
    <x v="9"/>
    <n v="71.699999999999903"/>
    <s v="All"/>
    <x v="5"/>
  </r>
  <r>
    <x v="3"/>
    <x v="9"/>
    <n v="63"/>
    <s v="All"/>
    <x v="5"/>
  </r>
  <r>
    <x v="6"/>
    <x v="9"/>
    <n v="0"/>
    <s v="All"/>
    <x v="5"/>
  </r>
  <r>
    <x v="7"/>
    <x v="9"/>
    <n v="0"/>
    <s v="All"/>
    <x v="5"/>
  </r>
  <r>
    <x v="9"/>
    <x v="9"/>
    <n v="0"/>
    <s v="All"/>
    <x v="5"/>
  </r>
  <r>
    <x v="10"/>
    <x v="9"/>
    <n v="0"/>
    <s v="All"/>
    <x v="5"/>
  </r>
  <r>
    <x v="11"/>
    <x v="9"/>
    <n v="0"/>
    <s v="All"/>
    <x v="5"/>
  </r>
  <r>
    <x v="8"/>
    <x v="10"/>
    <n v="453.9"/>
    <s v="All"/>
    <x v="5"/>
  </r>
  <r>
    <x v="4"/>
    <x v="10"/>
    <n v="347.3"/>
    <s v="All"/>
    <x v="5"/>
  </r>
  <r>
    <x v="0"/>
    <x v="10"/>
    <n v="279.3"/>
    <s v="All"/>
    <x v="5"/>
  </r>
  <r>
    <x v="1"/>
    <x v="10"/>
    <n v="131.30000000000001"/>
    <s v="All"/>
    <x v="5"/>
  </r>
  <r>
    <x v="2"/>
    <x v="10"/>
    <n v="87.7"/>
    <s v="All"/>
    <x v="5"/>
  </r>
  <r>
    <x v="5"/>
    <x v="10"/>
    <n v="77"/>
    <s v="All"/>
    <x v="5"/>
  </r>
  <r>
    <x v="3"/>
    <x v="10"/>
    <n v="51"/>
    <s v="All"/>
    <x v="5"/>
  </r>
  <r>
    <x v="7"/>
    <x v="10"/>
    <n v="0.6"/>
    <s v="All"/>
    <x v="5"/>
  </r>
  <r>
    <x v="6"/>
    <x v="10"/>
    <n v="0"/>
    <s v="All"/>
    <x v="5"/>
  </r>
  <r>
    <x v="9"/>
    <x v="10"/>
    <n v="0"/>
    <s v="All"/>
    <x v="5"/>
  </r>
  <r>
    <x v="10"/>
    <x v="10"/>
    <n v="0"/>
    <s v="All"/>
    <x v="5"/>
  </r>
  <r>
    <x v="11"/>
    <x v="10"/>
    <n v="0"/>
    <s v="All"/>
    <x v="5"/>
  </r>
  <r>
    <x v="8"/>
    <x v="11"/>
    <n v="545.70000000000005"/>
    <s v="All"/>
    <x v="5"/>
  </r>
  <r>
    <x v="0"/>
    <x v="11"/>
    <n v="249.7"/>
    <s v="All"/>
    <x v="5"/>
  </r>
  <r>
    <x v="4"/>
    <x v="11"/>
    <n v="235.7"/>
    <s v="All"/>
    <x v="5"/>
  </r>
  <r>
    <x v="1"/>
    <x v="11"/>
    <n v="148"/>
    <s v="All"/>
    <x v="5"/>
  </r>
  <r>
    <x v="2"/>
    <x v="11"/>
    <n v="95.7"/>
    <s v="All"/>
    <x v="5"/>
  </r>
  <r>
    <x v="3"/>
    <x v="11"/>
    <n v="71.099999999999994"/>
    <s v="All"/>
    <x v="5"/>
  </r>
  <r>
    <x v="5"/>
    <x v="11"/>
    <n v="67.900000000000006"/>
    <s v="All"/>
    <x v="5"/>
  </r>
  <r>
    <x v="6"/>
    <x v="11"/>
    <n v="0"/>
    <s v="All"/>
    <x v="5"/>
  </r>
  <r>
    <x v="7"/>
    <x v="11"/>
    <n v="0"/>
    <s v="All"/>
    <x v="5"/>
  </r>
  <r>
    <x v="9"/>
    <x v="11"/>
    <n v="0"/>
    <s v="All"/>
    <x v="5"/>
  </r>
  <r>
    <x v="10"/>
    <x v="11"/>
    <n v="0"/>
    <s v="All"/>
    <x v="5"/>
  </r>
  <r>
    <x v="11"/>
    <x v="11"/>
    <n v="0"/>
    <s v="All"/>
    <x v="5"/>
  </r>
  <r>
    <x v="8"/>
    <x v="12"/>
    <n v="424.7"/>
    <s v="All"/>
    <x v="5"/>
  </r>
  <r>
    <x v="4"/>
    <x v="12"/>
    <n v="280.2"/>
    <s v="All"/>
    <x v="5"/>
  </r>
  <r>
    <x v="0"/>
    <x v="12"/>
    <n v="274"/>
    <s v="All"/>
    <x v="5"/>
  </r>
  <r>
    <x v="1"/>
    <x v="12"/>
    <n v="166.79999999999899"/>
    <s v="All"/>
    <x v="5"/>
  </r>
  <r>
    <x v="2"/>
    <x v="12"/>
    <n v="93.9"/>
    <s v="All"/>
    <x v="5"/>
  </r>
  <r>
    <x v="3"/>
    <x v="12"/>
    <n v="79.199999999999903"/>
    <s v="All"/>
    <x v="5"/>
  </r>
  <r>
    <x v="5"/>
    <x v="12"/>
    <n v="70.099999999999994"/>
    <s v="All"/>
    <x v="5"/>
  </r>
  <r>
    <x v="6"/>
    <x v="12"/>
    <n v="0"/>
    <s v="All"/>
    <x v="5"/>
  </r>
  <r>
    <x v="7"/>
    <x v="12"/>
    <n v="0"/>
    <s v="All"/>
    <x v="5"/>
  </r>
  <r>
    <x v="9"/>
    <x v="12"/>
    <n v="0"/>
    <s v="All"/>
    <x v="5"/>
  </r>
  <r>
    <x v="10"/>
    <x v="12"/>
    <n v="0"/>
    <s v="All"/>
    <x v="5"/>
  </r>
  <r>
    <x v="11"/>
    <x v="12"/>
    <n v="0"/>
    <s v="All"/>
    <x v="5"/>
  </r>
  <r>
    <x v="8"/>
    <x v="13"/>
    <n v="347.099999999999"/>
    <s v="All"/>
    <x v="5"/>
  </r>
  <r>
    <x v="0"/>
    <x v="13"/>
    <n v="304.2"/>
    <s v="All"/>
    <x v="5"/>
  </r>
  <r>
    <x v="4"/>
    <x v="13"/>
    <n v="261.5"/>
    <s v="All"/>
    <x v="5"/>
  </r>
  <r>
    <x v="1"/>
    <x v="13"/>
    <n v="171.9"/>
    <s v="All"/>
    <x v="5"/>
  </r>
  <r>
    <x v="2"/>
    <x v="13"/>
    <n v="80.900000000000006"/>
    <s v="All"/>
    <x v="5"/>
  </r>
  <r>
    <x v="5"/>
    <x v="13"/>
    <n v="68.699999999999903"/>
    <s v="All"/>
    <x v="5"/>
  </r>
  <r>
    <x v="3"/>
    <x v="13"/>
    <n v="45.3"/>
    <s v="All"/>
    <x v="5"/>
  </r>
  <r>
    <x v="6"/>
    <x v="13"/>
    <n v="0"/>
    <s v="All"/>
    <x v="5"/>
  </r>
  <r>
    <x v="7"/>
    <x v="13"/>
    <n v="0"/>
    <s v="All"/>
    <x v="5"/>
  </r>
  <r>
    <x v="9"/>
    <x v="13"/>
    <n v="0"/>
    <s v="All"/>
    <x v="5"/>
  </r>
  <r>
    <x v="10"/>
    <x v="13"/>
    <n v="0"/>
    <s v="All"/>
    <x v="5"/>
  </r>
  <r>
    <x v="11"/>
    <x v="13"/>
    <n v="0"/>
    <s v="All"/>
    <x v="5"/>
  </r>
  <r>
    <x v="4"/>
    <x v="14"/>
    <n v="439"/>
    <s v="All"/>
    <x v="5"/>
  </r>
  <r>
    <x v="8"/>
    <x v="14"/>
    <n v="416.79999999999899"/>
    <s v="All"/>
    <x v="5"/>
  </r>
  <r>
    <x v="0"/>
    <x v="14"/>
    <n v="250.7"/>
    <s v="All"/>
    <x v="5"/>
  </r>
  <r>
    <x v="1"/>
    <x v="14"/>
    <n v="158.79999999999899"/>
    <s v="All"/>
    <x v="5"/>
  </r>
  <r>
    <x v="3"/>
    <x v="14"/>
    <n v="127"/>
    <s v="All"/>
    <x v="5"/>
  </r>
  <r>
    <x v="2"/>
    <x v="14"/>
    <n v="89.2"/>
    <s v="All"/>
    <x v="5"/>
  </r>
  <r>
    <x v="5"/>
    <x v="14"/>
    <n v="65.5"/>
    <s v="All"/>
    <x v="5"/>
  </r>
  <r>
    <x v="6"/>
    <x v="14"/>
    <n v="0"/>
    <s v="All"/>
    <x v="5"/>
  </r>
  <r>
    <x v="7"/>
    <x v="14"/>
    <n v="0"/>
    <s v="All"/>
    <x v="5"/>
  </r>
  <r>
    <x v="9"/>
    <x v="14"/>
    <n v="0"/>
    <s v="All"/>
    <x v="5"/>
  </r>
  <r>
    <x v="10"/>
    <x v="14"/>
    <n v="0"/>
    <s v="All"/>
    <x v="5"/>
  </r>
  <r>
    <x v="11"/>
    <x v="14"/>
    <n v="0"/>
    <s v="All"/>
    <x v="5"/>
  </r>
  <r>
    <x v="8"/>
    <x v="15"/>
    <n v="399.2"/>
    <s v="All"/>
    <x v="5"/>
  </r>
  <r>
    <x v="0"/>
    <x v="15"/>
    <n v="314.3"/>
    <s v="All"/>
    <x v="5"/>
  </r>
  <r>
    <x v="4"/>
    <x v="15"/>
    <n v="303"/>
    <s v="All"/>
    <x v="5"/>
  </r>
  <r>
    <x v="1"/>
    <x v="15"/>
    <n v="238.9"/>
    <s v="All"/>
    <x v="5"/>
  </r>
  <r>
    <x v="2"/>
    <x v="15"/>
    <n v="119.2"/>
    <s v="All"/>
    <x v="5"/>
  </r>
  <r>
    <x v="3"/>
    <x v="15"/>
    <n v="95"/>
    <s v="All"/>
    <x v="5"/>
  </r>
  <r>
    <x v="5"/>
    <x v="15"/>
    <n v="70.199999999999903"/>
    <s v="All"/>
    <x v="5"/>
  </r>
  <r>
    <x v="6"/>
    <x v="15"/>
    <n v="0"/>
    <s v="All"/>
    <x v="5"/>
  </r>
  <r>
    <x v="7"/>
    <x v="15"/>
    <n v="0"/>
    <s v="All"/>
    <x v="5"/>
  </r>
  <r>
    <x v="9"/>
    <x v="15"/>
    <n v="0"/>
    <s v="All"/>
    <x v="5"/>
  </r>
  <r>
    <x v="10"/>
    <x v="15"/>
    <n v="0"/>
    <s v="All"/>
    <x v="5"/>
  </r>
  <r>
    <x v="11"/>
    <x v="15"/>
    <n v="0"/>
    <s v="All"/>
    <x v="5"/>
  </r>
  <r>
    <x v="8"/>
    <x v="16"/>
    <n v="504.599999999999"/>
    <s v="All"/>
    <x v="5"/>
  </r>
  <r>
    <x v="4"/>
    <x v="16"/>
    <n v="352.4"/>
    <s v="All"/>
    <x v="5"/>
  </r>
  <r>
    <x v="0"/>
    <x v="16"/>
    <n v="282.60000000000002"/>
    <s v="All"/>
    <x v="5"/>
  </r>
  <r>
    <x v="1"/>
    <x v="16"/>
    <n v="161.1"/>
    <s v="All"/>
    <x v="5"/>
  </r>
  <r>
    <x v="2"/>
    <x v="16"/>
    <n v="137.30000000000001"/>
    <s v="All"/>
    <x v="5"/>
  </r>
  <r>
    <x v="3"/>
    <x v="16"/>
    <n v="85.7"/>
    <s v="All"/>
    <x v="5"/>
  </r>
  <r>
    <x v="5"/>
    <x v="16"/>
    <n v="64.099999999999994"/>
    <s v="All"/>
    <x v="5"/>
  </r>
  <r>
    <x v="6"/>
    <x v="16"/>
    <n v="0"/>
    <s v="All"/>
    <x v="5"/>
  </r>
  <r>
    <x v="7"/>
    <x v="16"/>
    <n v="0"/>
    <s v="All"/>
    <x v="5"/>
  </r>
  <r>
    <x v="9"/>
    <x v="16"/>
    <n v="0"/>
    <s v="All"/>
    <x v="5"/>
  </r>
  <r>
    <x v="10"/>
    <x v="16"/>
    <n v="0"/>
    <s v="All"/>
    <x v="5"/>
  </r>
  <r>
    <x v="11"/>
    <x v="16"/>
    <n v="0"/>
    <s v="All"/>
    <x v="5"/>
  </r>
  <r>
    <x v="8"/>
    <x v="17"/>
    <n v="654"/>
    <s v="All"/>
    <x v="5"/>
  </r>
  <r>
    <x v="0"/>
    <x v="17"/>
    <n v="285.7"/>
    <s v="All"/>
    <x v="5"/>
  </r>
  <r>
    <x v="4"/>
    <x v="17"/>
    <n v="208"/>
    <s v="All"/>
    <x v="5"/>
  </r>
  <r>
    <x v="1"/>
    <x v="17"/>
    <n v="202.29999999999899"/>
    <s v="All"/>
    <x v="5"/>
  </r>
  <r>
    <x v="2"/>
    <x v="17"/>
    <n v="192.6"/>
    <s v="All"/>
    <x v="5"/>
  </r>
  <r>
    <x v="3"/>
    <x v="17"/>
    <n v="75.7"/>
    <s v="All"/>
    <x v="5"/>
  </r>
  <r>
    <x v="5"/>
    <x v="17"/>
    <n v="61.8"/>
    <s v="All"/>
    <x v="5"/>
  </r>
  <r>
    <x v="6"/>
    <x v="17"/>
    <n v="0"/>
    <s v="All"/>
    <x v="5"/>
  </r>
  <r>
    <x v="7"/>
    <x v="17"/>
    <n v="0"/>
    <s v="All"/>
    <x v="5"/>
  </r>
  <r>
    <x v="9"/>
    <x v="17"/>
    <n v="0"/>
    <s v="All"/>
    <x v="5"/>
  </r>
  <r>
    <x v="10"/>
    <x v="17"/>
    <n v="0"/>
    <s v="All"/>
    <x v="5"/>
  </r>
  <r>
    <x v="11"/>
    <x v="17"/>
    <n v="0"/>
    <s v="All"/>
    <x v="5"/>
  </r>
  <r>
    <x v="4"/>
    <x v="0"/>
    <n v="3514"/>
    <s v="All"/>
    <x v="6"/>
  </r>
  <r>
    <x v="0"/>
    <x v="0"/>
    <n v="2720.1"/>
    <s v="All"/>
    <x v="6"/>
  </r>
  <r>
    <x v="2"/>
    <x v="0"/>
    <n v="2004.8"/>
    <s v="All"/>
    <x v="6"/>
  </r>
  <r>
    <x v="1"/>
    <x v="0"/>
    <n v="1905.7"/>
    <s v="All"/>
    <x v="6"/>
  </r>
  <r>
    <x v="5"/>
    <x v="0"/>
    <n v="1332"/>
    <s v="All"/>
    <x v="6"/>
  </r>
  <r>
    <x v="3"/>
    <x v="0"/>
    <n v="7.9"/>
    <s v="All"/>
    <x v="6"/>
  </r>
  <r>
    <x v="6"/>
    <x v="0"/>
    <n v="0"/>
    <s v="All"/>
    <x v="6"/>
  </r>
  <r>
    <x v="7"/>
    <x v="0"/>
    <n v="0"/>
    <s v="All"/>
    <x v="6"/>
  </r>
  <r>
    <x v="8"/>
    <x v="0"/>
    <n v="0"/>
    <s v="All"/>
    <x v="6"/>
  </r>
  <r>
    <x v="9"/>
    <x v="0"/>
    <n v="0"/>
    <s v="All"/>
    <x v="6"/>
  </r>
  <r>
    <x v="10"/>
    <x v="0"/>
    <n v="0"/>
    <s v="All"/>
    <x v="6"/>
  </r>
  <r>
    <x v="11"/>
    <x v="0"/>
    <n v="0"/>
    <s v="All"/>
    <x v="6"/>
  </r>
  <r>
    <x v="2"/>
    <x v="1"/>
    <n v="3175.5"/>
    <s v="All"/>
    <x v="6"/>
  </r>
  <r>
    <x v="0"/>
    <x v="1"/>
    <n v="2551.8000000000002"/>
    <s v="All"/>
    <x v="6"/>
  </r>
  <r>
    <x v="4"/>
    <x v="1"/>
    <n v="2431.6"/>
    <s v="All"/>
    <x v="6"/>
  </r>
  <r>
    <x v="1"/>
    <x v="1"/>
    <n v="1764.9"/>
    <s v="All"/>
    <x v="6"/>
  </r>
  <r>
    <x v="5"/>
    <x v="1"/>
    <n v="467.9"/>
    <s v="All"/>
    <x v="6"/>
  </r>
  <r>
    <x v="3"/>
    <x v="1"/>
    <n v="16.7"/>
    <s v="All"/>
    <x v="6"/>
  </r>
  <r>
    <x v="6"/>
    <x v="1"/>
    <n v="0"/>
    <s v="All"/>
    <x v="6"/>
  </r>
  <r>
    <x v="7"/>
    <x v="1"/>
    <n v="0"/>
    <s v="All"/>
    <x v="6"/>
  </r>
  <r>
    <x v="8"/>
    <x v="1"/>
    <n v="0"/>
    <s v="All"/>
    <x v="6"/>
  </r>
  <r>
    <x v="9"/>
    <x v="1"/>
    <n v="0"/>
    <s v="All"/>
    <x v="6"/>
  </r>
  <r>
    <x v="10"/>
    <x v="1"/>
    <n v="0"/>
    <s v="All"/>
    <x v="6"/>
  </r>
  <r>
    <x v="11"/>
    <x v="1"/>
    <n v="0"/>
    <s v="All"/>
    <x v="6"/>
  </r>
  <r>
    <x v="0"/>
    <x v="2"/>
    <n v="2936.7"/>
    <s v="All"/>
    <x v="6"/>
  </r>
  <r>
    <x v="4"/>
    <x v="2"/>
    <n v="2781.8999999999901"/>
    <s v="All"/>
    <x v="6"/>
  </r>
  <r>
    <x v="2"/>
    <x v="2"/>
    <n v="1949.2"/>
    <s v="All"/>
    <x v="6"/>
  </r>
  <r>
    <x v="5"/>
    <x v="2"/>
    <n v="1580.5"/>
    <s v="All"/>
    <x v="6"/>
  </r>
  <r>
    <x v="1"/>
    <x v="2"/>
    <n v="1460.9"/>
    <s v="All"/>
    <x v="6"/>
  </r>
  <r>
    <x v="3"/>
    <x v="2"/>
    <n v="14.2"/>
    <s v="All"/>
    <x v="6"/>
  </r>
  <r>
    <x v="6"/>
    <x v="2"/>
    <n v="0"/>
    <s v="All"/>
    <x v="6"/>
  </r>
  <r>
    <x v="7"/>
    <x v="2"/>
    <n v="0"/>
    <s v="All"/>
    <x v="6"/>
  </r>
  <r>
    <x v="8"/>
    <x v="2"/>
    <n v="0"/>
    <s v="All"/>
    <x v="6"/>
  </r>
  <r>
    <x v="9"/>
    <x v="2"/>
    <n v="0"/>
    <s v="All"/>
    <x v="6"/>
  </r>
  <r>
    <x v="10"/>
    <x v="2"/>
    <n v="0"/>
    <s v="All"/>
    <x v="6"/>
  </r>
  <r>
    <x v="11"/>
    <x v="2"/>
    <n v="0"/>
    <s v="All"/>
    <x v="6"/>
  </r>
  <r>
    <x v="5"/>
    <x v="3"/>
    <n v="3118.5"/>
    <s v="All"/>
    <x v="6"/>
  </r>
  <r>
    <x v="4"/>
    <x v="3"/>
    <n v="2781.9"/>
    <s v="All"/>
    <x v="6"/>
  </r>
  <r>
    <x v="2"/>
    <x v="3"/>
    <n v="2454.1"/>
    <s v="All"/>
    <x v="6"/>
  </r>
  <r>
    <x v="0"/>
    <x v="3"/>
    <n v="2163.9"/>
    <s v="All"/>
    <x v="6"/>
  </r>
  <r>
    <x v="1"/>
    <x v="3"/>
    <n v="1541.8"/>
    <s v="All"/>
    <x v="6"/>
  </r>
  <r>
    <x v="3"/>
    <x v="3"/>
    <n v="4.7"/>
    <s v="All"/>
    <x v="6"/>
  </r>
  <r>
    <x v="6"/>
    <x v="3"/>
    <n v="0"/>
    <s v="All"/>
    <x v="6"/>
  </r>
  <r>
    <x v="7"/>
    <x v="3"/>
    <n v="0"/>
    <s v="All"/>
    <x v="6"/>
  </r>
  <r>
    <x v="8"/>
    <x v="3"/>
    <n v="0"/>
    <s v="All"/>
    <x v="6"/>
  </r>
  <r>
    <x v="9"/>
    <x v="3"/>
    <n v="0"/>
    <s v="All"/>
    <x v="6"/>
  </r>
  <r>
    <x v="10"/>
    <x v="3"/>
    <n v="0"/>
    <s v="All"/>
    <x v="6"/>
  </r>
  <r>
    <x v="11"/>
    <x v="3"/>
    <n v="0"/>
    <s v="All"/>
    <x v="6"/>
  </r>
  <r>
    <x v="2"/>
    <x v="4"/>
    <n v="3203"/>
    <s v="All"/>
    <x v="6"/>
  </r>
  <r>
    <x v="5"/>
    <x v="4"/>
    <n v="2784.1"/>
    <s v="All"/>
    <x v="6"/>
  </r>
  <r>
    <x v="0"/>
    <x v="4"/>
    <n v="2669.6"/>
    <s v="All"/>
    <x v="6"/>
  </r>
  <r>
    <x v="4"/>
    <x v="4"/>
    <n v="2403.8000000000002"/>
    <s v="All"/>
    <x v="6"/>
  </r>
  <r>
    <x v="1"/>
    <x v="4"/>
    <n v="1736"/>
    <s v="All"/>
    <x v="6"/>
  </r>
  <r>
    <x v="8"/>
    <x v="4"/>
    <n v="35.699999999999903"/>
    <s v="All"/>
    <x v="6"/>
  </r>
  <r>
    <x v="3"/>
    <x v="4"/>
    <n v="5.5"/>
    <s v="All"/>
    <x v="6"/>
  </r>
  <r>
    <x v="6"/>
    <x v="4"/>
    <n v="0"/>
    <s v="All"/>
    <x v="6"/>
  </r>
  <r>
    <x v="7"/>
    <x v="4"/>
    <n v="0"/>
    <s v="All"/>
    <x v="6"/>
  </r>
  <r>
    <x v="9"/>
    <x v="4"/>
    <n v="0"/>
    <s v="All"/>
    <x v="6"/>
  </r>
  <r>
    <x v="10"/>
    <x v="4"/>
    <n v="0"/>
    <s v="All"/>
    <x v="6"/>
  </r>
  <r>
    <x v="11"/>
    <x v="4"/>
    <n v="0"/>
    <s v="All"/>
    <x v="6"/>
  </r>
  <r>
    <x v="0"/>
    <x v="5"/>
    <n v="3401.9"/>
    <s v="All"/>
    <x v="6"/>
  </r>
  <r>
    <x v="4"/>
    <x v="5"/>
    <n v="2914.2"/>
    <s v="All"/>
    <x v="6"/>
  </r>
  <r>
    <x v="1"/>
    <x v="5"/>
    <n v="1639.4"/>
    <s v="All"/>
    <x v="6"/>
  </r>
  <r>
    <x v="2"/>
    <x v="5"/>
    <n v="1550.9"/>
    <s v="All"/>
    <x v="6"/>
  </r>
  <r>
    <x v="5"/>
    <x v="5"/>
    <n v="1017.7"/>
    <s v="All"/>
    <x v="6"/>
  </r>
  <r>
    <x v="8"/>
    <x v="5"/>
    <n v="45"/>
    <s v="All"/>
    <x v="6"/>
  </r>
  <r>
    <x v="3"/>
    <x v="5"/>
    <n v="24.4"/>
    <s v="All"/>
    <x v="6"/>
  </r>
  <r>
    <x v="6"/>
    <x v="5"/>
    <n v="0"/>
    <s v="All"/>
    <x v="6"/>
  </r>
  <r>
    <x v="7"/>
    <x v="5"/>
    <n v="0"/>
    <s v="All"/>
    <x v="6"/>
  </r>
  <r>
    <x v="9"/>
    <x v="5"/>
    <n v="0"/>
    <s v="All"/>
    <x v="6"/>
  </r>
  <r>
    <x v="10"/>
    <x v="5"/>
    <n v="0"/>
    <s v="All"/>
    <x v="6"/>
  </r>
  <r>
    <x v="11"/>
    <x v="5"/>
    <n v="0"/>
    <s v="All"/>
    <x v="6"/>
  </r>
  <r>
    <x v="0"/>
    <x v="6"/>
    <n v="3656.2"/>
    <s v="All"/>
    <x v="6"/>
  </r>
  <r>
    <x v="4"/>
    <x v="6"/>
    <n v="3063.2"/>
    <s v="All"/>
    <x v="6"/>
  </r>
  <r>
    <x v="2"/>
    <x v="6"/>
    <n v="1735.2"/>
    <s v="All"/>
    <x v="6"/>
  </r>
  <r>
    <x v="1"/>
    <x v="6"/>
    <n v="1444.8"/>
    <s v="All"/>
    <x v="6"/>
  </r>
  <r>
    <x v="5"/>
    <x v="6"/>
    <n v="1104.3"/>
    <s v="All"/>
    <x v="6"/>
  </r>
  <r>
    <x v="3"/>
    <x v="6"/>
    <n v="9.1"/>
    <s v="All"/>
    <x v="6"/>
  </r>
  <r>
    <x v="6"/>
    <x v="6"/>
    <n v="0"/>
    <s v="All"/>
    <x v="6"/>
  </r>
  <r>
    <x v="7"/>
    <x v="6"/>
    <n v="0"/>
    <s v="All"/>
    <x v="6"/>
  </r>
  <r>
    <x v="8"/>
    <x v="6"/>
    <n v="0"/>
    <s v="All"/>
    <x v="6"/>
  </r>
  <r>
    <x v="9"/>
    <x v="6"/>
    <n v="0"/>
    <s v="All"/>
    <x v="6"/>
  </r>
  <r>
    <x v="10"/>
    <x v="6"/>
    <n v="0"/>
    <s v="All"/>
    <x v="6"/>
  </r>
  <r>
    <x v="11"/>
    <x v="6"/>
    <n v="0"/>
    <s v="All"/>
    <x v="6"/>
  </r>
  <r>
    <x v="0"/>
    <x v="7"/>
    <n v="3646.4"/>
    <s v="All"/>
    <x v="6"/>
  </r>
  <r>
    <x v="4"/>
    <x v="7"/>
    <n v="2602.3000000000002"/>
    <s v="All"/>
    <x v="6"/>
  </r>
  <r>
    <x v="2"/>
    <x v="7"/>
    <n v="2181.5"/>
    <s v="All"/>
    <x v="6"/>
  </r>
  <r>
    <x v="5"/>
    <x v="7"/>
    <n v="1569"/>
    <s v="All"/>
    <x v="6"/>
  </r>
  <r>
    <x v="1"/>
    <x v="7"/>
    <n v="1471.9"/>
    <s v="All"/>
    <x v="6"/>
  </r>
  <r>
    <x v="3"/>
    <x v="7"/>
    <n v="45.7"/>
    <s v="All"/>
    <x v="6"/>
  </r>
  <r>
    <x v="6"/>
    <x v="7"/>
    <n v="0"/>
    <s v="All"/>
    <x v="6"/>
  </r>
  <r>
    <x v="7"/>
    <x v="7"/>
    <n v="0"/>
    <s v="All"/>
    <x v="6"/>
  </r>
  <r>
    <x v="8"/>
    <x v="7"/>
    <n v="0"/>
    <s v="All"/>
    <x v="6"/>
  </r>
  <r>
    <x v="9"/>
    <x v="7"/>
    <n v="0"/>
    <s v="All"/>
    <x v="6"/>
  </r>
  <r>
    <x v="10"/>
    <x v="7"/>
    <n v="0"/>
    <s v="All"/>
    <x v="6"/>
  </r>
  <r>
    <x v="11"/>
    <x v="7"/>
    <n v="0"/>
    <s v="All"/>
    <x v="6"/>
  </r>
  <r>
    <x v="4"/>
    <x v="8"/>
    <n v="2827.4"/>
    <s v="All"/>
    <x v="6"/>
  </r>
  <r>
    <x v="0"/>
    <x v="8"/>
    <n v="2507.1999999999998"/>
    <s v="All"/>
    <x v="6"/>
  </r>
  <r>
    <x v="2"/>
    <x v="8"/>
    <n v="2374.6"/>
    <s v="All"/>
    <x v="6"/>
  </r>
  <r>
    <x v="5"/>
    <x v="8"/>
    <n v="1671.5"/>
    <s v="All"/>
    <x v="6"/>
  </r>
  <r>
    <x v="1"/>
    <x v="8"/>
    <n v="1563.1"/>
    <s v="All"/>
    <x v="6"/>
  </r>
  <r>
    <x v="3"/>
    <x v="8"/>
    <n v="28.4"/>
    <s v="All"/>
    <x v="6"/>
  </r>
  <r>
    <x v="6"/>
    <x v="8"/>
    <n v="0"/>
    <s v="All"/>
    <x v="6"/>
  </r>
  <r>
    <x v="7"/>
    <x v="8"/>
    <n v="0"/>
    <s v="All"/>
    <x v="6"/>
  </r>
  <r>
    <x v="8"/>
    <x v="8"/>
    <n v="0"/>
    <s v="All"/>
    <x v="6"/>
  </r>
  <r>
    <x v="9"/>
    <x v="8"/>
    <n v="0"/>
    <s v="All"/>
    <x v="6"/>
  </r>
  <r>
    <x v="10"/>
    <x v="8"/>
    <n v="0"/>
    <s v="All"/>
    <x v="6"/>
  </r>
  <r>
    <x v="11"/>
    <x v="8"/>
    <n v="0"/>
    <s v="All"/>
    <x v="6"/>
  </r>
  <r>
    <x v="2"/>
    <x v="9"/>
    <n v="3134.8"/>
    <s v="All"/>
    <x v="6"/>
  </r>
  <r>
    <x v="5"/>
    <x v="9"/>
    <n v="2812.5"/>
    <s v="All"/>
    <x v="6"/>
  </r>
  <r>
    <x v="4"/>
    <x v="9"/>
    <n v="2724.3"/>
    <s v="All"/>
    <x v="6"/>
  </r>
  <r>
    <x v="0"/>
    <x v="9"/>
    <n v="2324.1"/>
    <s v="All"/>
    <x v="6"/>
  </r>
  <r>
    <x v="1"/>
    <x v="9"/>
    <n v="1707.7"/>
    <s v="All"/>
    <x v="6"/>
  </r>
  <r>
    <x v="3"/>
    <x v="9"/>
    <n v="26.2"/>
    <s v="All"/>
    <x v="6"/>
  </r>
  <r>
    <x v="8"/>
    <x v="9"/>
    <n v="3"/>
    <s v="All"/>
    <x v="6"/>
  </r>
  <r>
    <x v="6"/>
    <x v="9"/>
    <n v="0"/>
    <s v="All"/>
    <x v="6"/>
  </r>
  <r>
    <x v="7"/>
    <x v="9"/>
    <n v="0"/>
    <s v="All"/>
    <x v="6"/>
  </r>
  <r>
    <x v="9"/>
    <x v="9"/>
    <n v="0"/>
    <s v="All"/>
    <x v="6"/>
  </r>
  <r>
    <x v="10"/>
    <x v="9"/>
    <n v="0"/>
    <s v="All"/>
    <x v="6"/>
  </r>
  <r>
    <x v="11"/>
    <x v="9"/>
    <n v="0"/>
    <s v="All"/>
    <x v="6"/>
  </r>
  <r>
    <x v="0"/>
    <x v="10"/>
    <n v="3361.7999999999902"/>
    <s v="All"/>
    <x v="6"/>
  </r>
  <r>
    <x v="4"/>
    <x v="10"/>
    <n v="2450.2999999999902"/>
    <s v="All"/>
    <x v="6"/>
  </r>
  <r>
    <x v="2"/>
    <x v="10"/>
    <n v="1941.2"/>
    <s v="All"/>
    <x v="6"/>
  </r>
  <r>
    <x v="1"/>
    <x v="10"/>
    <n v="1616.2"/>
    <s v="All"/>
    <x v="6"/>
  </r>
  <r>
    <x v="5"/>
    <x v="10"/>
    <n v="974.4"/>
    <s v="All"/>
    <x v="6"/>
  </r>
  <r>
    <x v="3"/>
    <x v="10"/>
    <n v="27.5"/>
    <s v="All"/>
    <x v="6"/>
  </r>
  <r>
    <x v="6"/>
    <x v="10"/>
    <n v="0"/>
    <s v="All"/>
    <x v="6"/>
  </r>
  <r>
    <x v="7"/>
    <x v="10"/>
    <n v="0"/>
    <s v="All"/>
    <x v="6"/>
  </r>
  <r>
    <x v="8"/>
    <x v="10"/>
    <n v="0"/>
    <s v="All"/>
    <x v="6"/>
  </r>
  <r>
    <x v="9"/>
    <x v="10"/>
    <n v="0"/>
    <s v="All"/>
    <x v="6"/>
  </r>
  <r>
    <x v="10"/>
    <x v="10"/>
    <n v="0"/>
    <s v="All"/>
    <x v="6"/>
  </r>
  <r>
    <x v="11"/>
    <x v="10"/>
    <n v="0"/>
    <s v="All"/>
    <x v="6"/>
  </r>
  <r>
    <x v="0"/>
    <x v="11"/>
    <n v="3632.2"/>
    <s v="All"/>
    <x v="6"/>
  </r>
  <r>
    <x v="2"/>
    <x v="11"/>
    <n v="2065.1999999999998"/>
    <s v="All"/>
    <x v="6"/>
  </r>
  <r>
    <x v="4"/>
    <x v="11"/>
    <n v="1943"/>
    <s v="All"/>
    <x v="6"/>
  </r>
  <r>
    <x v="1"/>
    <x v="11"/>
    <n v="1465.3999999999901"/>
    <s v="All"/>
    <x v="6"/>
  </r>
  <r>
    <x v="5"/>
    <x v="11"/>
    <n v="1125.69999999999"/>
    <s v="All"/>
    <x v="6"/>
  </r>
  <r>
    <x v="3"/>
    <x v="11"/>
    <n v="44.2"/>
    <s v="All"/>
    <x v="6"/>
  </r>
  <r>
    <x v="6"/>
    <x v="11"/>
    <n v="0"/>
    <s v="All"/>
    <x v="6"/>
  </r>
  <r>
    <x v="7"/>
    <x v="11"/>
    <n v="0"/>
    <s v="All"/>
    <x v="6"/>
  </r>
  <r>
    <x v="8"/>
    <x v="11"/>
    <n v="0"/>
    <s v="All"/>
    <x v="6"/>
  </r>
  <r>
    <x v="9"/>
    <x v="11"/>
    <n v="0"/>
    <s v="All"/>
    <x v="6"/>
  </r>
  <r>
    <x v="10"/>
    <x v="11"/>
    <n v="0"/>
    <s v="All"/>
    <x v="6"/>
  </r>
  <r>
    <x v="11"/>
    <x v="11"/>
    <n v="0"/>
    <s v="All"/>
    <x v="6"/>
  </r>
  <r>
    <x v="0"/>
    <x v="12"/>
    <n v="4510.8999999999996"/>
    <s v="All"/>
    <x v="6"/>
  </r>
  <r>
    <x v="4"/>
    <x v="12"/>
    <n v="1534.8"/>
    <s v="All"/>
    <x v="6"/>
  </r>
  <r>
    <x v="2"/>
    <x v="12"/>
    <n v="1496.8"/>
    <s v="All"/>
    <x v="6"/>
  </r>
  <r>
    <x v="1"/>
    <x v="12"/>
    <n v="982"/>
    <s v="All"/>
    <x v="6"/>
  </r>
  <r>
    <x v="5"/>
    <x v="12"/>
    <n v="890.7"/>
    <s v="All"/>
    <x v="6"/>
  </r>
  <r>
    <x v="3"/>
    <x v="12"/>
    <n v="31.3"/>
    <s v="All"/>
    <x v="6"/>
  </r>
  <r>
    <x v="6"/>
    <x v="12"/>
    <n v="0"/>
    <s v="All"/>
    <x v="6"/>
  </r>
  <r>
    <x v="7"/>
    <x v="12"/>
    <n v="0"/>
    <s v="All"/>
    <x v="6"/>
  </r>
  <r>
    <x v="8"/>
    <x v="12"/>
    <n v="0"/>
    <s v="All"/>
    <x v="6"/>
  </r>
  <r>
    <x v="9"/>
    <x v="12"/>
    <n v="0"/>
    <s v="All"/>
    <x v="6"/>
  </r>
  <r>
    <x v="10"/>
    <x v="12"/>
    <n v="0"/>
    <s v="All"/>
    <x v="6"/>
  </r>
  <r>
    <x v="11"/>
    <x v="12"/>
    <n v="0"/>
    <s v="All"/>
    <x v="6"/>
  </r>
  <r>
    <x v="0"/>
    <x v="13"/>
    <n v="4983.8999999999996"/>
    <s v="All"/>
    <x v="6"/>
  </r>
  <r>
    <x v="2"/>
    <x v="13"/>
    <n v="1552.9"/>
    <s v="All"/>
    <x v="6"/>
  </r>
  <r>
    <x v="4"/>
    <x v="13"/>
    <n v="977"/>
    <s v="All"/>
    <x v="6"/>
  </r>
  <r>
    <x v="5"/>
    <x v="13"/>
    <n v="858.4"/>
    <s v="All"/>
    <x v="6"/>
  </r>
  <r>
    <x v="1"/>
    <x v="13"/>
    <n v="742.8"/>
    <s v="All"/>
    <x v="6"/>
  </r>
  <r>
    <x v="3"/>
    <x v="13"/>
    <n v="12.7"/>
    <s v="All"/>
    <x v="6"/>
  </r>
  <r>
    <x v="6"/>
    <x v="13"/>
    <n v="0"/>
    <s v="All"/>
    <x v="6"/>
  </r>
  <r>
    <x v="7"/>
    <x v="13"/>
    <n v="0"/>
    <s v="All"/>
    <x v="6"/>
  </r>
  <r>
    <x v="8"/>
    <x v="13"/>
    <n v="0"/>
    <s v="All"/>
    <x v="6"/>
  </r>
  <r>
    <x v="9"/>
    <x v="13"/>
    <n v="0"/>
    <s v="All"/>
    <x v="6"/>
  </r>
  <r>
    <x v="10"/>
    <x v="13"/>
    <n v="0"/>
    <s v="All"/>
    <x v="6"/>
  </r>
  <r>
    <x v="11"/>
    <x v="13"/>
    <n v="0"/>
    <s v="All"/>
    <x v="6"/>
  </r>
  <r>
    <x v="0"/>
    <x v="14"/>
    <n v="3633.5"/>
    <s v="All"/>
    <x v="6"/>
  </r>
  <r>
    <x v="2"/>
    <x v="14"/>
    <n v="2304.3000000000002"/>
    <s v="All"/>
    <x v="6"/>
  </r>
  <r>
    <x v="5"/>
    <x v="14"/>
    <n v="1827.9"/>
    <s v="All"/>
    <x v="6"/>
  </r>
  <r>
    <x v="4"/>
    <x v="14"/>
    <n v="1813.3"/>
    <s v="All"/>
    <x v="6"/>
  </r>
  <r>
    <x v="1"/>
    <x v="14"/>
    <n v="1153.9000000000001"/>
    <s v="All"/>
    <x v="6"/>
  </r>
  <r>
    <x v="3"/>
    <x v="14"/>
    <n v="7.8"/>
    <s v="All"/>
    <x v="6"/>
  </r>
  <r>
    <x v="6"/>
    <x v="14"/>
    <n v="0"/>
    <s v="All"/>
    <x v="6"/>
  </r>
  <r>
    <x v="7"/>
    <x v="14"/>
    <n v="0"/>
    <s v="All"/>
    <x v="6"/>
  </r>
  <r>
    <x v="8"/>
    <x v="14"/>
    <n v="0"/>
    <s v="All"/>
    <x v="6"/>
  </r>
  <r>
    <x v="9"/>
    <x v="14"/>
    <n v="0"/>
    <s v="All"/>
    <x v="6"/>
  </r>
  <r>
    <x v="10"/>
    <x v="14"/>
    <n v="0"/>
    <s v="All"/>
    <x v="6"/>
  </r>
  <r>
    <x v="11"/>
    <x v="14"/>
    <n v="0"/>
    <s v="All"/>
    <x v="6"/>
  </r>
  <r>
    <x v="0"/>
    <x v="15"/>
    <n v="2993.1"/>
    <s v="All"/>
    <x v="6"/>
  </r>
  <r>
    <x v="2"/>
    <x v="15"/>
    <n v="2770.6"/>
    <s v="All"/>
    <x v="6"/>
  </r>
  <r>
    <x v="4"/>
    <x v="15"/>
    <n v="2457.4"/>
    <s v="All"/>
    <x v="6"/>
  </r>
  <r>
    <x v="1"/>
    <x v="15"/>
    <n v="1676.19999999999"/>
    <s v="All"/>
    <x v="6"/>
  </r>
  <r>
    <x v="5"/>
    <x v="15"/>
    <n v="1064.7"/>
    <s v="All"/>
    <x v="6"/>
  </r>
  <r>
    <x v="3"/>
    <x v="15"/>
    <n v="5.8999999999999897"/>
    <s v="All"/>
    <x v="6"/>
  </r>
  <r>
    <x v="6"/>
    <x v="15"/>
    <n v="0"/>
    <s v="All"/>
    <x v="6"/>
  </r>
  <r>
    <x v="7"/>
    <x v="15"/>
    <n v="0"/>
    <s v="All"/>
    <x v="6"/>
  </r>
  <r>
    <x v="8"/>
    <x v="15"/>
    <n v="0"/>
    <s v="All"/>
    <x v="6"/>
  </r>
  <r>
    <x v="9"/>
    <x v="15"/>
    <n v="0"/>
    <s v="All"/>
    <x v="6"/>
  </r>
  <r>
    <x v="10"/>
    <x v="15"/>
    <n v="0"/>
    <s v="All"/>
    <x v="6"/>
  </r>
  <r>
    <x v="11"/>
    <x v="15"/>
    <n v="0"/>
    <s v="All"/>
    <x v="6"/>
  </r>
  <r>
    <x v="2"/>
    <x v="16"/>
    <n v="3782.3"/>
    <s v="All"/>
    <x v="6"/>
  </r>
  <r>
    <x v="0"/>
    <x v="16"/>
    <n v="2671.1"/>
    <s v="All"/>
    <x v="6"/>
  </r>
  <r>
    <x v="5"/>
    <x v="16"/>
    <n v="2481.9"/>
    <s v="All"/>
    <x v="6"/>
  </r>
  <r>
    <x v="4"/>
    <x v="16"/>
    <n v="2228.6999999999998"/>
    <s v="All"/>
    <x v="6"/>
  </r>
  <r>
    <x v="1"/>
    <x v="16"/>
    <n v="1576.7"/>
    <s v="All"/>
    <x v="6"/>
  </r>
  <r>
    <x v="3"/>
    <x v="16"/>
    <n v="3"/>
    <s v="All"/>
    <x v="6"/>
  </r>
  <r>
    <x v="6"/>
    <x v="16"/>
    <n v="0"/>
    <s v="All"/>
    <x v="6"/>
  </r>
  <r>
    <x v="7"/>
    <x v="16"/>
    <n v="0"/>
    <s v="All"/>
    <x v="6"/>
  </r>
  <r>
    <x v="8"/>
    <x v="16"/>
    <n v="0"/>
    <s v="All"/>
    <x v="6"/>
  </r>
  <r>
    <x v="9"/>
    <x v="16"/>
    <n v="0"/>
    <s v="All"/>
    <x v="6"/>
  </r>
  <r>
    <x v="10"/>
    <x v="16"/>
    <n v="0"/>
    <s v="All"/>
    <x v="6"/>
  </r>
  <r>
    <x v="11"/>
    <x v="16"/>
    <n v="0"/>
    <s v="All"/>
    <x v="6"/>
  </r>
  <r>
    <x v="0"/>
    <x v="17"/>
    <n v="3178.7"/>
    <s v="All"/>
    <x v="6"/>
  </r>
  <r>
    <x v="2"/>
    <x v="17"/>
    <n v="2425.6999999999998"/>
    <s v="All"/>
    <x v="6"/>
  </r>
  <r>
    <x v="4"/>
    <x v="17"/>
    <n v="2261.1999999999998"/>
    <s v="All"/>
    <x v="6"/>
  </r>
  <r>
    <x v="1"/>
    <x v="17"/>
    <n v="1500.1"/>
    <s v="All"/>
    <x v="6"/>
  </r>
  <r>
    <x v="5"/>
    <x v="17"/>
    <n v="1078.5999999999999"/>
    <s v="All"/>
    <x v="6"/>
  </r>
  <r>
    <x v="3"/>
    <x v="17"/>
    <n v="3.2"/>
    <s v="All"/>
    <x v="6"/>
  </r>
  <r>
    <x v="6"/>
    <x v="17"/>
    <n v="0"/>
    <s v="All"/>
    <x v="6"/>
  </r>
  <r>
    <x v="7"/>
    <x v="17"/>
    <n v="0"/>
    <s v="All"/>
    <x v="6"/>
  </r>
  <r>
    <x v="8"/>
    <x v="17"/>
    <n v="0"/>
    <s v="All"/>
    <x v="6"/>
  </r>
  <r>
    <x v="9"/>
    <x v="17"/>
    <n v="0"/>
    <s v="All"/>
    <x v="6"/>
  </r>
  <r>
    <x v="10"/>
    <x v="17"/>
    <n v="0"/>
    <s v="All"/>
    <x v="6"/>
  </r>
  <r>
    <x v="11"/>
    <x v="17"/>
    <n v="0"/>
    <s v="All"/>
    <x v="6"/>
  </r>
  <r>
    <x v="0"/>
    <x v="0"/>
    <n v="1897.6"/>
    <s v="All"/>
    <x v="7"/>
  </r>
  <r>
    <x v="3"/>
    <x v="0"/>
    <n v="1533.5"/>
    <s v="All"/>
    <x v="7"/>
  </r>
  <r>
    <x v="6"/>
    <x v="0"/>
    <n v="1309.3"/>
    <s v="All"/>
    <x v="7"/>
  </r>
  <r>
    <x v="8"/>
    <x v="0"/>
    <n v="218.4"/>
    <s v="All"/>
    <x v="7"/>
  </r>
  <r>
    <x v="2"/>
    <x v="0"/>
    <n v="195.3"/>
    <s v="All"/>
    <x v="7"/>
  </r>
  <r>
    <x v="4"/>
    <x v="0"/>
    <n v="144.9"/>
    <s v="All"/>
    <x v="7"/>
  </r>
  <r>
    <x v="1"/>
    <x v="0"/>
    <n v="53.6"/>
    <s v="All"/>
    <x v="7"/>
  </r>
  <r>
    <x v="5"/>
    <x v="0"/>
    <n v="36.299999999999997"/>
    <s v="All"/>
    <x v="7"/>
  </r>
  <r>
    <x v="7"/>
    <x v="0"/>
    <n v="0"/>
    <s v="All"/>
    <x v="7"/>
  </r>
  <r>
    <x v="9"/>
    <x v="0"/>
    <n v="0"/>
    <s v="All"/>
    <x v="7"/>
  </r>
  <r>
    <x v="10"/>
    <x v="0"/>
    <n v="0"/>
    <s v="All"/>
    <x v="7"/>
  </r>
  <r>
    <x v="11"/>
    <x v="0"/>
    <n v="0"/>
    <s v="All"/>
    <x v="7"/>
  </r>
  <r>
    <x v="3"/>
    <x v="1"/>
    <n v="1712.8999999999901"/>
    <s v="All"/>
    <x v="7"/>
  </r>
  <r>
    <x v="0"/>
    <x v="1"/>
    <n v="1542.69999999999"/>
    <s v="All"/>
    <x v="7"/>
  </r>
  <r>
    <x v="6"/>
    <x v="1"/>
    <n v="756.6"/>
    <s v="All"/>
    <x v="7"/>
  </r>
  <r>
    <x v="2"/>
    <x v="1"/>
    <n v="486.1"/>
    <s v="All"/>
    <x v="7"/>
  </r>
  <r>
    <x v="8"/>
    <x v="1"/>
    <n v="207.3"/>
    <s v="All"/>
    <x v="7"/>
  </r>
  <r>
    <x v="4"/>
    <x v="1"/>
    <n v="122"/>
    <s v="All"/>
    <x v="7"/>
  </r>
  <r>
    <x v="5"/>
    <x v="1"/>
    <n v="36.200000000000003"/>
    <s v="All"/>
    <x v="7"/>
  </r>
  <r>
    <x v="1"/>
    <x v="1"/>
    <n v="0.7"/>
    <s v="All"/>
    <x v="7"/>
  </r>
  <r>
    <x v="7"/>
    <x v="1"/>
    <n v="0"/>
    <s v="All"/>
    <x v="7"/>
  </r>
  <r>
    <x v="9"/>
    <x v="1"/>
    <n v="0"/>
    <s v="All"/>
    <x v="7"/>
  </r>
  <r>
    <x v="10"/>
    <x v="1"/>
    <n v="0"/>
    <s v="All"/>
    <x v="7"/>
  </r>
  <r>
    <x v="11"/>
    <x v="1"/>
    <n v="0"/>
    <s v="All"/>
    <x v="7"/>
  </r>
  <r>
    <x v="3"/>
    <x v="2"/>
    <n v="1836.19999999999"/>
    <s v="All"/>
    <x v="7"/>
  </r>
  <r>
    <x v="0"/>
    <x v="2"/>
    <n v="1476.3"/>
    <s v="All"/>
    <x v="7"/>
  </r>
  <r>
    <x v="6"/>
    <x v="2"/>
    <n v="1098.5"/>
    <s v="All"/>
    <x v="7"/>
  </r>
  <r>
    <x v="2"/>
    <x v="2"/>
    <n v="488.8"/>
    <s v="All"/>
    <x v="7"/>
  </r>
  <r>
    <x v="8"/>
    <x v="2"/>
    <n v="202.6"/>
    <s v="All"/>
    <x v="7"/>
  </r>
  <r>
    <x v="4"/>
    <x v="2"/>
    <n v="100.8"/>
    <s v="All"/>
    <x v="7"/>
  </r>
  <r>
    <x v="5"/>
    <x v="2"/>
    <n v="31.2"/>
    <s v="All"/>
    <x v="7"/>
  </r>
  <r>
    <x v="1"/>
    <x v="2"/>
    <n v="0.4"/>
    <s v="All"/>
    <x v="7"/>
  </r>
  <r>
    <x v="7"/>
    <x v="2"/>
    <n v="0"/>
    <s v="All"/>
    <x v="7"/>
  </r>
  <r>
    <x v="9"/>
    <x v="2"/>
    <n v="0"/>
    <s v="All"/>
    <x v="7"/>
  </r>
  <r>
    <x v="10"/>
    <x v="2"/>
    <n v="0"/>
    <s v="All"/>
    <x v="7"/>
  </r>
  <r>
    <x v="11"/>
    <x v="2"/>
    <n v="0"/>
    <s v="All"/>
    <x v="7"/>
  </r>
  <r>
    <x v="3"/>
    <x v="3"/>
    <n v="1528.5"/>
    <s v="All"/>
    <x v="7"/>
  </r>
  <r>
    <x v="0"/>
    <x v="3"/>
    <n v="1237.5999999999999"/>
    <s v="All"/>
    <x v="7"/>
  </r>
  <r>
    <x v="6"/>
    <x v="3"/>
    <n v="771.69999999999902"/>
    <s v="All"/>
    <x v="7"/>
  </r>
  <r>
    <x v="2"/>
    <x v="3"/>
    <n v="638.9"/>
    <s v="All"/>
    <x v="7"/>
  </r>
  <r>
    <x v="5"/>
    <x v="3"/>
    <n v="427.599999999999"/>
    <s v="All"/>
    <x v="7"/>
  </r>
  <r>
    <x v="8"/>
    <x v="3"/>
    <n v="339.79999999999899"/>
    <s v="All"/>
    <x v="7"/>
  </r>
  <r>
    <x v="4"/>
    <x v="3"/>
    <n v="189.2"/>
    <s v="All"/>
    <x v="7"/>
  </r>
  <r>
    <x v="1"/>
    <x v="3"/>
    <n v="42.099999999999902"/>
    <s v="All"/>
    <x v="7"/>
  </r>
  <r>
    <x v="7"/>
    <x v="3"/>
    <n v="0"/>
    <s v="All"/>
    <x v="7"/>
  </r>
  <r>
    <x v="9"/>
    <x v="3"/>
    <n v="0"/>
    <s v="All"/>
    <x v="7"/>
  </r>
  <r>
    <x v="10"/>
    <x v="3"/>
    <n v="0"/>
    <s v="All"/>
    <x v="7"/>
  </r>
  <r>
    <x v="11"/>
    <x v="3"/>
    <n v="0"/>
    <s v="All"/>
    <x v="7"/>
  </r>
  <r>
    <x v="0"/>
    <x v="4"/>
    <n v="1739.9"/>
    <s v="All"/>
    <x v="7"/>
  </r>
  <r>
    <x v="3"/>
    <x v="4"/>
    <n v="1469.7"/>
    <s v="All"/>
    <x v="7"/>
  </r>
  <r>
    <x v="6"/>
    <x v="4"/>
    <n v="806.7"/>
    <s v="All"/>
    <x v="7"/>
  </r>
  <r>
    <x v="2"/>
    <x v="4"/>
    <n v="628.29999999999995"/>
    <s v="All"/>
    <x v="7"/>
  </r>
  <r>
    <x v="8"/>
    <x v="4"/>
    <n v="365.8"/>
    <s v="All"/>
    <x v="7"/>
  </r>
  <r>
    <x v="4"/>
    <x v="4"/>
    <n v="231.3"/>
    <s v="All"/>
    <x v="7"/>
  </r>
  <r>
    <x v="5"/>
    <x v="4"/>
    <n v="31.1"/>
    <s v="All"/>
    <x v="7"/>
  </r>
  <r>
    <x v="1"/>
    <x v="4"/>
    <n v="0.4"/>
    <s v="All"/>
    <x v="7"/>
  </r>
  <r>
    <x v="7"/>
    <x v="4"/>
    <n v="0"/>
    <s v="All"/>
    <x v="7"/>
  </r>
  <r>
    <x v="9"/>
    <x v="4"/>
    <n v="0"/>
    <s v="All"/>
    <x v="7"/>
  </r>
  <r>
    <x v="10"/>
    <x v="4"/>
    <n v="0"/>
    <s v="All"/>
    <x v="7"/>
  </r>
  <r>
    <x v="11"/>
    <x v="4"/>
    <n v="0"/>
    <s v="All"/>
    <x v="7"/>
  </r>
  <r>
    <x v="0"/>
    <x v="5"/>
    <n v="1802.4"/>
    <s v="All"/>
    <x v="7"/>
  </r>
  <r>
    <x v="3"/>
    <x v="5"/>
    <n v="1596.4"/>
    <s v="All"/>
    <x v="7"/>
  </r>
  <r>
    <x v="6"/>
    <x v="5"/>
    <n v="1079.4000000000001"/>
    <s v="All"/>
    <x v="7"/>
  </r>
  <r>
    <x v="2"/>
    <x v="5"/>
    <n v="528.70000000000005"/>
    <s v="All"/>
    <x v="7"/>
  </r>
  <r>
    <x v="8"/>
    <x v="5"/>
    <n v="185.79999999999899"/>
    <s v="All"/>
    <x v="7"/>
  </r>
  <r>
    <x v="4"/>
    <x v="5"/>
    <n v="141.30000000000001"/>
    <s v="All"/>
    <x v="7"/>
  </r>
  <r>
    <x v="5"/>
    <x v="5"/>
    <n v="42.4"/>
    <s v="All"/>
    <x v="7"/>
  </r>
  <r>
    <x v="7"/>
    <x v="5"/>
    <n v="0"/>
    <s v="All"/>
    <x v="7"/>
  </r>
  <r>
    <x v="1"/>
    <x v="5"/>
    <n v="0"/>
    <s v="All"/>
    <x v="7"/>
  </r>
  <r>
    <x v="9"/>
    <x v="5"/>
    <n v="0"/>
    <s v="All"/>
    <x v="7"/>
  </r>
  <r>
    <x v="10"/>
    <x v="5"/>
    <n v="0"/>
    <s v="All"/>
    <x v="7"/>
  </r>
  <r>
    <x v="11"/>
    <x v="5"/>
    <n v="0"/>
    <s v="All"/>
    <x v="7"/>
  </r>
  <r>
    <x v="0"/>
    <x v="6"/>
    <n v="1697.1"/>
    <s v="All"/>
    <x v="7"/>
  </r>
  <r>
    <x v="3"/>
    <x v="6"/>
    <n v="1269.2"/>
    <s v="All"/>
    <x v="7"/>
  </r>
  <r>
    <x v="6"/>
    <x v="6"/>
    <n v="1254.4000000000001"/>
    <s v="All"/>
    <x v="7"/>
  </r>
  <r>
    <x v="2"/>
    <x v="6"/>
    <n v="597.70000000000005"/>
    <s v="All"/>
    <x v="7"/>
  </r>
  <r>
    <x v="4"/>
    <x v="6"/>
    <n v="201.6"/>
    <s v="All"/>
    <x v="7"/>
  </r>
  <r>
    <x v="8"/>
    <x v="6"/>
    <n v="138.19999999999999"/>
    <s v="All"/>
    <x v="7"/>
  </r>
  <r>
    <x v="5"/>
    <x v="6"/>
    <n v="32.299999999999997"/>
    <s v="All"/>
    <x v="7"/>
  </r>
  <r>
    <x v="1"/>
    <x v="6"/>
    <n v="0.3"/>
    <s v="All"/>
    <x v="7"/>
  </r>
  <r>
    <x v="7"/>
    <x v="6"/>
    <n v="0"/>
    <s v="All"/>
    <x v="7"/>
  </r>
  <r>
    <x v="9"/>
    <x v="6"/>
    <n v="0"/>
    <s v="All"/>
    <x v="7"/>
  </r>
  <r>
    <x v="10"/>
    <x v="6"/>
    <n v="0"/>
    <s v="All"/>
    <x v="7"/>
  </r>
  <r>
    <x v="11"/>
    <x v="6"/>
    <n v="0"/>
    <s v="All"/>
    <x v="7"/>
  </r>
  <r>
    <x v="0"/>
    <x v="7"/>
    <n v="1744.5"/>
    <s v="All"/>
    <x v="7"/>
  </r>
  <r>
    <x v="6"/>
    <x v="7"/>
    <n v="1216.4000000000001"/>
    <s v="All"/>
    <x v="7"/>
  </r>
  <r>
    <x v="3"/>
    <x v="7"/>
    <n v="985.7"/>
    <s v="All"/>
    <x v="7"/>
  </r>
  <r>
    <x v="2"/>
    <x v="7"/>
    <n v="498.7"/>
    <s v="All"/>
    <x v="7"/>
  </r>
  <r>
    <x v="4"/>
    <x v="7"/>
    <n v="179.9"/>
    <s v="All"/>
    <x v="7"/>
  </r>
  <r>
    <x v="8"/>
    <x v="7"/>
    <n v="98.8"/>
    <s v="All"/>
    <x v="7"/>
  </r>
  <r>
    <x v="5"/>
    <x v="7"/>
    <n v="32.299999999999997"/>
    <s v="All"/>
    <x v="7"/>
  </r>
  <r>
    <x v="1"/>
    <x v="7"/>
    <n v="0.8"/>
    <s v="All"/>
    <x v="7"/>
  </r>
  <r>
    <x v="7"/>
    <x v="7"/>
    <n v="0"/>
    <s v="All"/>
    <x v="7"/>
  </r>
  <r>
    <x v="9"/>
    <x v="7"/>
    <n v="0"/>
    <s v="All"/>
    <x v="7"/>
  </r>
  <r>
    <x v="10"/>
    <x v="7"/>
    <n v="0"/>
    <s v="All"/>
    <x v="7"/>
  </r>
  <r>
    <x v="11"/>
    <x v="7"/>
    <n v="0"/>
    <s v="All"/>
    <x v="7"/>
  </r>
  <r>
    <x v="0"/>
    <x v="8"/>
    <n v="1408.2"/>
    <s v="All"/>
    <x v="7"/>
  </r>
  <r>
    <x v="6"/>
    <x v="8"/>
    <n v="987.8"/>
    <s v="All"/>
    <x v="7"/>
  </r>
  <r>
    <x v="3"/>
    <x v="8"/>
    <n v="826.9"/>
    <s v="All"/>
    <x v="7"/>
  </r>
  <r>
    <x v="2"/>
    <x v="8"/>
    <n v="553"/>
    <s v="All"/>
    <x v="7"/>
  </r>
  <r>
    <x v="8"/>
    <x v="8"/>
    <n v="241.6"/>
    <s v="All"/>
    <x v="7"/>
  </r>
  <r>
    <x v="4"/>
    <x v="8"/>
    <n v="220.29999999999899"/>
    <s v="All"/>
    <x v="7"/>
  </r>
  <r>
    <x v="5"/>
    <x v="8"/>
    <n v="86.6"/>
    <s v="All"/>
    <x v="7"/>
  </r>
  <r>
    <x v="1"/>
    <x v="8"/>
    <n v="1.4"/>
    <s v="All"/>
    <x v="7"/>
  </r>
  <r>
    <x v="7"/>
    <x v="8"/>
    <n v="0"/>
    <s v="All"/>
    <x v="7"/>
  </r>
  <r>
    <x v="9"/>
    <x v="8"/>
    <n v="0"/>
    <s v="All"/>
    <x v="7"/>
  </r>
  <r>
    <x v="10"/>
    <x v="8"/>
    <n v="0"/>
    <s v="All"/>
    <x v="7"/>
  </r>
  <r>
    <x v="11"/>
    <x v="8"/>
    <n v="0"/>
    <s v="All"/>
    <x v="7"/>
  </r>
  <r>
    <x v="0"/>
    <x v="9"/>
    <n v="1351"/>
    <s v="All"/>
    <x v="7"/>
  </r>
  <r>
    <x v="6"/>
    <x v="9"/>
    <n v="955.8"/>
    <s v="All"/>
    <x v="7"/>
  </r>
  <r>
    <x v="3"/>
    <x v="9"/>
    <n v="900.69999999999902"/>
    <s v="All"/>
    <x v="7"/>
  </r>
  <r>
    <x v="2"/>
    <x v="9"/>
    <n v="644.6"/>
    <s v="All"/>
    <x v="7"/>
  </r>
  <r>
    <x v="8"/>
    <x v="9"/>
    <n v="324.89999999999998"/>
    <s v="All"/>
    <x v="7"/>
  </r>
  <r>
    <x v="5"/>
    <x v="9"/>
    <n v="220.7"/>
    <s v="All"/>
    <x v="7"/>
  </r>
  <r>
    <x v="4"/>
    <x v="9"/>
    <n v="214.3"/>
    <s v="All"/>
    <x v="7"/>
  </r>
  <r>
    <x v="1"/>
    <x v="9"/>
    <n v="1.7"/>
    <s v="All"/>
    <x v="7"/>
  </r>
  <r>
    <x v="7"/>
    <x v="9"/>
    <n v="0"/>
    <s v="All"/>
    <x v="7"/>
  </r>
  <r>
    <x v="9"/>
    <x v="9"/>
    <n v="0"/>
    <s v="All"/>
    <x v="7"/>
  </r>
  <r>
    <x v="10"/>
    <x v="9"/>
    <n v="0"/>
    <s v="All"/>
    <x v="7"/>
  </r>
  <r>
    <x v="11"/>
    <x v="9"/>
    <n v="0"/>
    <s v="All"/>
    <x v="7"/>
  </r>
  <r>
    <x v="0"/>
    <x v="10"/>
    <n v="1484.1"/>
    <s v="All"/>
    <x v="7"/>
  </r>
  <r>
    <x v="3"/>
    <x v="10"/>
    <n v="1170.3999999999901"/>
    <s v="All"/>
    <x v="7"/>
  </r>
  <r>
    <x v="6"/>
    <x v="10"/>
    <n v="902.19999999999902"/>
    <s v="All"/>
    <x v="7"/>
  </r>
  <r>
    <x v="2"/>
    <x v="10"/>
    <n v="513.1"/>
    <s v="All"/>
    <x v="7"/>
  </r>
  <r>
    <x v="4"/>
    <x v="10"/>
    <n v="236.5"/>
    <s v="All"/>
    <x v="7"/>
  </r>
  <r>
    <x v="8"/>
    <x v="10"/>
    <n v="200.1"/>
    <s v="All"/>
    <x v="7"/>
  </r>
  <r>
    <x v="5"/>
    <x v="10"/>
    <n v="61.599999999999902"/>
    <s v="All"/>
    <x v="7"/>
  </r>
  <r>
    <x v="1"/>
    <x v="10"/>
    <n v="0.1"/>
    <s v="All"/>
    <x v="7"/>
  </r>
  <r>
    <x v="7"/>
    <x v="10"/>
    <n v="0"/>
    <s v="All"/>
    <x v="7"/>
  </r>
  <r>
    <x v="9"/>
    <x v="10"/>
    <n v="0"/>
    <s v="All"/>
    <x v="7"/>
  </r>
  <r>
    <x v="10"/>
    <x v="10"/>
    <n v="0"/>
    <s v="All"/>
    <x v="7"/>
  </r>
  <r>
    <x v="11"/>
    <x v="10"/>
    <n v="0"/>
    <s v="All"/>
    <x v="7"/>
  </r>
  <r>
    <x v="0"/>
    <x v="11"/>
    <n v="1824.2"/>
    <s v="All"/>
    <x v="7"/>
  </r>
  <r>
    <x v="6"/>
    <x v="11"/>
    <n v="1304.0999999999999"/>
    <s v="All"/>
    <x v="7"/>
  </r>
  <r>
    <x v="3"/>
    <x v="11"/>
    <n v="1060.8"/>
    <s v="All"/>
    <x v="7"/>
  </r>
  <r>
    <x v="2"/>
    <x v="11"/>
    <n v="509.9"/>
    <s v="All"/>
    <x v="7"/>
  </r>
  <r>
    <x v="4"/>
    <x v="11"/>
    <n v="196.5"/>
    <s v="All"/>
    <x v="7"/>
  </r>
  <r>
    <x v="8"/>
    <x v="11"/>
    <n v="74.5"/>
    <s v="All"/>
    <x v="7"/>
  </r>
  <r>
    <x v="5"/>
    <x v="11"/>
    <n v="43.5"/>
    <s v="All"/>
    <x v="7"/>
  </r>
  <r>
    <x v="7"/>
    <x v="11"/>
    <n v="0"/>
    <s v="All"/>
    <x v="7"/>
  </r>
  <r>
    <x v="1"/>
    <x v="11"/>
    <n v="0"/>
    <s v="All"/>
    <x v="7"/>
  </r>
  <r>
    <x v="9"/>
    <x v="11"/>
    <n v="0"/>
    <s v="All"/>
    <x v="7"/>
  </r>
  <r>
    <x v="10"/>
    <x v="11"/>
    <n v="0"/>
    <s v="All"/>
    <x v="7"/>
  </r>
  <r>
    <x v="11"/>
    <x v="11"/>
    <n v="0"/>
    <s v="All"/>
    <x v="7"/>
  </r>
  <r>
    <x v="0"/>
    <x v="12"/>
    <n v="1986.1"/>
    <s v="All"/>
    <x v="7"/>
  </r>
  <r>
    <x v="6"/>
    <x v="12"/>
    <n v="1730.3"/>
    <s v="All"/>
    <x v="7"/>
  </r>
  <r>
    <x v="3"/>
    <x v="12"/>
    <n v="642.9"/>
    <s v="All"/>
    <x v="7"/>
  </r>
  <r>
    <x v="2"/>
    <x v="12"/>
    <n v="505.6"/>
    <s v="All"/>
    <x v="7"/>
  </r>
  <r>
    <x v="4"/>
    <x v="12"/>
    <n v="168"/>
    <s v="All"/>
    <x v="7"/>
  </r>
  <r>
    <x v="5"/>
    <x v="12"/>
    <n v="59.599999999999902"/>
    <s v="All"/>
    <x v="7"/>
  </r>
  <r>
    <x v="8"/>
    <x v="12"/>
    <n v="51.5"/>
    <s v="All"/>
    <x v="7"/>
  </r>
  <r>
    <x v="1"/>
    <x v="12"/>
    <n v="0.1"/>
    <s v="All"/>
    <x v="7"/>
  </r>
  <r>
    <x v="7"/>
    <x v="12"/>
    <n v="0"/>
    <s v="All"/>
    <x v="7"/>
  </r>
  <r>
    <x v="9"/>
    <x v="12"/>
    <n v="0"/>
    <s v="All"/>
    <x v="7"/>
  </r>
  <r>
    <x v="10"/>
    <x v="12"/>
    <n v="0"/>
    <s v="All"/>
    <x v="7"/>
  </r>
  <r>
    <x v="11"/>
    <x v="12"/>
    <n v="0"/>
    <s v="All"/>
    <x v="7"/>
  </r>
  <r>
    <x v="6"/>
    <x v="13"/>
    <n v="1573.2"/>
    <s v="All"/>
    <x v="7"/>
  </r>
  <r>
    <x v="0"/>
    <x v="13"/>
    <n v="1462.3"/>
    <s v="All"/>
    <x v="7"/>
  </r>
  <r>
    <x v="2"/>
    <x v="13"/>
    <n v="456.5"/>
    <s v="All"/>
    <x v="7"/>
  </r>
  <r>
    <x v="3"/>
    <x v="13"/>
    <n v="456.4"/>
    <s v="All"/>
    <x v="7"/>
  </r>
  <r>
    <x v="4"/>
    <x v="13"/>
    <n v="164"/>
    <s v="All"/>
    <x v="7"/>
  </r>
  <r>
    <x v="5"/>
    <x v="13"/>
    <n v="43.4"/>
    <s v="All"/>
    <x v="7"/>
  </r>
  <r>
    <x v="8"/>
    <x v="13"/>
    <n v="35.200000000000003"/>
    <s v="All"/>
    <x v="7"/>
  </r>
  <r>
    <x v="1"/>
    <x v="13"/>
    <n v="0.2"/>
    <s v="All"/>
    <x v="7"/>
  </r>
  <r>
    <x v="7"/>
    <x v="13"/>
    <n v="0"/>
    <s v="All"/>
    <x v="7"/>
  </r>
  <r>
    <x v="9"/>
    <x v="13"/>
    <n v="0"/>
    <s v="All"/>
    <x v="7"/>
  </r>
  <r>
    <x v="10"/>
    <x v="13"/>
    <n v="0"/>
    <s v="All"/>
    <x v="7"/>
  </r>
  <r>
    <x v="11"/>
    <x v="13"/>
    <n v="0"/>
    <s v="All"/>
    <x v="7"/>
  </r>
  <r>
    <x v="0"/>
    <x v="14"/>
    <n v="1331"/>
    <s v="All"/>
    <x v="7"/>
  </r>
  <r>
    <x v="6"/>
    <x v="14"/>
    <n v="1186.5999999999999"/>
    <s v="All"/>
    <x v="7"/>
  </r>
  <r>
    <x v="3"/>
    <x v="14"/>
    <n v="917.3"/>
    <s v="All"/>
    <x v="7"/>
  </r>
  <r>
    <x v="2"/>
    <x v="14"/>
    <n v="474.4"/>
    <s v="All"/>
    <x v="7"/>
  </r>
  <r>
    <x v="8"/>
    <x v="14"/>
    <n v="96.1"/>
    <s v="All"/>
    <x v="7"/>
  </r>
  <r>
    <x v="4"/>
    <x v="14"/>
    <n v="90.399999999999906"/>
    <s v="All"/>
    <x v="7"/>
  </r>
  <r>
    <x v="5"/>
    <x v="14"/>
    <n v="43.8"/>
    <s v="All"/>
    <x v="7"/>
  </r>
  <r>
    <x v="7"/>
    <x v="14"/>
    <n v="27.4"/>
    <s v="All"/>
    <x v="7"/>
  </r>
  <r>
    <x v="9"/>
    <x v="14"/>
    <n v="17.100000000000001"/>
    <s v="All"/>
    <x v="7"/>
  </r>
  <r>
    <x v="1"/>
    <x v="14"/>
    <n v="0.1"/>
    <s v="All"/>
    <x v="7"/>
  </r>
  <r>
    <x v="10"/>
    <x v="14"/>
    <n v="0"/>
    <s v="All"/>
    <x v="7"/>
  </r>
  <r>
    <x v="11"/>
    <x v="14"/>
    <n v="0"/>
    <s v="All"/>
    <x v="7"/>
  </r>
  <r>
    <x v="0"/>
    <x v="15"/>
    <n v="1579.3"/>
    <s v="All"/>
    <x v="7"/>
  </r>
  <r>
    <x v="3"/>
    <x v="15"/>
    <n v="1042.9000000000001"/>
    <s v="All"/>
    <x v="7"/>
  </r>
  <r>
    <x v="6"/>
    <x v="15"/>
    <n v="917.1"/>
    <s v="All"/>
    <x v="7"/>
  </r>
  <r>
    <x v="2"/>
    <x v="15"/>
    <n v="480"/>
    <s v="All"/>
    <x v="7"/>
  </r>
  <r>
    <x v="8"/>
    <x v="15"/>
    <n v="284.2"/>
    <s v="All"/>
    <x v="7"/>
  </r>
  <r>
    <x v="4"/>
    <x v="15"/>
    <n v="107.6"/>
    <s v="All"/>
    <x v="7"/>
  </r>
  <r>
    <x v="5"/>
    <x v="15"/>
    <n v="56.3"/>
    <s v="All"/>
    <x v="7"/>
  </r>
  <r>
    <x v="7"/>
    <x v="15"/>
    <n v="21.9"/>
    <s v="All"/>
    <x v="7"/>
  </r>
  <r>
    <x v="1"/>
    <x v="15"/>
    <n v="0"/>
    <s v="All"/>
    <x v="7"/>
  </r>
  <r>
    <x v="9"/>
    <x v="15"/>
    <n v="0"/>
    <s v="All"/>
    <x v="7"/>
  </r>
  <r>
    <x v="10"/>
    <x v="15"/>
    <n v="0"/>
    <s v="All"/>
    <x v="7"/>
  </r>
  <r>
    <x v="11"/>
    <x v="15"/>
    <n v="0"/>
    <s v="All"/>
    <x v="7"/>
  </r>
  <r>
    <x v="0"/>
    <x v="16"/>
    <n v="1414.9"/>
    <s v="All"/>
    <x v="7"/>
  </r>
  <r>
    <x v="3"/>
    <x v="16"/>
    <n v="921.5"/>
    <s v="All"/>
    <x v="7"/>
  </r>
  <r>
    <x v="6"/>
    <x v="16"/>
    <n v="775.4"/>
    <s v="All"/>
    <x v="7"/>
  </r>
  <r>
    <x v="2"/>
    <x v="16"/>
    <n v="601.79999999999995"/>
    <s v="All"/>
    <x v="7"/>
  </r>
  <r>
    <x v="8"/>
    <x v="16"/>
    <n v="309.3"/>
    <s v="All"/>
    <x v="7"/>
  </r>
  <r>
    <x v="5"/>
    <x v="16"/>
    <n v="198.1"/>
    <s v="All"/>
    <x v="7"/>
  </r>
  <r>
    <x v="4"/>
    <x v="16"/>
    <n v="170.7"/>
    <s v="All"/>
    <x v="7"/>
  </r>
  <r>
    <x v="7"/>
    <x v="16"/>
    <n v="45.6"/>
    <s v="All"/>
    <x v="7"/>
  </r>
  <r>
    <x v="1"/>
    <x v="16"/>
    <n v="1.5"/>
    <s v="All"/>
    <x v="7"/>
  </r>
  <r>
    <x v="9"/>
    <x v="16"/>
    <n v="0"/>
    <s v="All"/>
    <x v="7"/>
  </r>
  <r>
    <x v="10"/>
    <x v="16"/>
    <n v="0"/>
    <s v="All"/>
    <x v="7"/>
  </r>
  <r>
    <x v="11"/>
    <x v="16"/>
    <n v="0"/>
    <s v="All"/>
    <x v="7"/>
  </r>
  <r>
    <x v="0"/>
    <x v="17"/>
    <n v="1362.1"/>
    <s v="All"/>
    <x v="7"/>
  </r>
  <r>
    <x v="3"/>
    <x v="17"/>
    <n v="1039.5999999999999"/>
    <s v="All"/>
    <x v="7"/>
  </r>
  <r>
    <x v="6"/>
    <x v="17"/>
    <n v="834.7"/>
    <s v="All"/>
    <x v="7"/>
  </r>
  <r>
    <x v="2"/>
    <x v="17"/>
    <n v="546.20000000000005"/>
    <s v="All"/>
    <x v="7"/>
  </r>
  <r>
    <x v="8"/>
    <x v="17"/>
    <n v="245"/>
    <s v="All"/>
    <x v="7"/>
  </r>
  <r>
    <x v="4"/>
    <x v="17"/>
    <n v="173.6"/>
    <s v="All"/>
    <x v="7"/>
  </r>
  <r>
    <x v="5"/>
    <x v="17"/>
    <n v="102.3"/>
    <s v="All"/>
    <x v="7"/>
  </r>
  <r>
    <x v="7"/>
    <x v="17"/>
    <n v="41.4"/>
    <s v="All"/>
    <x v="7"/>
  </r>
  <r>
    <x v="1"/>
    <x v="17"/>
    <n v="0.3"/>
    <s v="All"/>
    <x v="7"/>
  </r>
  <r>
    <x v="9"/>
    <x v="17"/>
    <n v="0"/>
    <s v="All"/>
    <x v="7"/>
  </r>
  <r>
    <x v="10"/>
    <x v="17"/>
    <n v="0"/>
    <s v="All"/>
    <x v="7"/>
  </r>
  <r>
    <x v="11"/>
    <x v="17"/>
    <n v="0"/>
    <s v="All"/>
    <x v="7"/>
  </r>
  <r>
    <x v="0"/>
    <x v="0"/>
    <n v="424.3"/>
    <s v="All"/>
    <x v="8"/>
  </r>
  <r>
    <x v="2"/>
    <x v="0"/>
    <n v="114"/>
    <s v="All"/>
    <x v="8"/>
  </r>
  <r>
    <x v="3"/>
    <x v="0"/>
    <n v="84.9"/>
    <s v="All"/>
    <x v="8"/>
  </r>
  <r>
    <x v="5"/>
    <x v="0"/>
    <n v="71"/>
    <s v="All"/>
    <x v="8"/>
  </r>
  <r>
    <x v="4"/>
    <x v="0"/>
    <n v="49.6"/>
    <s v="All"/>
    <x v="8"/>
  </r>
  <r>
    <x v="6"/>
    <x v="0"/>
    <n v="0"/>
    <s v="All"/>
    <x v="8"/>
  </r>
  <r>
    <x v="7"/>
    <x v="0"/>
    <n v="0"/>
    <s v="All"/>
    <x v="8"/>
  </r>
  <r>
    <x v="1"/>
    <x v="0"/>
    <n v="0"/>
    <s v="All"/>
    <x v="8"/>
  </r>
  <r>
    <x v="8"/>
    <x v="0"/>
    <n v="0"/>
    <s v="All"/>
    <x v="8"/>
  </r>
  <r>
    <x v="9"/>
    <x v="0"/>
    <n v="0"/>
    <s v="All"/>
    <x v="8"/>
  </r>
  <r>
    <x v="10"/>
    <x v="0"/>
    <n v="0"/>
    <s v="All"/>
    <x v="8"/>
  </r>
  <r>
    <x v="11"/>
    <x v="0"/>
    <n v="0"/>
    <s v="All"/>
    <x v="8"/>
  </r>
  <r>
    <x v="0"/>
    <x v="1"/>
    <n v="407.2"/>
    <s v="All"/>
    <x v="8"/>
  </r>
  <r>
    <x v="2"/>
    <x v="1"/>
    <n v="98.7"/>
    <s v="All"/>
    <x v="8"/>
  </r>
  <r>
    <x v="3"/>
    <x v="1"/>
    <n v="92.4"/>
    <s v="All"/>
    <x v="8"/>
  </r>
  <r>
    <x v="5"/>
    <x v="1"/>
    <n v="68.400000000000006"/>
    <s v="All"/>
    <x v="8"/>
  </r>
  <r>
    <x v="4"/>
    <x v="1"/>
    <n v="42.2"/>
    <s v="All"/>
    <x v="8"/>
  </r>
  <r>
    <x v="8"/>
    <x v="1"/>
    <n v="9.8000000000000007"/>
    <s v="All"/>
    <x v="8"/>
  </r>
  <r>
    <x v="6"/>
    <x v="1"/>
    <n v="0"/>
    <s v="All"/>
    <x v="8"/>
  </r>
  <r>
    <x v="7"/>
    <x v="1"/>
    <n v="0"/>
    <s v="All"/>
    <x v="8"/>
  </r>
  <r>
    <x v="1"/>
    <x v="1"/>
    <n v="0"/>
    <s v="All"/>
    <x v="8"/>
  </r>
  <r>
    <x v="9"/>
    <x v="1"/>
    <n v="0"/>
    <s v="All"/>
    <x v="8"/>
  </r>
  <r>
    <x v="10"/>
    <x v="1"/>
    <n v="0"/>
    <s v="All"/>
    <x v="8"/>
  </r>
  <r>
    <x v="11"/>
    <x v="1"/>
    <n v="0"/>
    <s v="All"/>
    <x v="8"/>
  </r>
  <r>
    <x v="0"/>
    <x v="2"/>
    <n v="448"/>
    <s v="All"/>
    <x v="8"/>
  </r>
  <r>
    <x v="2"/>
    <x v="2"/>
    <n v="103.2"/>
    <s v="All"/>
    <x v="8"/>
  </r>
  <r>
    <x v="3"/>
    <x v="2"/>
    <n v="89.9"/>
    <s v="All"/>
    <x v="8"/>
  </r>
  <r>
    <x v="5"/>
    <x v="2"/>
    <n v="55.4"/>
    <s v="All"/>
    <x v="8"/>
  </r>
  <r>
    <x v="4"/>
    <x v="2"/>
    <n v="43"/>
    <s v="All"/>
    <x v="8"/>
  </r>
  <r>
    <x v="6"/>
    <x v="2"/>
    <n v="0"/>
    <s v="All"/>
    <x v="8"/>
  </r>
  <r>
    <x v="7"/>
    <x v="2"/>
    <n v="0"/>
    <s v="All"/>
    <x v="8"/>
  </r>
  <r>
    <x v="1"/>
    <x v="2"/>
    <n v="0"/>
    <s v="All"/>
    <x v="8"/>
  </r>
  <r>
    <x v="8"/>
    <x v="2"/>
    <n v="0"/>
    <s v="All"/>
    <x v="8"/>
  </r>
  <r>
    <x v="9"/>
    <x v="2"/>
    <n v="0"/>
    <s v="All"/>
    <x v="8"/>
  </r>
  <r>
    <x v="10"/>
    <x v="2"/>
    <n v="0"/>
    <s v="All"/>
    <x v="8"/>
  </r>
  <r>
    <x v="11"/>
    <x v="2"/>
    <n v="0"/>
    <s v="All"/>
    <x v="8"/>
  </r>
  <r>
    <x v="0"/>
    <x v="3"/>
    <n v="383.6"/>
    <s v="All"/>
    <x v="8"/>
  </r>
  <r>
    <x v="3"/>
    <x v="3"/>
    <n v="100.899999999999"/>
    <s v="All"/>
    <x v="8"/>
  </r>
  <r>
    <x v="2"/>
    <x v="3"/>
    <n v="82.7"/>
    <s v="All"/>
    <x v="8"/>
  </r>
  <r>
    <x v="5"/>
    <x v="3"/>
    <n v="73"/>
    <s v="All"/>
    <x v="8"/>
  </r>
  <r>
    <x v="4"/>
    <x v="3"/>
    <n v="42.2"/>
    <s v="All"/>
    <x v="8"/>
  </r>
  <r>
    <x v="6"/>
    <x v="3"/>
    <n v="0"/>
    <s v="All"/>
    <x v="8"/>
  </r>
  <r>
    <x v="7"/>
    <x v="3"/>
    <n v="0"/>
    <s v="All"/>
    <x v="8"/>
  </r>
  <r>
    <x v="1"/>
    <x v="3"/>
    <n v="0"/>
    <s v="All"/>
    <x v="8"/>
  </r>
  <r>
    <x v="8"/>
    <x v="3"/>
    <n v="0"/>
    <s v="All"/>
    <x v="8"/>
  </r>
  <r>
    <x v="9"/>
    <x v="3"/>
    <n v="0"/>
    <s v="All"/>
    <x v="8"/>
  </r>
  <r>
    <x v="10"/>
    <x v="3"/>
    <n v="0"/>
    <s v="All"/>
    <x v="8"/>
  </r>
  <r>
    <x v="11"/>
    <x v="3"/>
    <n v="0"/>
    <s v="All"/>
    <x v="8"/>
  </r>
  <r>
    <x v="0"/>
    <x v="4"/>
    <n v="411.099999999999"/>
    <s v="All"/>
    <x v="8"/>
  </r>
  <r>
    <x v="3"/>
    <x v="4"/>
    <n v="126.6"/>
    <s v="All"/>
    <x v="8"/>
  </r>
  <r>
    <x v="2"/>
    <x v="4"/>
    <n v="114"/>
    <s v="All"/>
    <x v="8"/>
  </r>
  <r>
    <x v="5"/>
    <x v="4"/>
    <n v="83.7"/>
    <s v="All"/>
    <x v="8"/>
  </r>
  <r>
    <x v="4"/>
    <x v="4"/>
    <n v="55.8"/>
    <s v="All"/>
    <x v="8"/>
  </r>
  <r>
    <x v="6"/>
    <x v="4"/>
    <n v="0"/>
    <s v="All"/>
    <x v="8"/>
  </r>
  <r>
    <x v="7"/>
    <x v="4"/>
    <n v="0"/>
    <s v="All"/>
    <x v="8"/>
  </r>
  <r>
    <x v="1"/>
    <x v="4"/>
    <n v="0"/>
    <s v="All"/>
    <x v="8"/>
  </r>
  <r>
    <x v="8"/>
    <x v="4"/>
    <n v="0"/>
    <s v="All"/>
    <x v="8"/>
  </r>
  <r>
    <x v="9"/>
    <x v="4"/>
    <n v="0"/>
    <s v="All"/>
    <x v="8"/>
  </r>
  <r>
    <x v="10"/>
    <x v="4"/>
    <n v="0"/>
    <s v="All"/>
    <x v="8"/>
  </r>
  <r>
    <x v="11"/>
    <x v="4"/>
    <n v="0"/>
    <s v="All"/>
    <x v="8"/>
  </r>
  <r>
    <x v="0"/>
    <x v="5"/>
    <n v="476.7"/>
    <s v="All"/>
    <x v="8"/>
  </r>
  <r>
    <x v="3"/>
    <x v="5"/>
    <n v="131.79999999999899"/>
    <s v="All"/>
    <x v="8"/>
  </r>
  <r>
    <x v="2"/>
    <x v="5"/>
    <n v="117.5"/>
    <s v="All"/>
    <x v="8"/>
  </r>
  <r>
    <x v="5"/>
    <x v="5"/>
    <n v="51.7"/>
    <s v="All"/>
    <x v="8"/>
  </r>
  <r>
    <x v="4"/>
    <x v="5"/>
    <n v="40"/>
    <s v="All"/>
    <x v="8"/>
  </r>
  <r>
    <x v="6"/>
    <x v="5"/>
    <n v="0"/>
    <s v="All"/>
    <x v="8"/>
  </r>
  <r>
    <x v="7"/>
    <x v="5"/>
    <n v="0"/>
    <s v="All"/>
    <x v="8"/>
  </r>
  <r>
    <x v="1"/>
    <x v="5"/>
    <n v="0"/>
    <s v="All"/>
    <x v="8"/>
  </r>
  <r>
    <x v="8"/>
    <x v="5"/>
    <n v="0"/>
    <s v="All"/>
    <x v="8"/>
  </r>
  <r>
    <x v="9"/>
    <x v="5"/>
    <n v="0"/>
    <s v="All"/>
    <x v="8"/>
  </r>
  <r>
    <x v="10"/>
    <x v="5"/>
    <n v="0"/>
    <s v="All"/>
    <x v="8"/>
  </r>
  <r>
    <x v="11"/>
    <x v="5"/>
    <n v="0"/>
    <s v="All"/>
    <x v="8"/>
  </r>
  <r>
    <x v="0"/>
    <x v="6"/>
    <n v="490.7"/>
    <s v="All"/>
    <x v="8"/>
  </r>
  <r>
    <x v="2"/>
    <x v="6"/>
    <n v="114.7"/>
    <s v="All"/>
    <x v="8"/>
  </r>
  <r>
    <x v="3"/>
    <x v="6"/>
    <n v="74.8"/>
    <s v="All"/>
    <x v="8"/>
  </r>
  <r>
    <x v="5"/>
    <x v="6"/>
    <n v="46.6"/>
    <s v="All"/>
    <x v="8"/>
  </r>
  <r>
    <x v="4"/>
    <x v="6"/>
    <n v="43"/>
    <s v="All"/>
    <x v="8"/>
  </r>
  <r>
    <x v="6"/>
    <x v="6"/>
    <n v="0"/>
    <s v="All"/>
    <x v="8"/>
  </r>
  <r>
    <x v="7"/>
    <x v="6"/>
    <n v="0"/>
    <s v="All"/>
    <x v="8"/>
  </r>
  <r>
    <x v="1"/>
    <x v="6"/>
    <n v="0"/>
    <s v="All"/>
    <x v="8"/>
  </r>
  <r>
    <x v="8"/>
    <x v="6"/>
    <n v="0"/>
    <s v="All"/>
    <x v="8"/>
  </r>
  <r>
    <x v="9"/>
    <x v="6"/>
    <n v="0"/>
    <s v="All"/>
    <x v="8"/>
  </r>
  <r>
    <x v="10"/>
    <x v="6"/>
    <n v="0"/>
    <s v="All"/>
    <x v="8"/>
  </r>
  <r>
    <x v="11"/>
    <x v="6"/>
    <n v="0"/>
    <s v="All"/>
    <x v="8"/>
  </r>
  <r>
    <x v="0"/>
    <x v="7"/>
    <n v="469.9"/>
    <s v="All"/>
    <x v="8"/>
  </r>
  <r>
    <x v="2"/>
    <x v="7"/>
    <n v="115.6"/>
    <s v="All"/>
    <x v="8"/>
  </r>
  <r>
    <x v="3"/>
    <x v="7"/>
    <n v="74"/>
    <s v="All"/>
    <x v="8"/>
  </r>
  <r>
    <x v="5"/>
    <x v="7"/>
    <n v="49.3"/>
    <s v="All"/>
    <x v="8"/>
  </r>
  <r>
    <x v="4"/>
    <x v="7"/>
    <n v="38.200000000000003"/>
    <s v="All"/>
    <x v="8"/>
  </r>
  <r>
    <x v="6"/>
    <x v="7"/>
    <n v="0"/>
    <s v="All"/>
    <x v="8"/>
  </r>
  <r>
    <x v="7"/>
    <x v="7"/>
    <n v="0"/>
    <s v="All"/>
    <x v="8"/>
  </r>
  <r>
    <x v="1"/>
    <x v="7"/>
    <n v="0"/>
    <s v="All"/>
    <x v="8"/>
  </r>
  <r>
    <x v="8"/>
    <x v="7"/>
    <n v="0"/>
    <s v="All"/>
    <x v="8"/>
  </r>
  <r>
    <x v="9"/>
    <x v="7"/>
    <n v="0"/>
    <s v="All"/>
    <x v="8"/>
  </r>
  <r>
    <x v="10"/>
    <x v="7"/>
    <n v="0"/>
    <s v="All"/>
    <x v="8"/>
  </r>
  <r>
    <x v="11"/>
    <x v="7"/>
    <n v="0"/>
    <s v="All"/>
    <x v="8"/>
  </r>
  <r>
    <x v="0"/>
    <x v="8"/>
    <n v="413.4"/>
    <s v="All"/>
    <x v="8"/>
  </r>
  <r>
    <x v="2"/>
    <x v="8"/>
    <n v="154.9"/>
    <s v="All"/>
    <x v="8"/>
  </r>
  <r>
    <x v="3"/>
    <x v="8"/>
    <n v="105.6"/>
    <s v="All"/>
    <x v="8"/>
  </r>
  <r>
    <x v="5"/>
    <x v="8"/>
    <n v="58.9"/>
    <s v="All"/>
    <x v="8"/>
  </r>
  <r>
    <x v="4"/>
    <x v="8"/>
    <n v="53.5"/>
    <s v="All"/>
    <x v="8"/>
  </r>
  <r>
    <x v="6"/>
    <x v="8"/>
    <n v="0"/>
    <s v="All"/>
    <x v="8"/>
  </r>
  <r>
    <x v="7"/>
    <x v="8"/>
    <n v="0"/>
    <s v="All"/>
    <x v="8"/>
  </r>
  <r>
    <x v="1"/>
    <x v="8"/>
    <n v="0"/>
    <s v="All"/>
    <x v="8"/>
  </r>
  <r>
    <x v="8"/>
    <x v="8"/>
    <n v="0"/>
    <s v="All"/>
    <x v="8"/>
  </r>
  <r>
    <x v="9"/>
    <x v="8"/>
    <n v="0"/>
    <s v="All"/>
    <x v="8"/>
  </r>
  <r>
    <x v="10"/>
    <x v="8"/>
    <n v="0"/>
    <s v="All"/>
    <x v="8"/>
  </r>
  <r>
    <x v="11"/>
    <x v="8"/>
    <n v="0"/>
    <s v="All"/>
    <x v="8"/>
  </r>
  <r>
    <x v="0"/>
    <x v="9"/>
    <n v="373.6"/>
    <s v="All"/>
    <x v="8"/>
  </r>
  <r>
    <x v="3"/>
    <x v="9"/>
    <n v="84.8"/>
    <s v="All"/>
    <x v="8"/>
  </r>
  <r>
    <x v="5"/>
    <x v="9"/>
    <n v="84.5"/>
    <s v="All"/>
    <x v="8"/>
  </r>
  <r>
    <x v="2"/>
    <x v="9"/>
    <n v="71.400000000000006"/>
    <s v="All"/>
    <x v="8"/>
  </r>
  <r>
    <x v="4"/>
    <x v="9"/>
    <n v="43.6"/>
    <s v="All"/>
    <x v="8"/>
  </r>
  <r>
    <x v="6"/>
    <x v="9"/>
    <n v="0"/>
    <s v="All"/>
    <x v="8"/>
  </r>
  <r>
    <x v="7"/>
    <x v="9"/>
    <n v="0"/>
    <s v="All"/>
    <x v="8"/>
  </r>
  <r>
    <x v="1"/>
    <x v="9"/>
    <n v="0"/>
    <s v="All"/>
    <x v="8"/>
  </r>
  <r>
    <x v="8"/>
    <x v="9"/>
    <n v="0"/>
    <s v="All"/>
    <x v="8"/>
  </r>
  <r>
    <x v="9"/>
    <x v="9"/>
    <n v="0"/>
    <s v="All"/>
    <x v="8"/>
  </r>
  <r>
    <x v="10"/>
    <x v="9"/>
    <n v="0"/>
    <s v="All"/>
    <x v="8"/>
  </r>
  <r>
    <x v="11"/>
    <x v="9"/>
    <n v="0"/>
    <s v="All"/>
    <x v="8"/>
  </r>
  <r>
    <x v="0"/>
    <x v="10"/>
    <n v="399"/>
    <s v="All"/>
    <x v="8"/>
  </r>
  <r>
    <x v="3"/>
    <x v="10"/>
    <n v="107.9"/>
    <s v="All"/>
    <x v="8"/>
  </r>
  <r>
    <x v="2"/>
    <x v="10"/>
    <n v="68.599999999999994"/>
    <s v="All"/>
    <x v="8"/>
  </r>
  <r>
    <x v="5"/>
    <x v="10"/>
    <n v="50.699999999999903"/>
    <s v="All"/>
    <x v="8"/>
  </r>
  <r>
    <x v="4"/>
    <x v="10"/>
    <n v="40"/>
    <s v="All"/>
    <x v="8"/>
  </r>
  <r>
    <x v="6"/>
    <x v="10"/>
    <n v="0"/>
    <s v="All"/>
    <x v="8"/>
  </r>
  <r>
    <x v="7"/>
    <x v="10"/>
    <n v="0"/>
    <s v="All"/>
    <x v="8"/>
  </r>
  <r>
    <x v="1"/>
    <x v="10"/>
    <n v="0"/>
    <s v="All"/>
    <x v="8"/>
  </r>
  <r>
    <x v="8"/>
    <x v="10"/>
    <n v="0"/>
    <s v="All"/>
    <x v="8"/>
  </r>
  <r>
    <x v="9"/>
    <x v="10"/>
    <n v="0"/>
    <s v="All"/>
    <x v="8"/>
  </r>
  <r>
    <x v="10"/>
    <x v="10"/>
    <n v="0"/>
    <s v="All"/>
    <x v="8"/>
  </r>
  <r>
    <x v="11"/>
    <x v="10"/>
    <n v="0"/>
    <s v="All"/>
    <x v="8"/>
  </r>
  <r>
    <x v="0"/>
    <x v="11"/>
    <n v="496"/>
    <s v="All"/>
    <x v="8"/>
  </r>
  <r>
    <x v="2"/>
    <x v="11"/>
    <n v="98.9"/>
    <s v="All"/>
    <x v="8"/>
  </r>
  <r>
    <x v="3"/>
    <x v="11"/>
    <n v="70.900000000000006"/>
    <s v="All"/>
    <x v="8"/>
  </r>
  <r>
    <x v="5"/>
    <x v="11"/>
    <n v="48.699999999999903"/>
    <s v="All"/>
    <x v="8"/>
  </r>
  <r>
    <x v="4"/>
    <x v="11"/>
    <n v="41.6"/>
    <s v="All"/>
    <x v="8"/>
  </r>
  <r>
    <x v="6"/>
    <x v="11"/>
    <n v="0"/>
    <s v="All"/>
    <x v="8"/>
  </r>
  <r>
    <x v="7"/>
    <x v="11"/>
    <n v="0"/>
    <s v="All"/>
    <x v="8"/>
  </r>
  <r>
    <x v="1"/>
    <x v="11"/>
    <n v="0"/>
    <s v="All"/>
    <x v="8"/>
  </r>
  <r>
    <x v="8"/>
    <x v="11"/>
    <n v="0"/>
    <s v="All"/>
    <x v="8"/>
  </r>
  <r>
    <x v="9"/>
    <x v="11"/>
    <n v="0"/>
    <s v="All"/>
    <x v="8"/>
  </r>
  <r>
    <x v="10"/>
    <x v="11"/>
    <n v="0"/>
    <s v="All"/>
    <x v="8"/>
  </r>
  <r>
    <x v="11"/>
    <x v="11"/>
    <n v="0"/>
    <s v="All"/>
    <x v="8"/>
  </r>
  <r>
    <x v="0"/>
    <x v="12"/>
    <n v="518.9"/>
    <s v="All"/>
    <x v="8"/>
  </r>
  <r>
    <x v="2"/>
    <x v="12"/>
    <n v="91.4"/>
    <s v="All"/>
    <x v="8"/>
  </r>
  <r>
    <x v="5"/>
    <x v="12"/>
    <n v="51.2"/>
    <s v="All"/>
    <x v="8"/>
  </r>
  <r>
    <x v="4"/>
    <x v="12"/>
    <n v="40.699999999999903"/>
    <s v="All"/>
    <x v="8"/>
  </r>
  <r>
    <x v="3"/>
    <x v="12"/>
    <n v="36.9"/>
    <s v="All"/>
    <x v="8"/>
  </r>
  <r>
    <x v="6"/>
    <x v="12"/>
    <n v="0"/>
    <s v="All"/>
    <x v="8"/>
  </r>
  <r>
    <x v="7"/>
    <x v="12"/>
    <n v="0"/>
    <s v="All"/>
    <x v="8"/>
  </r>
  <r>
    <x v="1"/>
    <x v="12"/>
    <n v="0"/>
    <s v="All"/>
    <x v="8"/>
  </r>
  <r>
    <x v="8"/>
    <x v="12"/>
    <n v="0"/>
    <s v="All"/>
    <x v="8"/>
  </r>
  <r>
    <x v="9"/>
    <x v="12"/>
    <n v="0"/>
    <s v="All"/>
    <x v="8"/>
  </r>
  <r>
    <x v="10"/>
    <x v="12"/>
    <n v="0"/>
    <s v="All"/>
    <x v="8"/>
  </r>
  <r>
    <x v="11"/>
    <x v="12"/>
    <n v="0"/>
    <s v="All"/>
    <x v="8"/>
  </r>
  <r>
    <x v="0"/>
    <x v="13"/>
    <n v="395.5"/>
    <s v="All"/>
    <x v="8"/>
  </r>
  <r>
    <x v="2"/>
    <x v="13"/>
    <n v="60.6"/>
    <s v="All"/>
    <x v="8"/>
  </r>
  <r>
    <x v="5"/>
    <x v="13"/>
    <n v="47"/>
    <s v="All"/>
    <x v="8"/>
  </r>
  <r>
    <x v="4"/>
    <x v="13"/>
    <n v="40.5"/>
    <s v="All"/>
    <x v="8"/>
  </r>
  <r>
    <x v="3"/>
    <x v="13"/>
    <n v="31.8"/>
    <s v="All"/>
    <x v="8"/>
  </r>
  <r>
    <x v="6"/>
    <x v="13"/>
    <n v="0"/>
    <s v="All"/>
    <x v="8"/>
  </r>
  <r>
    <x v="7"/>
    <x v="13"/>
    <n v="0"/>
    <s v="All"/>
    <x v="8"/>
  </r>
  <r>
    <x v="1"/>
    <x v="13"/>
    <n v="0"/>
    <s v="All"/>
    <x v="8"/>
  </r>
  <r>
    <x v="8"/>
    <x v="13"/>
    <n v="0"/>
    <s v="All"/>
    <x v="8"/>
  </r>
  <r>
    <x v="9"/>
    <x v="13"/>
    <n v="0"/>
    <s v="All"/>
    <x v="8"/>
  </r>
  <r>
    <x v="10"/>
    <x v="13"/>
    <n v="0"/>
    <s v="All"/>
    <x v="8"/>
  </r>
  <r>
    <x v="11"/>
    <x v="13"/>
    <n v="0"/>
    <s v="All"/>
    <x v="8"/>
  </r>
  <r>
    <x v="0"/>
    <x v="14"/>
    <n v="388.4"/>
    <s v="All"/>
    <x v="8"/>
  </r>
  <r>
    <x v="3"/>
    <x v="14"/>
    <n v="88.8"/>
    <s v="All"/>
    <x v="8"/>
  </r>
  <r>
    <x v="2"/>
    <x v="14"/>
    <n v="70.5"/>
    <s v="All"/>
    <x v="8"/>
  </r>
  <r>
    <x v="5"/>
    <x v="14"/>
    <n v="53.5"/>
    <s v="All"/>
    <x v="8"/>
  </r>
  <r>
    <x v="4"/>
    <x v="14"/>
    <n v="40"/>
    <s v="All"/>
    <x v="8"/>
  </r>
  <r>
    <x v="6"/>
    <x v="14"/>
    <n v="0"/>
    <s v="All"/>
    <x v="8"/>
  </r>
  <r>
    <x v="7"/>
    <x v="14"/>
    <n v="0"/>
    <s v="All"/>
    <x v="8"/>
  </r>
  <r>
    <x v="1"/>
    <x v="14"/>
    <n v="0"/>
    <s v="All"/>
    <x v="8"/>
  </r>
  <r>
    <x v="8"/>
    <x v="14"/>
    <n v="0"/>
    <s v="All"/>
    <x v="8"/>
  </r>
  <r>
    <x v="9"/>
    <x v="14"/>
    <n v="0"/>
    <s v="All"/>
    <x v="8"/>
  </r>
  <r>
    <x v="10"/>
    <x v="14"/>
    <n v="0"/>
    <s v="All"/>
    <x v="8"/>
  </r>
  <r>
    <x v="11"/>
    <x v="14"/>
    <n v="0"/>
    <s v="All"/>
    <x v="8"/>
  </r>
  <r>
    <x v="0"/>
    <x v="15"/>
    <n v="330"/>
    <s v="All"/>
    <x v="8"/>
  </r>
  <r>
    <x v="3"/>
    <x v="15"/>
    <n v="84.399999999999906"/>
    <s v="All"/>
    <x v="8"/>
  </r>
  <r>
    <x v="2"/>
    <x v="15"/>
    <n v="62.4"/>
    <s v="All"/>
    <x v="8"/>
  </r>
  <r>
    <x v="5"/>
    <x v="15"/>
    <n v="55.5"/>
    <s v="All"/>
    <x v="8"/>
  </r>
  <r>
    <x v="4"/>
    <x v="15"/>
    <n v="43.099999999999902"/>
    <s v="All"/>
    <x v="8"/>
  </r>
  <r>
    <x v="6"/>
    <x v="15"/>
    <n v="0"/>
    <s v="All"/>
    <x v="8"/>
  </r>
  <r>
    <x v="7"/>
    <x v="15"/>
    <n v="0"/>
    <s v="All"/>
    <x v="8"/>
  </r>
  <r>
    <x v="1"/>
    <x v="15"/>
    <n v="0"/>
    <s v="All"/>
    <x v="8"/>
  </r>
  <r>
    <x v="8"/>
    <x v="15"/>
    <n v="0"/>
    <s v="All"/>
    <x v="8"/>
  </r>
  <r>
    <x v="9"/>
    <x v="15"/>
    <n v="0"/>
    <s v="All"/>
    <x v="8"/>
  </r>
  <r>
    <x v="10"/>
    <x v="15"/>
    <n v="0"/>
    <s v="All"/>
    <x v="8"/>
  </r>
  <r>
    <x v="11"/>
    <x v="15"/>
    <n v="0"/>
    <s v="All"/>
    <x v="8"/>
  </r>
  <r>
    <x v="0"/>
    <x v="16"/>
    <n v="288.60000000000002"/>
    <s v="All"/>
    <x v="8"/>
  </r>
  <r>
    <x v="3"/>
    <x v="16"/>
    <n v="101.9"/>
    <s v="All"/>
    <x v="8"/>
  </r>
  <r>
    <x v="5"/>
    <x v="16"/>
    <n v="73.599999999999994"/>
    <s v="All"/>
    <x v="8"/>
  </r>
  <r>
    <x v="2"/>
    <x v="16"/>
    <n v="51.8"/>
    <s v="All"/>
    <x v="8"/>
  </r>
  <r>
    <x v="4"/>
    <x v="16"/>
    <n v="42.4"/>
    <s v="All"/>
    <x v="8"/>
  </r>
  <r>
    <x v="6"/>
    <x v="16"/>
    <n v="0"/>
    <s v="All"/>
    <x v="8"/>
  </r>
  <r>
    <x v="7"/>
    <x v="16"/>
    <n v="0"/>
    <s v="All"/>
    <x v="8"/>
  </r>
  <r>
    <x v="1"/>
    <x v="16"/>
    <n v="0"/>
    <s v="All"/>
    <x v="8"/>
  </r>
  <r>
    <x v="8"/>
    <x v="16"/>
    <n v="0"/>
    <s v="All"/>
    <x v="8"/>
  </r>
  <r>
    <x v="9"/>
    <x v="16"/>
    <n v="0"/>
    <s v="All"/>
    <x v="8"/>
  </r>
  <r>
    <x v="10"/>
    <x v="16"/>
    <n v="0"/>
    <s v="All"/>
    <x v="8"/>
  </r>
  <r>
    <x v="11"/>
    <x v="16"/>
    <n v="0"/>
    <s v="All"/>
    <x v="8"/>
  </r>
  <r>
    <x v="0"/>
    <x v="17"/>
    <n v="346.7"/>
    <s v="All"/>
    <x v="8"/>
  </r>
  <r>
    <x v="2"/>
    <x v="17"/>
    <n v="64.5"/>
    <s v="All"/>
    <x v="8"/>
  </r>
  <r>
    <x v="3"/>
    <x v="17"/>
    <n v="59.4"/>
    <s v="All"/>
    <x v="8"/>
  </r>
  <r>
    <x v="5"/>
    <x v="17"/>
    <n v="50.6"/>
    <s v="All"/>
    <x v="8"/>
  </r>
  <r>
    <x v="4"/>
    <x v="17"/>
    <n v="44.5"/>
    <s v="All"/>
    <x v="8"/>
  </r>
  <r>
    <x v="6"/>
    <x v="17"/>
    <n v="0"/>
    <s v="All"/>
    <x v="8"/>
  </r>
  <r>
    <x v="7"/>
    <x v="17"/>
    <n v="0"/>
    <s v="All"/>
    <x v="8"/>
  </r>
  <r>
    <x v="1"/>
    <x v="17"/>
    <n v="0"/>
    <s v="All"/>
    <x v="8"/>
  </r>
  <r>
    <x v="8"/>
    <x v="17"/>
    <n v="0"/>
    <s v="All"/>
    <x v="8"/>
  </r>
  <r>
    <x v="9"/>
    <x v="17"/>
    <n v="0"/>
    <s v="All"/>
    <x v="8"/>
  </r>
  <r>
    <x v="10"/>
    <x v="17"/>
    <n v="0"/>
    <s v="All"/>
    <x v="8"/>
  </r>
  <r>
    <x v="11"/>
    <x v="17"/>
    <n v="0"/>
    <s v="All"/>
    <x v="8"/>
  </r>
  <r>
    <x v="0"/>
    <x v="0"/>
    <n v="7078"/>
    <s v="All"/>
    <x v="9"/>
  </r>
  <r>
    <x v="1"/>
    <x v="0"/>
    <n v="1895.7"/>
    <s v="All"/>
    <x v="9"/>
  </r>
  <r>
    <x v="4"/>
    <x v="0"/>
    <n v="1658.3"/>
    <s v="All"/>
    <x v="9"/>
  </r>
  <r>
    <x v="2"/>
    <x v="0"/>
    <n v="1095.8"/>
    <s v="All"/>
    <x v="9"/>
  </r>
  <r>
    <x v="3"/>
    <x v="0"/>
    <n v="947.6"/>
    <s v="All"/>
    <x v="9"/>
  </r>
  <r>
    <x v="5"/>
    <x v="0"/>
    <n v="65.599999999999994"/>
    <s v="All"/>
    <x v="9"/>
  </r>
  <r>
    <x v="6"/>
    <x v="0"/>
    <n v="0"/>
    <s v="All"/>
    <x v="9"/>
  </r>
  <r>
    <x v="7"/>
    <x v="0"/>
    <n v="0"/>
    <s v="All"/>
    <x v="9"/>
  </r>
  <r>
    <x v="8"/>
    <x v="0"/>
    <n v="0"/>
    <s v="All"/>
    <x v="9"/>
  </r>
  <r>
    <x v="9"/>
    <x v="0"/>
    <n v="0"/>
    <s v="All"/>
    <x v="9"/>
  </r>
  <r>
    <x v="10"/>
    <x v="0"/>
    <n v="0"/>
    <s v="All"/>
    <x v="9"/>
  </r>
  <r>
    <x v="11"/>
    <x v="0"/>
    <n v="0"/>
    <s v="All"/>
    <x v="9"/>
  </r>
  <r>
    <x v="0"/>
    <x v="1"/>
    <n v="6075.7"/>
    <s v="All"/>
    <x v="9"/>
  </r>
  <r>
    <x v="1"/>
    <x v="1"/>
    <n v="2174.6999999999998"/>
    <s v="All"/>
    <x v="9"/>
  </r>
  <r>
    <x v="4"/>
    <x v="1"/>
    <n v="1922.1"/>
    <s v="All"/>
    <x v="9"/>
  </r>
  <r>
    <x v="2"/>
    <x v="1"/>
    <n v="1464.3"/>
    <s v="All"/>
    <x v="9"/>
  </r>
  <r>
    <x v="3"/>
    <x v="1"/>
    <n v="1048.0999999999999"/>
    <s v="All"/>
    <x v="9"/>
  </r>
  <r>
    <x v="5"/>
    <x v="1"/>
    <n v="45.1"/>
    <s v="All"/>
    <x v="9"/>
  </r>
  <r>
    <x v="6"/>
    <x v="1"/>
    <n v="0"/>
    <s v="All"/>
    <x v="9"/>
  </r>
  <r>
    <x v="7"/>
    <x v="1"/>
    <n v="0"/>
    <s v="All"/>
    <x v="9"/>
  </r>
  <r>
    <x v="8"/>
    <x v="1"/>
    <n v="0"/>
    <s v="All"/>
    <x v="9"/>
  </r>
  <r>
    <x v="9"/>
    <x v="1"/>
    <n v="0"/>
    <s v="All"/>
    <x v="9"/>
  </r>
  <r>
    <x v="10"/>
    <x v="1"/>
    <n v="0"/>
    <s v="All"/>
    <x v="9"/>
  </r>
  <r>
    <x v="11"/>
    <x v="1"/>
    <n v="0"/>
    <s v="All"/>
    <x v="9"/>
  </r>
  <r>
    <x v="0"/>
    <x v="2"/>
    <n v="7132.2"/>
    <s v="All"/>
    <x v="9"/>
  </r>
  <r>
    <x v="1"/>
    <x v="2"/>
    <n v="1977"/>
    <s v="All"/>
    <x v="9"/>
  </r>
  <r>
    <x v="4"/>
    <x v="2"/>
    <n v="1618.3"/>
    <s v="All"/>
    <x v="9"/>
  </r>
  <r>
    <x v="2"/>
    <x v="2"/>
    <n v="1214.2"/>
    <s v="All"/>
    <x v="9"/>
  </r>
  <r>
    <x v="3"/>
    <x v="2"/>
    <n v="1020.9"/>
    <s v="All"/>
    <x v="9"/>
  </r>
  <r>
    <x v="5"/>
    <x v="2"/>
    <n v="55.2"/>
    <s v="All"/>
    <x v="9"/>
  </r>
  <r>
    <x v="6"/>
    <x v="2"/>
    <n v="0"/>
    <s v="All"/>
    <x v="9"/>
  </r>
  <r>
    <x v="7"/>
    <x v="2"/>
    <n v="0"/>
    <s v="All"/>
    <x v="9"/>
  </r>
  <r>
    <x v="8"/>
    <x v="2"/>
    <n v="0"/>
    <s v="All"/>
    <x v="9"/>
  </r>
  <r>
    <x v="9"/>
    <x v="2"/>
    <n v="0"/>
    <s v="All"/>
    <x v="9"/>
  </r>
  <r>
    <x v="10"/>
    <x v="2"/>
    <n v="0"/>
    <s v="All"/>
    <x v="9"/>
  </r>
  <r>
    <x v="11"/>
    <x v="2"/>
    <n v="0"/>
    <s v="All"/>
    <x v="9"/>
  </r>
  <r>
    <x v="0"/>
    <x v="3"/>
    <n v="3477.7"/>
    <s v="All"/>
    <x v="9"/>
  </r>
  <r>
    <x v="4"/>
    <x v="3"/>
    <n v="2994.5"/>
    <s v="All"/>
    <x v="9"/>
  </r>
  <r>
    <x v="1"/>
    <x v="3"/>
    <n v="2748.5"/>
    <s v="All"/>
    <x v="9"/>
  </r>
  <r>
    <x v="2"/>
    <x v="3"/>
    <n v="2365.1999999999998"/>
    <s v="All"/>
    <x v="9"/>
  </r>
  <r>
    <x v="3"/>
    <x v="3"/>
    <n v="1403.5"/>
    <s v="All"/>
    <x v="9"/>
  </r>
  <r>
    <x v="5"/>
    <x v="3"/>
    <n v="25.9"/>
    <s v="All"/>
    <x v="9"/>
  </r>
  <r>
    <x v="6"/>
    <x v="3"/>
    <n v="0"/>
    <s v="All"/>
    <x v="9"/>
  </r>
  <r>
    <x v="7"/>
    <x v="3"/>
    <n v="0"/>
    <s v="All"/>
    <x v="9"/>
  </r>
  <r>
    <x v="8"/>
    <x v="3"/>
    <n v="0"/>
    <s v="All"/>
    <x v="9"/>
  </r>
  <r>
    <x v="9"/>
    <x v="3"/>
    <n v="0"/>
    <s v="All"/>
    <x v="9"/>
  </r>
  <r>
    <x v="10"/>
    <x v="3"/>
    <n v="0"/>
    <s v="All"/>
    <x v="9"/>
  </r>
  <r>
    <x v="11"/>
    <x v="3"/>
    <n v="0"/>
    <s v="All"/>
    <x v="9"/>
  </r>
  <r>
    <x v="0"/>
    <x v="4"/>
    <n v="3559.2999999999902"/>
    <s v="All"/>
    <x v="9"/>
  </r>
  <r>
    <x v="4"/>
    <x v="4"/>
    <n v="3374.8999999999901"/>
    <s v="All"/>
    <x v="9"/>
  </r>
  <r>
    <x v="2"/>
    <x v="4"/>
    <n v="2838.2"/>
    <s v="All"/>
    <x v="9"/>
  </r>
  <r>
    <x v="1"/>
    <x v="4"/>
    <n v="2575.1"/>
    <s v="All"/>
    <x v="9"/>
  </r>
  <r>
    <x v="3"/>
    <x v="4"/>
    <n v="1727.19999999999"/>
    <s v="All"/>
    <x v="9"/>
  </r>
  <r>
    <x v="5"/>
    <x v="4"/>
    <n v="29.1"/>
    <s v="All"/>
    <x v="9"/>
  </r>
  <r>
    <x v="6"/>
    <x v="4"/>
    <n v="0"/>
    <s v="All"/>
    <x v="9"/>
  </r>
  <r>
    <x v="7"/>
    <x v="4"/>
    <n v="0"/>
    <s v="All"/>
    <x v="9"/>
  </r>
  <r>
    <x v="8"/>
    <x v="4"/>
    <n v="0"/>
    <s v="All"/>
    <x v="9"/>
  </r>
  <r>
    <x v="9"/>
    <x v="4"/>
    <n v="0"/>
    <s v="All"/>
    <x v="9"/>
  </r>
  <r>
    <x v="10"/>
    <x v="4"/>
    <n v="0"/>
    <s v="All"/>
    <x v="9"/>
  </r>
  <r>
    <x v="11"/>
    <x v="4"/>
    <n v="0"/>
    <s v="All"/>
    <x v="9"/>
  </r>
  <r>
    <x v="0"/>
    <x v="5"/>
    <n v="7343.7"/>
    <s v="All"/>
    <x v="9"/>
  </r>
  <r>
    <x v="1"/>
    <x v="5"/>
    <n v="1848.6"/>
    <s v="All"/>
    <x v="9"/>
  </r>
  <r>
    <x v="4"/>
    <x v="5"/>
    <n v="1511.3"/>
    <s v="All"/>
    <x v="9"/>
  </r>
  <r>
    <x v="3"/>
    <x v="5"/>
    <n v="1222.7"/>
    <s v="All"/>
    <x v="9"/>
  </r>
  <r>
    <x v="2"/>
    <x v="5"/>
    <n v="751.1"/>
    <s v="All"/>
    <x v="9"/>
  </r>
  <r>
    <x v="5"/>
    <x v="5"/>
    <n v="27.2"/>
    <s v="All"/>
    <x v="9"/>
  </r>
  <r>
    <x v="6"/>
    <x v="5"/>
    <n v="0"/>
    <s v="All"/>
    <x v="9"/>
  </r>
  <r>
    <x v="7"/>
    <x v="5"/>
    <n v="0"/>
    <s v="All"/>
    <x v="9"/>
  </r>
  <r>
    <x v="8"/>
    <x v="5"/>
    <n v="0"/>
    <s v="All"/>
    <x v="9"/>
  </r>
  <r>
    <x v="9"/>
    <x v="5"/>
    <n v="0"/>
    <s v="All"/>
    <x v="9"/>
  </r>
  <r>
    <x v="10"/>
    <x v="5"/>
    <n v="0"/>
    <s v="All"/>
    <x v="9"/>
  </r>
  <r>
    <x v="11"/>
    <x v="5"/>
    <n v="0"/>
    <s v="All"/>
    <x v="9"/>
  </r>
  <r>
    <x v="0"/>
    <x v="6"/>
    <n v="8363"/>
    <s v="All"/>
    <x v="9"/>
  </r>
  <r>
    <x v="4"/>
    <x v="6"/>
    <n v="2056.2999999999902"/>
    <s v="All"/>
    <x v="9"/>
  </r>
  <r>
    <x v="1"/>
    <x v="6"/>
    <n v="1403.1"/>
    <s v="All"/>
    <x v="9"/>
  </r>
  <r>
    <x v="2"/>
    <x v="6"/>
    <n v="1303.5"/>
    <s v="All"/>
    <x v="9"/>
  </r>
  <r>
    <x v="3"/>
    <x v="6"/>
    <n v="377.3"/>
    <s v="All"/>
    <x v="9"/>
  </r>
  <r>
    <x v="5"/>
    <x v="6"/>
    <n v="34.200000000000003"/>
    <s v="All"/>
    <x v="9"/>
  </r>
  <r>
    <x v="6"/>
    <x v="6"/>
    <n v="0"/>
    <s v="All"/>
    <x v="9"/>
  </r>
  <r>
    <x v="7"/>
    <x v="6"/>
    <n v="0"/>
    <s v="All"/>
    <x v="9"/>
  </r>
  <r>
    <x v="8"/>
    <x v="6"/>
    <n v="0"/>
    <s v="All"/>
    <x v="9"/>
  </r>
  <r>
    <x v="9"/>
    <x v="6"/>
    <n v="0"/>
    <s v="All"/>
    <x v="9"/>
  </r>
  <r>
    <x v="10"/>
    <x v="6"/>
    <n v="0"/>
    <s v="All"/>
    <x v="9"/>
  </r>
  <r>
    <x v="11"/>
    <x v="6"/>
    <n v="0"/>
    <s v="All"/>
    <x v="9"/>
  </r>
  <r>
    <x v="0"/>
    <x v="7"/>
    <n v="8683.1999999999898"/>
    <s v="All"/>
    <x v="9"/>
  </r>
  <r>
    <x v="4"/>
    <x v="7"/>
    <n v="1928.1"/>
    <s v="All"/>
    <x v="9"/>
  </r>
  <r>
    <x v="2"/>
    <x v="7"/>
    <n v="1346.9"/>
    <s v="All"/>
    <x v="9"/>
  </r>
  <r>
    <x v="1"/>
    <x v="7"/>
    <n v="1313.8"/>
    <s v="All"/>
    <x v="9"/>
  </r>
  <r>
    <x v="3"/>
    <x v="7"/>
    <n v="434.4"/>
    <s v="All"/>
    <x v="9"/>
  </r>
  <r>
    <x v="5"/>
    <x v="7"/>
    <n v="28"/>
    <s v="All"/>
    <x v="9"/>
  </r>
  <r>
    <x v="6"/>
    <x v="7"/>
    <n v="0"/>
    <s v="All"/>
    <x v="9"/>
  </r>
  <r>
    <x v="7"/>
    <x v="7"/>
    <n v="0"/>
    <s v="All"/>
    <x v="9"/>
  </r>
  <r>
    <x v="8"/>
    <x v="7"/>
    <n v="0"/>
    <s v="All"/>
    <x v="9"/>
  </r>
  <r>
    <x v="9"/>
    <x v="7"/>
    <n v="0"/>
    <s v="All"/>
    <x v="9"/>
  </r>
  <r>
    <x v="10"/>
    <x v="7"/>
    <n v="0"/>
    <s v="All"/>
    <x v="9"/>
  </r>
  <r>
    <x v="11"/>
    <x v="7"/>
    <n v="0"/>
    <s v="All"/>
    <x v="9"/>
  </r>
  <r>
    <x v="0"/>
    <x v="8"/>
    <n v="5508.1"/>
    <s v="All"/>
    <x v="9"/>
  </r>
  <r>
    <x v="4"/>
    <x v="8"/>
    <n v="2784.7"/>
    <s v="All"/>
    <x v="9"/>
  </r>
  <r>
    <x v="2"/>
    <x v="8"/>
    <n v="2103.1"/>
    <s v="All"/>
    <x v="9"/>
  </r>
  <r>
    <x v="1"/>
    <x v="8"/>
    <n v="2020.7"/>
    <s v="All"/>
    <x v="9"/>
  </r>
  <r>
    <x v="3"/>
    <x v="8"/>
    <n v="979.3"/>
    <s v="All"/>
    <x v="9"/>
  </r>
  <r>
    <x v="5"/>
    <x v="8"/>
    <n v="29.1"/>
    <s v="All"/>
    <x v="9"/>
  </r>
  <r>
    <x v="6"/>
    <x v="8"/>
    <n v="0"/>
    <s v="All"/>
    <x v="9"/>
  </r>
  <r>
    <x v="7"/>
    <x v="8"/>
    <n v="0"/>
    <s v="All"/>
    <x v="9"/>
  </r>
  <r>
    <x v="8"/>
    <x v="8"/>
    <n v="0"/>
    <s v="All"/>
    <x v="9"/>
  </r>
  <r>
    <x v="9"/>
    <x v="8"/>
    <n v="0"/>
    <s v="All"/>
    <x v="9"/>
  </r>
  <r>
    <x v="10"/>
    <x v="8"/>
    <n v="0"/>
    <s v="All"/>
    <x v="9"/>
  </r>
  <r>
    <x v="11"/>
    <x v="8"/>
    <n v="0"/>
    <s v="All"/>
    <x v="9"/>
  </r>
  <r>
    <x v="4"/>
    <x v="9"/>
    <n v="4313.3"/>
    <s v="All"/>
    <x v="9"/>
  </r>
  <r>
    <x v="0"/>
    <x v="9"/>
    <n v="3749"/>
    <s v="All"/>
    <x v="9"/>
  </r>
  <r>
    <x v="2"/>
    <x v="9"/>
    <n v="3179.3"/>
    <s v="All"/>
    <x v="9"/>
  </r>
  <r>
    <x v="1"/>
    <x v="9"/>
    <n v="2498"/>
    <s v="All"/>
    <x v="9"/>
  </r>
  <r>
    <x v="3"/>
    <x v="9"/>
    <n v="1582.2"/>
    <s v="All"/>
    <x v="9"/>
  </r>
  <r>
    <x v="9"/>
    <x v="9"/>
    <n v="31"/>
    <s v="All"/>
    <x v="9"/>
  </r>
  <r>
    <x v="5"/>
    <x v="9"/>
    <n v="25.7"/>
    <s v="All"/>
    <x v="9"/>
  </r>
  <r>
    <x v="6"/>
    <x v="9"/>
    <n v="0"/>
    <s v="All"/>
    <x v="9"/>
  </r>
  <r>
    <x v="7"/>
    <x v="9"/>
    <n v="0"/>
    <s v="All"/>
    <x v="9"/>
  </r>
  <r>
    <x v="8"/>
    <x v="9"/>
    <n v="0"/>
    <s v="All"/>
    <x v="9"/>
  </r>
  <r>
    <x v="10"/>
    <x v="9"/>
    <n v="0"/>
    <s v="All"/>
    <x v="9"/>
  </r>
  <r>
    <x v="11"/>
    <x v="9"/>
    <n v="0"/>
    <s v="All"/>
    <x v="9"/>
  </r>
  <r>
    <x v="0"/>
    <x v="10"/>
    <n v="7794.3"/>
    <s v="All"/>
    <x v="9"/>
  </r>
  <r>
    <x v="4"/>
    <x v="10"/>
    <n v="1921"/>
    <s v="All"/>
    <x v="9"/>
  </r>
  <r>
    <x v="1"/>
    <x v="10"/>
    <n v="1737.6"/>
    <s v="All"/>
    <x v="9"/>
  </r>
  <r>
    <x v="3"/>
    <x v="10"/>
    <n v="1245.9000000000001"/>
    <s v="All"/>
    <x v="9"/>
  </r>
  <r>
    <x v="2"/>
    <x v="10"/>
    <n v="728.6"/>
    <s v="All"/>
    <x v="9"/>
  </r>
  <r>
    <x v="5"/>
    <x v="10"/>
    <n v="78.900000000000006"/>
    <s v="All"/>
    <x v="9"/>
  </r>
  <r>
    <x v="6"/>
    <x v="10"/>
    <n v="0"/>
    <s v="All"/>
    <x v="9"/>
  </r>
  <r>
    <x v="7"/>
    <x v="10"/>
    <n v="0"/>
    <s v="All"/>
    <x v="9"/>
  </r>
  <r>
    <x v="8"/>
    <x v="10"/>
    <n v="0"/>
    <s v="All"/>
    <x v="9"/>
  </r>
  <r>
    <x v="9"/>
    <x v="10"/>
    <n v="0"/>
    <s v="All"/>
    <x v="9"/>
  </r>
  <r>
    <x v="10"/>
    <x v="10"/>
    <n v="0"/>
    <s v="All"/>
    <x v="9"/>
  </r>
  <r>
    <x v="11"/>
    <x v="10"/>
    <n v="0"/>
    <s v="All"/>
    <x v="9"/>
  </r>
  <r>
    <x v="0"/>
    <x v="11"/>
    <n v="9370.9"/>
    <s v="All"/>
    <x v="9"/>
  </r>
  <r>
    <x v="1"/>
    <x v="11"/>
    <n v="1135.8"/>
    <s v="All"/>
    <x v="9"/>
  </r>
  <r>
    <x v="4"/>
    <x v="11"/>
    <n v="1067.2"/>
    <s v="All"/>
    <x v="9"/>
  </r>
  <r>
    <x v="3"/>
    <x v="11"/>
    <n v="618.599999999999"/>
    <s v="All"/>
    <x v="9"/>
  </r>
  <r>
    <x v="2"/>
    <x v="11"/>
    <n v="604.6"/>
    <s v="All"/>
    <x v="9"/>
  </r>
  <r>
    <x v="5"/>
    <x v="11"/>
    <n v="41.3"/>
    <s v="All"/>
    <x v="9"/>
  </r>
  <r>
    <x v="9"/>
    <x v="11"/>
    <n v="31"/>
    <s v="All"/>
    <x v="9"/>
  </r>
  <r>
    <x v="6"/>
    <x v="11"/>
    <n v="0"/>
    <s v="All"/>
    <x v="9"/>
  </r>
  <r>
    <x v="7"/>
    <x v="11"/>
    <n v="0"/>
    <s v="All"/>
    <x v="9"/>
  </r>
  <r>
    <x v="8"/>
    <x v="11"/>
    <n v="0"/>
    <s v="All"/>
    <x v="9"/>
  </r>
  <r>
    <x v="10"/>
    <x v="11"/>
    <n v="0"/>
    <s v="All"/>
    <x v="9"/>
  </r>
  <r>
    <x v="11"/>
    <x v="11"/>
    <n v="0"/>
    <s v="All"/>
    <x v="9"/>
  </r>
  <r>
    <x v="0"/>
    <x v="12"/>
    <n v="10254.0999999999"/>
    <s v="All"/>
    <x v="9"/>
  </r>
  <r>
    <x v="4"/>
    <x v="12"/>
    <n v="886.4"/>
    <s v="All"/>
    <x v="9"/>
  </r>
  <r>
    <x v="2"/>
    <x v="12"/>
    <n v="582"/>
    <s v="All"/>
    <x v="9"/>
  </r>
  <r>
    <x v="1"/>
    <x v="12"/>
    <n v="571.6"/>
    <s v="All"/>
    <x v="9"/>
  </r>
  <r>
    <x v="3"/>
    <x v="12"/>
    <n v="419"/>
    <s v="All"/>
    <x v="9"/>
  </r>
  <r>
    <x v="5"/>
    <x v="12"/>
    <n v="63.6"/>
    <s v="All"/>
    <x v="9"/>
  </r>
  <r>
    <x v="6"/>
    <x v="12"/>
    <n v="0"/>
    <s v="All"/>
    <x v="9"/>
  </r>
  <r>
    <x v="7"/>
    <x v="12"/>
    <n v="0"/>
    <s v="All"/>
    <x v="9"/>
  </r>
  <r>
    <x v="8"/>
    <x v="12"/>
    <n v="0"/>
    <s v="All"/>
    <x v="9"/>
  </r>
  <r>
    <x v="9"/>
    <x v="12"/>
    <n v="0"/>
    <s v="All"/>
    <x v="9"/>
  </r>
  <r>
    <x v="10"/>
    <x v="12"/>
    <n v="0"/>
    <s v="All"/>
    <x v="9"/>
  </r>
  <r>
    <x v="11"/>
    <x v="12"/>
    <n v="0"/>
    <s v="All"/>
    <x v="9"/>
  </r>
  <r>
    <x v="0"/>
    <x v="13"/>
    <n v="10434.299999999999"/>
    <s v="All"/>
    <x v="9"/>
  </r>
  <r>
    <x v="4"/>
    <x v="13"/>
    <n v="519.79999999999995"/>
    <s v="All"/>
    <x v="9"/>
  </r>
  <r>
    <x v="2"/>
    <x v="13"/>
    <n v="365.5"/>
    <s v="All"/>
    <x v="9"/>
  </r>
  <r>
    <x v="1"/>
    <x v="13"/>
    <n v="355.7"/>
    <s v="All"/>
    <x v="9"/>
  </r>
  <r>
    <x v="3"/>
    <x v="13"/>
    <n v="305.60000000000002"/>
    <s v="All"/>
    <x v="9"/>
  </r>
  <r>
    <x v="5"/>
    <x v="13"/>
    <n v="63.9"/>
    <s v="All"/>
    <x v="9"/>
  </r>
  <r>
    <x v="9"/>
    <x v="13"/>
    <n v="31"/>
    <s v="All"/>
    <x v="9"/>
  </r>
  <r>
    <x v="6"/>
    <x v="13"/>
    <n v="0"/>
    <s v="All"/>
    <x v="9"/>
  </r>
  <r>
    <x v="7"/>
    <x v="13"/>
    <n v="0"/>
    <s v="All"/>
    <x v="9"/>
  </r>
  <r>
    <x v="8"/>
    <x v="13"/>
    <n v="0"/>
    <s v="All"/>
    <x v="9"/>
  </r>
  <r>
    <x v="10"/>
    <x v="13"/>
    <n v="0"/>
    <s v="All"/>
    <x v="9"/>
  </r>
  <r>
    <x v="11"/>
    <x v="13"/>
    <n v="0"/>
    <s v="All"/>
    <x v="9"/>
  </r>
  <r>
    <x v="0"/>
    <x v="14"/>
    <n v="6971.7"/>
    <s v="All"/>
    <x v="9"/>
  </r>
  <r>
    <x v="4"/>
    <x v="14"/>
    <n v="1663.6"/>
    <s v="All"/>
    <x v="9"/>
  </r>
  <r>
    <x v="2"/>
    <x v="14"/>
    <n v="992.2"/>
    <s v="All"/>
    <x v="9"/>
  </r>
  <r>
    <x v="1"/>
    <x v="14"/>
    <n v="967"/>
    <s v="All"/>
    <x v="9"/>
  </r>
  <r>
    <x v="3"/>
    <x v="14"/>
    <n v="500.8"/>
    <s v="All"/>
    <x v="9"/>
  </r>
  <r>
    <x v="5"/>
    <x v="14"/>
    <n v="42.2"/>
    <s v="All"/>
    <x v="9"/>
  </r>
  <r>
    <x v="9"/>
    <x v="14"/>
    <n v="31"/>
    <s v="All"/>
    <x v="9"/>
  </r>
  <r>
    <x v="6"/>
    <x v="14"/>
    <n v="0"/>
    <s v="All"/>
    <x v="9"/>
  </r>
  <r>
    <x v="7"/>
    <x v="14"/>
    <n v="0"/>
    <s v="All"/>
    <x v="9"/>
  </r>
  <r>
    <x v="8"/>
    <x v="14"/>
    <n v="0"/>
    <s v="All"/>
    <x v="9"/>
  </r>
  <r>
    <x v="10"/>
    <x v="14"/>
    <n v="0"/>
    <s v="All"/>
    <x v="9"/>
  </r>
  <r>
    <x v="11"/>
    <x v="14"/>
    <n v="0"/>
    <s v="All"/>
    <x v="9"/>
  </r>
  <r>
    <x v="0"/>
    <x v="15"/>
    <n v="5511.2"/>
    <s v="All"/>
    <x v="9"/>
  </r>
  <r>
    <x v="4"/>
    <x v="15"/>
    <n v="2271.6999999999998"/>
    <s v="All"/>
    <x v="9"/>
  </r>
  <r>
    <x v="1"/>
    <x v="15"/>
    <n v="1995.2"/>
    <s v="All"/>
    <x v="9"/>
  </r>
  <r>
    <x v="3"/>
    <x v="15"/>
    <n v="1023.8"/>
    <s v="All"/>
    <x v="9"/>
  </r>
  <r>
    <x v="2"/>
    <x v="15"/>
    <n v="1001.8"/>
    <s v="All"/>
    <x v="9"/>
  </r>
  <r>
    <x v="5"/>
    <x v="15"/>
    <n v="38.299999999999997"/>
    <s v="All"/>
    <x v="9"/>
  </r>
  <r>
    <x v="9"/>
    <x v="15"/>
    <n v="31"/>
    <s v="All"/>
    <x v="9"/>
  </r>
  <r>
    <x v="6"/>
    <x v="15"/>
    <n v="0"/>
    <s v="All"/>
    <x v="9"/>
  </r>
  <r>
    <x v="7"/>
    <x v="15"/>
    <n v="0"/>
    <s v="All"/>
    <x v="9"/>
  </r>
  <r>
    <x v="8"/>
    <x v="15"/>
    <n v="0"/>
    <s v="All"/>
    <x v="9"/>
  </r>
  <r>
    <x v="10"/>
    <x v="15"/>
    <n v="0"/>
    <s v="All"/>
    <x v="9"/>
  </r>
  <r>
    <x v="11"/>
    <x v="15"/>
    <n v="0"/>
    <s v="All"/>
    <x v="9"/>
  </r>
  <r>
    <x v="4"/>
    <x v="16"/>
    <n v="3883.8"/>
    <s v="All"/>
    <x v="9"/>
  </r>
  <r>
    <x v="0"/>
    <x v="16"/>
    <n v="2810.4"/>
    <s v="All"/>
    <x v="9"/>
  </r>
  <r>
    <x v="1"/>
    <x v="16"/>
    <n v="2580.6999999999998"/>
    <s v="All"/>
    <x v="9"/>
  </r>
  <r>
    <x v="3"/>
    <x v="16"/>
    <n v="1166.2"/>
    <s v="All"/>
    <x v="9"/>
  </r>
  <r>
    <x v="2"/>
    <x v="16"/>
    <n v="1002.3"/>
    <s v="All"/>
    <x v="9"/>
  </r>
  <r>
    <x v="5"/>
    <x v="16"/>
    <n v="39.299999999999997"/>
    <s v="All"/>
    <x v="9"/>
  </r>
  <r>
    <x v="9"/>
    <x v="16"/>
    <n v="30"/>
    <s v="All"/>
    <x v="9"/>
  </r>
  <r>
    <x v="6"/>
    <x v="16"/>
    <n v="0"/>
    <s v="All"/>
    <x v="9"/>
  </r>
  <r>
    <x v="7"/>
    <x v="16"/>
    <n v="0"/>
    <s v="All"/>
    <x v="9"/>
  </r>
  <r>
    <x v="8"/>
    <x v="16"/>
    <n v="0"/>
    <s v="All"/>
    <x v="9"/>
  </r>
  <r>
    <x v="10"/>
    <x v="16"/>
    <n v="0"/>
    <s v="All"/>
    <x v="9"/>
  </r>
  <r>
    <x v="11"/>
    <x v="16"/>
    <n v="0"/>
    <s v="All"/>
    <x v="9"/>
  </r>
  <r>
    <x v="0"/>
    <x v="17"/>
    <n v="5882.83"/>
    <s v="All"/>
    <x v="9"/>
  </r>
  <r>
    <x v="4"/>
    <x v="17"/>
    <n v="1918.5"/>
    <s v="All"/>
    <x v="9"/>
  </r>
  <r>
    <x v="1"/>
    <x v="17"/>
    <n v="1334.8"/>
    <s v="All"/>
    <x v="9"/>
  </r>
  <r>
    <x v="2"/>
    <x v="17"/>
    <n v="787.1"/>
    <s v="All"/>
    <x v="9"/>
  </r>
  <r>
    <x v="3"/>
    <x v="17"/>
    <n v="532.29999999999995"/>
    <s v="All"/>
    <x v="9"/>
  </r>
  <r>
    <x v="5"/>
    <x v="17"/>
    <n v="40.5"/>
    <s v="All"/>
    <x v="9"/>
  </r>
  <r>
    <x v="9"/>
    <x v="17"/>
    <n v="30"/>
    <s v="All"/>
    <x v="9"/>
  </r>
  <r>
    <x v="6"/>
    <x v="17"/>
    <n v="0"/>
    <s v="All"/>
    <x v="9"/>
  </r>
  <r>
    <x v="7"/>
    <x v="17"/>
    <n v="0"/>
    <s v="All"/>
    <x v="9"/>
  </r>
  <r>
    <x v="8"/>
    <x v="17"/>
    <n v="0"/>
    <s v="All"/>
    <x v="9"/>
  </r>
  <r>
    <x v="10"/>
    <x v="17"/>
    <n v="0"/>
    <s v="All"/>
    <x v="9"/>
  </r>
  <r>
    <x v="11"/>
    <x v="17"/>
    <n v="0"/>
    <s v="All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142E3-26D4-45CE-B01F-92325F4D637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2">
  <location ref="A3:N23" firstHeaderRow="1" firstDataRow="2" firstDataCol="1" rowPageCount="1" colPageCount="1"/>
  <pivotFields count="5">
    <pivotField axis="axisCol" showAll="0">
      <items count="13">
        <item x="6"/>
        <item x="7"/>
        <item x="5"/>
        <item x="1"/>
        <item x="0"/>
        <item x="8"/>
        <item x="4"/>
        <item x="9"/>
        <item x="3"/>
        <item x="2"/>
        <item x="10"/>
        <item x="11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showAll="0"/>
    <pivotField axis="axisPage" multipleItemSelectionAllowed="1" showAll="0">
      <items count="11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4" hier="-1"/>
  </pageFields>
  <dataFields count="1">
    <dataField name="Sum of taf" fld="2" baseField="0" baseItem="0"/>
  </dataFields>
  <chartFormats count="2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77FE-9A27-4B55-A433-2A4AED53B2B2}">
  <dimension ref="A1:AF74"/>
  <sheetViews>
    <sheetView topLeftCell="B1" zoomScale="85" zoomScaleNormal="85" workbookViewId="0">
      <selection activeCell="U5" sqref="U5"/>
    </sheetView>
  </sheetViews>
  <sheetFormatPr defaultRowHeight="15.75" x14ac:dyDescent="0.25"/>
  <cols>
    <col min="1" max="10" width="9.140625" style="1"/>
    <col min="11" max="11" width="9.85546875" style="1" customWidth="1"/>
    <col min="12" max="19" width="9.140625" style="1"/>
    <col min="20" max="20" width="19.140625" style="1" customWidth="1"/>
    <col min="21" max="21" width="9.140625" style="1"/>
    <col min="22" max="22" width="24.140625" style="1" bestFit="1" customWidth="1"/>
    <col min="23" max="24" width="9.140625" style="1"/>
    <col min="25" max="25" width="17.5703125" style="1" bestFit="1" customWidth="1"/>
    <col min="26" max="16384" width="9.140625" style="1"/>
  </cols>
  <sheetData>
    <row r="1" spans="1:29" x14ac:dyDescent="0.25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pans="1:29" x14ac:dyDescent="0.25">
      <c r="A2" s="2">
        <v>2002</v>
      </c>
      <c r="B2" s="1">
        <v>0</v>
      </c>
      <c r="C2" s="1">
        <v>0</v>
      </c>
      <c r="D2" s="1">
        <v>1332</v>
      </c>
      <c r="E2" s="1">
        <v>1905.7</v>
      </c>
      <c r="F2" s="1">
        <v>2720.1</v>
      </c>
      <c r="G2" s="1">
        <v>0</v>
      </c>
      <c r="H2" s="1">
        <v>3514</v>
      </c>
      <c r="I2" s="1">
        <v>0</v>
      </c>
      <c r="J2" s="1">
        <v>7.9</v>
      </c>
      <c r="K2" s="1">
        <v>2004.8</v>
      </c>
      <c r="L2" s="1">
        <v>0</v>
      </c>
      <c r="M2" s="1">
        <v>0</v>
      </c>
      <c r="N2" s="1">
        <v>11484.499999999998</v>
      </c>
      <c r="Q2" s="1">
        <v>2002</v>
      </c>
      <c r="R2" s="6">
        <v>0.43937324128001998</v>
      </c>
      <c r="S2" s="6">
        <v>0.71130952380952395</v>
      </c>
      <c r="T2" s="6">
        <v>0.37088323353293401</v>
      </c>
      <c r="U2" s="6">
        <v>0.71363636363636296</v>
      </c>
      <c r="V2" s="6">
        <v>0.81062874251496997</v>
      </c>
      <c r="X2" s="1" t="s">
        <v>30</v>
      </c>
    </row>
    <row r="3" spans="1:29" ht="16.5" thickBot="1" x14ac:dyDescent="0.3">
      <c r="A3" s="2">
        <v>2003</v>
      </c>
      <c r="B3" s="1">
        <v>0</v>
      </c>
      <c r="C3" s="1">
        <v>0</v>
      </c>
      <c r="D3" s="1">
        <v>467.9</v>
      </c>
      <c r="E3" s="1">
        <v>1764.9</v>
      </c>
      <c r="F3" s="1">
        <v>2551.8000000000002</v>
      </c>
      <c r="G3" s="1">
        <v>0</v>
      </c>
      <c r="H3" s="1">
        <v>2431.6</v>
      </c>
      <c r="I3" s="1">
        <v>0</v>
      </c>
      <c r="J3" s="1">
        <v>16.7</v>
      </c>
      <c r="K3" s="1">
        <v>3175.5</v>
      </c>
      <c r="L3" s="1">
        <v>0</v>
      </c>
      <c r="M3" s="1">
        <v>0</v>
      </c>
      <c r="N3" s="1">
        <v>10408.400000000001</v>
      </c>
      <c r="Q3" s="1">
        <v>2003</v>
      </c>
      <c r="R3" s="6">
        <v>0.39011299435028202</v>
      </c>
      <c r="S3" s="6">
        <v>0.65714285714285703</v>
      </c>
      <c r="T3" s="6">
        <v>0.28330838323353202</v>
      </c>
      <c r="U3" s="6">
        <v>0.60043103448275803</v>
      </c>
      <c r="V3" s="6">
        <v>0.71781437125748504</v>
      </c>
    </row>
    <row r="4" spans="1:29" x14ac:dyDescent="0.25">
      <c r="A4" s="2">
        <v>2004</v>
      </c>
      <c r="B4" s="1">
        <v>0</v>
      </c>
      <c r="C4" s="1">
        <v>0</v>
      </c>
      <c r="D4" s="1">
        <v>1580.5</v>
      </c>
      <c r="E4" s="1">
        <v>1460.9</v>
      </c>
      <c r="F4" s="1">
        <v>2936.7</v>
      </c>
      <c r="G4" s="1">
        <v>0</v>
      </c>
      <c r="H4" s="1">
        <v>2781.8999999999901</v>
      </c>
      <c r="I4" s="1">
        <v>0</v>
      </c>
      <c r="J4" s="1">
        <v>14.2</v>
      </c>
      <c r="K4" s="1">
        <v>1949.2</v>
      </c>
      <c r="L4" s="1">
        <v>0</v>
      </c>
      <c r="M4" s="1">
        <v>0</v>
      </c>
      <c r="N4" s="1">
        <v>10723.399999999992</v>
      </c>
      <c r="Q4" s="1">
        <v>2004</v>
      </c>
      <c r="R4" s="6">
        <v>0.44770299145299097</v>
      </c>
      <c r="S4" s="6">
        <v>0.57983193277310896</v>
      </c>
      <c r="T4" s="6">
        <v>0.39221556886227499</v>
      </c>
      <c r="U4" s="6">
        <v>0.56971153846153799</v>
      </c>
      <c r="V4" s="6">
        <v>0.58270958083832303</v>
      </c>
      <c r="X4" s="7" t="s">
        <v>31</v>
      </c>
      <c r="Y4" s="7"/>
    </row>
    <row r="5" spans="1:29" x14ac:dyDescent="0.25">
      <c r="A5" s="2">
        <v>2005</v>
      </c>
      <c r="B5" s="1">
        <v>0</v>
      </c>
      <c r="C5" s="1">
        <v>0</v>
      </c>
      <c r="D5" s="1">
        <v>3118.5</v>
      </c>
      <c r="E5" s="1">
        <v>1541.8</v>
      </c>
      <c r="F5" s="1">
        <v>2163.9</v>
      </c>
      <c r="G5" s="1">
        <v>0</v>
      </c>
      <c r="H5" s="1">
        <v>2781.9</v>
      </c>
      <c r="I5" s="1">
        <v>0</v>
      </c>
      <c r="J5" s="1">
        <v>4.7</v>
      </c>
      <c r="K5" s="1">
        <v>2454.1</v>
      </c>
      <c r="L5" s="1">
        <v>0</v>
      </c>
      <c r="M5" s="1">
        <v>0</v>
      </c>
      <c r="N5" s="1">
        <v>12064.900000000001</v>
      </c>
      <c r="Q5" s="1">
        <v>2005</v>
      </c>
      <c r="R5" s="6">
        <v>0.61111111111111105</v>
      </c>
      <c r="S5" s="6">
        <v>0.64375000000000004</v>
      </c>
      <c r="T5" s="6">
        <v>0.66579341317365204</v>
      </c>
      <c r="U5" s="6">
        <v>0.64482758620689595</v>
      </c>
      <c r="V5" s="6">
        <v>0.69947604790419105</v>
      </c>
      <c r="X5" s="1" t="s">
        <v>32</v>
      </c>
      <c r="Y5" s="1">
        <v>0.90611344190709819</v>
      </c>
    </row>
    <row r="6" spans="1:29" x14ac:dyDescent="0.25">
      <c r="A6" s="2">
        <v>2006</v>
      </c>
      <c r="B6" s="1">
        <v>0</v>
      </c>
      <c r="C6" s="1">
        <v>0</v>
      </c>
      <c r="D6" s="1">
        <v>2784.1</v>
      </c>
      <c r="E6" s="1">
        <v>1736</v>
      </c>
      <c r="F6" s="1">
        <v>2669.6</v>
      </c>
      <c r="G6" s="1">
        <v>35.699999999999903</v>
      </c>
      <c r="H6" s="1">
        <v>2403.8000000000002</v>
      </c>
      <c r="I6" s="1">
        <v>0</v>
      </c>
      <c r="J6" s="1">
        <v>5.5</v>
      </c>
      <c r="K6" s="1">
        <v>3203</v>
      </c>
      <c r="L6" s="1">
        <v>0</v>
      </c>
      <c r="M6" s="1">
        <v>0</v>
      </c>
      <c r="N6" s="1">
        <v>12837.7</v>
      </c>
      <c r="Q6" s="1">
        <v>2006</v>
      </c>
      <c r="R6" s="6">
        <v>0.56730769230769196</v>
      </c>
      <c r="S6" s="6">
        <v>0.69270833333333304</v>
      </c>
      <c r="T6" s="6">
        <v>0.59955089820359198</v>
      </c>
      <c r="U6" s="6">
        <v>0.67445054945054905</v>
      </c>
      <c r="V6" s="6">
        <v>0.78742514970059796</v>
      </c>
      <c r="X6" s="1" t="s">
        <v>33</v>
      </c>
      <c r="Y6" s="1">
        <v>0.82104156960472829</v>
      </c>
    </row>
    <row r="7" spans="1:29" x14ac:dyDescent="0.25">
      <c r="A7" s="2">
        <v>2007</v>
      </c>
      <c r="B7" s="1">
        <v>0</v>
      </c>
      <c r="C7" s="1">
        <v>0</v>
      </c>
      <c r="D7" s="1">
        <v>1017.7</v>
      </c>
      <c r="E7" s="1">
        <v>1639.4</v>
      </c>
      <c r="F7" s="1">
        <v>3401.9</v>
      </c>
      <c r="G7" s="1">
        <v>45</v>
      </c>
      <c r="H7" s="1">
        <v>2914.2</v>
      </c>
      <c r="I7" s="1">
        <v>0</v>
      </c>
      <c r="J7" s="1">
        <v>24.4</v>
      </c>
      <c r="K7" s="1">
        <v>1550.9</v>
      </c>
      <c r="L7" s="1">
        <v>0</v>
      </c>
      <c r="M7" s="1">
        <v>0</v>
      </c>
      <c r="N7" s="1">
        <v>10593.5</v>
      </c>
      <c r="Q7" s="1">
        <v>2007</v>
      </c>
      <c r="R7" s="6">
        <v>0.42529761904761898</v>
      </c>
      <c r="S7" s="6">
        <v>0.59545454545454501</v>
      </c>
      <c r="T7" s="6">
        <v>0.33645209580838298</v>
      </c>
      <c r="U7" s="6">
        <v>0.55833333333333302</v>
      </c>
      <c r="V7" s="6">
        <v>0.60890718562874202</v>
      </c>
      <c r="X7" s="1" t="s">
        <v>34</v>
      </c>
      <c r="Y7" s="1">
        <v>0.79547607954826094</v>
      </c>
    </row>
    <row r="8" spans="1:29" x14ac:dyDescent="0.25">
      <c r="A8" s="2">
        <v>2008</v>
      </c>
      <c r="B8" s="1">
        <v>0</v>
      </c>
      <c r="C8" s="1">
        <v>0</v>
      </c>
      <c r="D8" s="1">
        <v>1104.3</v>
      </c>
      <c r="E8" s="1">
        <v>1444.8</v>
      </c>
      <c r="F8" s="1">
        <v>3656.2</v>
      </c>
      <c r="G8" s="1">
        <v>0</v>
      </c>
      <c r="H8" s="1">
        <v>3063.2</v>
      </c>
      <c r="I8" s="1">
        <v>0</v>
      </c>
      <c r="J8" s="1">
        <v>9.1</v>
      </c>
      <c r="K8" s="1">
        <v>1735.2</v>
      </c>
      <c r="L8" s="1">
        <v>0</v>
      </c>
      <c r="M8" s="1">
        <v>0</v>
      </c>
      <c r="N8" s="1">
        <v>11012.800000000001</v>
      </c>
      <c r="Q8" s="1">
        <v>2008</v>
      </c>
      <c r="R8" s="6">
        <v>0.38541666666666602</v>
      </c>
      <c r="S8" s="6">
        <v>0.5</v>
      </c>
      <c r="T8" s="6">
        <v>0.26085329341317298</v>
      </c>
      <c r="U8" s="6">
        <v>0.5</v>
      </c>
      <c r="V8" s="6">
        <v>0.44086826347305302</v>
      </c>
      <c r="X8" s="1" t="s">
        <v>35</v>
      </c>
      <c r="Y8" s="1">
        <v>342.06774702283747</v>
      </c>
    </row>
    <row r="9" spans="1:29" ht="16.5" thickBot="1" x14ac:dyDescent="0.3">
      <c r="A9" s="2">
        <v>2009</v>
      </c>
      <c r="B9" s="1">
        <v>0</v>
      </c>
      <c r="C9" s="1">
        <v>0</v>
      </c>
      <c r="D9" s="1">
        <v>1569</v>
      </c>
      <c r="E9" s="1">
        <v>1471.9</v>
      </c>
      <c r="F9" s="1">
        <v>3646.4</v>
      </c>
      <c r="G9" s="1">
        <v>0</v>
      </c>
      <c r="H9" s="1">
        <v>2602.3000000000002</v>
      </c>
      <c r="I9" s="1">
        <v>0</v>
      </c>
      <c r="J9" s="1">
        <v>45.7</v>
      </c>
      <c r="K9" s="1">
        <v>2181.5</v>
      </c>
      <c r="L9" s="1">
        <v>0</v>
      </c>
      <c r="M9" s="1">
        <v>0</v>
      </c>
      <c r="N9" s="1">
        <v>11516.800000000001</v>
      </c>
      <c r="Q9" s="1">
        <v>2009</v>
      </c>
      <c r="R9" s="6">
        <v>0.36016912103083298</v>
      </c>
      <c r="S9" s="6">
        <v>0.36190476190476101</v>
      </c>
      <c r="T9" s="6">
        <v>0.19386227544910101</v>
      </c>
      <c r="U9" s="6">
        <v>0.37008101851851799</v>
      </c>
      <c r="V9" s="6">
        <v>0.20097305389221501</v>
      </c>
      <c r="X9" s="8" t="s">
        <v>36</v>
      </c>
      <c r="Y9" s="8">
        <v>17</v>
      </c>
    </row>
    <row r="10" spans="1:29" x14ac:dyDescent="0.25">
      <c r="A10" s="2">
        <v>2010</v>
      </c>
      <c r="B10" s="1">
        <v>0</v>
      </c>
      <c r="C10" s="1">
        <v>0</v>
      </c>
      <c r="D10" s="1">
        <v>1671.5</v>
      </c>
      <c r="E10" s="1">
        <v>1563.1</v>
      </c>
      <c r="F10" s="1">
        <v>2507.1999999999998</v>
      </c>
      <c r="G10" s="1">
        <v>0</v>
      </c>
      <c r="H10" s="1">
        <v>2827.4</v>
      </c>
      <c r="I10" s="1">
        <v>0</v>
      </c>
      <c r="J10" s="1">
        <v>28.4</v>
      </c>
      <c r="K10" s="1">
        <v>2374.6</v>
      </c>
      <c r="L10" s="1">
        <v>0</v>
      </c>
      <c r="M10" s="1">
        <v>0</v>
      </c>
      <c r="N10" s="1">
        <v>10972.199999999999</v>
      </c>
      <c r="Q10" s="1">
        <v>2010</v>
      </c>
      <c r="R10" s="6">
        <v>0.58292483660130701</v>
      </c>
      <c r="S10" s="6">
        <v>0.40336134453781503</v>
      </c>
      <c r="T10" s="6">
        <v>0.62088323353293395</v>
      </c>
      <c r="U10" s="6">
        <v>0.44523809523809499</v>
      </c>
      <c r="V10" s="6">
        <v>0.26347305389221498</v>
      </c>
    </row>
    <row r="11" spans="1:29" ht="16.5" thickBot="1" x14ac:dyDescent="0.3">
      <c r="A11" s="2">
        <v>2011</v>
      </c>
      <c r="B11" s="1">
        <v>0</v>
      </c>
      <c r="C11" s="1">
        <v>0</v>
      </c>
      <c r="D11" s="1">
        <v>2812.5</v>
      </c>
      <c r="E11" s="1">
        <v>1707.7</v>
      </c>
      <c r="F11" s="1">
        <v>2324.1</v>
      </c>
      <c r="G11" s="1">
        <v>3</v>
      </c>
      <c r="H11" s="1">
        <v>2724.3</v>
      </c>
      <c r="I11" s="1">
        <v>0</v>
      </c>
      <c r="J11" s="1">
        <v>26.2</v>
      </c>
      <c r="K11" s="1">
        <v>3134.8</v>
      </c>
      <c r="L11" s="1">
        <v>0</v>
      </c>
      <c r="M11" s="1">
        <v>0</v>
      </c>
      <c r="N11" s="1">
        <v>12732.599999999999</v>
      </c>
      <c r="Q11" s="1">
        <v>2011</v>
      </c>
      <c r="R11" s="6">
        <v>0.716852739719534</v>
      </c>
      <c r="S11" s="6">
        <v>0.52651515151515105</v>
      </c>
      <c r="T11" s="6">
        <v>0.83757485029940104</v>
      </c>
      <c r="U11" s="6">
        <v>0.56111111111111101</v>
      </c>
      <c r="V11" s="6">
        <v>0.49550898203592803</v>
      </c>
      <c r="X11" s="1" t="s">
        <v>37</v>
      </c>
    </row>
    <row r="12" spans="1:29" x14ac:dyDescent="0.25">
      <c r="A12" s="2">
        <v>2012</v>
      </c>
      <c r="B12" s="1">
        <v>0</v>
      </c>
      <c r="C12" s="1">
        <v>0</v>
      </c>
      <c r="D12" s="1">
        <v>974.4</v>
      </c>
      <c r="E12" s="1">
        <v>1616.2</v>
      </c>
      <c r="F12" s="1">
        <v>3361.7999999999902</v>
      </c>
      <c r="G12" s="1">
        <v>0</v>
      </c>
      <c r="H12" s="1">
        <v>2450.2999999999902</v>
      </c>
      <c r="I12" s="1">
        <v>0</v>
      </c>
      <c r="J12" s="1">
        <v>27.5</v>
      </c>
      <c r="K12" s="1">
        <v>1941.2</v>
      </c>
      <c r="L12" s="1">
        <v>0</v>
      </c>
      <c r="M12" s="1">
        <v>0</v>
      </c>
      <c r="N12" s="1">
        <v>10371.399999999981</v>
      </c>
      <c r="Q12" s="1">
        <v>2012</v>
      </c>
      <c r="R12" s="6">
        <v>0.39419129720853802</v>
      </c>
      <c r="S12" s="6">
        <v>0.48809523809523803</v>
      </c>
      <c r="T12" s="6">
        <v>0.30239520958083799</v>
      </c>
      <c r="U12" s="6">
        <v>0.45454545454545398</v>
      </c>
      <c r="V12" s="6">
        <v>0.41467065868263397</v>
      </c>
      <c r="X12" s="9"/>
      <c r="Y12" s="9" t="s">
        <v>38</v>
      </c>
      <c r="Z12" s="9" t="s">
        <v>39</v>
      </c>
      <c r="AA12" s="9" t="s">
        <v>40</v>
      </c>
      <c r="AB12" s="9" t="s">
        <v>41</v>
      </c>
      <c r="AC12" s="9" t="s">
        <v>42</v>
      </c>
    </row>
    <row r="13" spans="1:29" x14ac:dyDescent="0.25">
      <c r="A13" s="2">
        <v>2013</v>
      </c>
      <c r="B13" s="1">
        <v>0</v>
      </c>
      <c r="C13" s="1">
        <v>0</v>
      </c>
      <c r="D13" s="1">
        <v>1125.69999999999</v>
      </c>
      <c r="E13" s="1">
        <v>1465.3999999999901</v>
      </c>
      <c r="F13" s="1">
        <v>3632.2</v>
      </c>
      <c r="G13" s="1">
        <v>0</v>
      </c>
      <c r="H13" s="1">
        <v>1943</v>
      </c>
      <c r="I13" s="1">
        <v>0</v>
      </c>
      <c r="J13" s="1">
        <v>44.2</v>
      </c>
      <c r="K13" s="1">
        <v>2065.1999999999998</v>
      </c>
      <c r="L13" s="1">
        <v>0</v>
      </c>
      <c r="M13" s="1">
        <v>0</v>
      </c>
      <c r="N13" s="1">
        <v>10275.699999999979</v>
      </c>
      <c r="Q13" s="1">
        <v>2013</v>
      </c>
      <c r="R13" s="6">
        <v>0.317980022197558</v>
      </c>
      <c r="S13" s="6">
        <v>0.36931818181818099</v>
      </c>
      <c r="T13" s="6">
        <v>0.13884730538922099</v>
      </c>
      <c r="U13" s="6">
        <v>0.34523809523809501</v>
      </c>
      <c r="V13" s="6">
        <v>0.21444610778443099</v>
      </c>
      <c r="X13" s="1" t="s">
        <v>43</v>
      </c>
      <c r="Y13" s="1">
        <v>2</v>
      </c>
      <c r="Z13" s="1">
        <v>7515627.9749599565</v>
      </c>
      <c r="AA13" s="1">
        <v>3757813.9874799782</v>
      </c>
      <c r="AB13" s="1">
        <v>32.115229076042162</v>
      </c>
      <c r="AC13" s="1">
        <v>5.87848120562792E-6</v>
      </c>
    </row>
    <row r="14" spans="1:29" x14ac:dyDescent="0.25">
      <c r="A14" s="2">
        <v>2014</v>
      </c>
      <c r="B14" s="1">
        <v>0</v>
      </c>
      <c r="C14" s="1">
        <v>0</v>
      </c>
      <c r="D14" s="1">
        <v>890.7</v>
      </c>
      <c r="E14" s="1">
        <v>982</v>
      </c>
      <c r="F14" s="1">
        <v>4510.8999999999996</v>
      </c>
      <c r="G14" s="1">
        <v>0</v>
      </c>
      <c r="H14" s="1">
        <v>1534.8</v>
      </c>
      <c r="I14" s="1">
        <v>0</v>
      </c>
      <c r="J14" s="1">
        <v>31.3</v>
      </c>
      <c r="K14" s="1">
        <v>1496.8</v>
      </c>
      <c r="L14" s="1">
        <v>0</v>
      </c>
      <c r="M14" s="1">
        <v>0</v>
      </c>
      <c r="N14" s="1">
        <v>9446.5</v>
      </c>
      <c r="Q14" s="1">
        <v>2014</v>
      </c>
      <c r="R14" s="6">
        <v>0.237889983579638</v>
      </c>
      <c r="S14" s="6">
        <v>0.24137931034482701</v>
      </c>
      <c r="T14" s="6">
        <v>5.4266467065868199E-2</v>
      </c>
      <c r="U14" s="6">
        <v>0.23611111111111099</v>
      </c>
      <c r="V14" s="6">
        <v>7.4850299401197598E-2</v>
      </c>
      <c r="X14" s="1" t="s">
        <v>44</v>
      </c>
      <c r="Y14" s="1">
        <v>14</v>
      </c>
      <c r="Z14" s="1">
        <v>1638144.809745919</v>
      </c>
      <c r="AA14" s="1">
        <v>117010.34355327992</v>
      </c>
    </row>
    <row r="15" spans="1:29" ht="16.5" thickBot="1" x14ac:dyDescent="0.3">
      <c r="A15" s="2">
        <v>2015</v>
      </c>
      <c r="B15" s="1">
        <v>0</v>
      </c>
      <c r="C15" s="1">
        <v>0</v>
      </c>
      <c r="D15" s="1">
        <v>858.4</v>
      </c>
      <c r="E15" s="1">
        <v>742.8</v>
      </c>
      <c r="F15" s="1">
        <v>4983.8999999999996</v>
      </c>
      <c r="G15" s="1">
        <v>0</v>
      </c>
      <c r="H15" s="1">
        <v>977</v>
      </c>
      <c r="I15" s="1">
        <v>0</v>
      </c>
      <c r="J15" s="1">
        <v>12.7</v>
      </c>
      <c r="K15" s="1">
        <v>1552.9</v>
      </c>
      <c r="L15" s="1">
        <v>0</v>
      </c>
      <c r="M15" s="1">
        <v>0</v>
      </c>
      <c r="N15" s="1">
        <v>9127.6999999999989</v>
      </c>
      <c r="Q15" s="1">
        <v>2015</v>
      </c>
      <c r="R15" s="6">
        <v>0.278919491525423</v>
      </c>
      <c r="S15" s="6">
        <v>0.22380952380952299</v>
      </c>
      <c r="T15" s="6">
        <v>0.10104790419161599</v>
      </c>
      <c r="U15" s="6">
        <v>0.21980676328502399</v>
      </c>
      <c r="V15" s="6">
        <v>6.6991017964071795E-2</v>
      </c>
      <c r="X15" s="8" t="s">
        <v>45</v>
      </c>
      <c r="Y15" s="8">
        <v>16</v>
      </c>
      <c r="Z15" s="8">
        <v>9153772.7847058754</v>
      </c>
      <c r="AA15" s="8"/>
      <c r="AB15" s="8"/>
      <c r="AC15" s="8"/>
    </row>
    <row r="16" spans="1:29" ht="16.5" thickBot="1" x14ac:dyDescent="0.3">
      <c r="A16" s="2">
        <v>2016</v>
      </c>
      <c r="B16" s="1">
        <v>0</v>
      </c>
      <c r="C16" s="1">
        <v>0</v>
      </c>
      <c r="D16" s="1">
        <v>1827.9</v>
      </c>
      <c r="E16" s="1">
        <v>1153.9000000000001</v>
      </c>
      <c r="F16" s="1">
        <v>3633.5</v>
      </c>
      <c r="G16" s="1">
        <v>0</v>
      </c>
      <c r="H16" s="1">
        <v>1813.3</v>
      </c>
      <c r="I16" s="1">
        <v>0</v>
      </c>
      <c r="J16" s="1">
        <v>7.8</v>
      </c>
      <c r="K16" s="1">
        <v>2304.3000000000002</v>
      </c>
      <c r="L16" s="1">
        <v>0</v>
      </c>
      <c r="M16" s="1">
        <v>0</v>
      </c>
      <c r="N16" s="1">
        <v>10740.7</v>
      </c>
      <c r="Q16" s="1">
        <v>2016</v>
      </c>
      <c r="R16" s="6">
        <v>0.49652777777777701</v>
      </c>
      <c r="S16" s="6">
        <v>0.211206896551724</v>
      </c>
      <c r="T16" s="6">
        <v>0.44610778443113702</v>
      </c>
      <c r="U16" s="6">
        <v>0.25</v>
      </c>
      <c r="V16" s="6">
        <v>6.2125748502993898E-2</v>
      </c>
    </row>
    <row r="17" spans="1:32" x14ac:dyDescent="0.25">
      <c r="A17" s="2">
        <v>2018</v>
      </c>
      <c r="B17" s="1">
        <v>0</v>
      </c>
      <c r="C17" s="1">
        <v>0</v>
      </c>
      <c r="D17" s="1">
        <v>1064.7</v>
      </c>
      <c r="E17" s="1">
        <v>1676.19999999999</v>
      </c>
      <c r="F17" s="1">
        <v>2993.1</v>
      </c>
      <c r="G17" s="1">
        <v>0</v>
      </c>
      <c r="H17" s="1">
        <v>2457.4</v>
      </c>
      <c r="I17" s="1">
        <v>0</v>
      </c>
      <c r="J17" s="1">
        <v>5.8999999999999897</v>
      </c>
      <c r="K17" s="1">
        <v>2770.6</v>
      </c>
      <c r="L17" s="1">
        <v>0</v>
      </c>
      <c r="M17" s="1">
        <v>0</v>
      </c>
      <c r="N17" s="1">
        <v>10967.899999999991</v>
      </c>
      <c r="Q17" s="1">
        <v>2018</v>
      </c>
      <c r="R17" s="6">
        <v>0.49445542380324897</v>
      </c>
      <c r="S17" s="6">
        <v>0.5</v>
      </c>
      <c r="T17" s="6">
        <v>0.47604790419161602</v>
      </c>
      <c r="U17" s="6">
        <v>0.41428571428571398</v>
      </c>
      <c r="V17" s="6">
        <v>0.44086826347305302</v>
      </c>
      <c r="X17" s="9"/>
      <c r="Y17" s="9" t="s">
        <v>46</v>
      </c>
      <c r="Z17" s="9" t="s">
        <v>35</v>
      </c>
      <c r="AA17" s="9" t="s">
        <v>47</v>
      </c>
      <c r="AB17" s="9" t="s">
        <v>48</v>
      </c>
      <c r="AC17" s="9" t="s">
        <v>49</v>
      </c>
      <c r="AD17" s="9" t="s">
        <v>50</v>
      </c>
      <c r="AE17" s="9" t="s">
        <v>51</v>
      </c>
      <c r="AF17" s="9" t="s">
        <v>52</v>
      </c>
    </row>
    <row r="18" spans="1:32" x14ac:dyDescent="0.25">
      <c r="A18" s="2">
        <v>2019</v>
      </c>
      <c r="B18" s="1">
        <v>0</v>
      </c>
      <c r="C18" s="1">
        <v>0</v>
      </c>
      <c r="D18" s="1">
        <v>2481.9</v>
      </c>
      <c r="E18" s="1">
        <v>1576.7</v>
      </c>
      <c r="F18" s="1">
        <v>2671.1</v>
      </c>
      <c r="G18" s="1">
        <v>0</v>
      </c>
      <c r="H18" s="1">
        <v>2228.6999999999998</v>
      </c>
      <c r="I18" s="1">
        <v>0</v>
      </c>
      <c r="J18" s="1">
        <v>3</v>
      </c>
      <c r="K18" s="1">
        <v>3782.3</v>
      </c>
      <c r="L18" s="1">
        <v>0</v>
      </c>
      <c r="M18" s="1">
        <v>0</v>
      </c>
      <c r="N18" s="1">
        <v>12743.7</v>
      </c>
      <c r="Q18" s="1">
        <v>2019</v>
      </c>
      <c r="R18" s="6">
        <v>0.675219298245614</v>
      </c>
      <c r="S18" s="6">
        <v>0.57142857142857095</v>
      </c>
      <c r="T18" s="6">
        <v>0.76684131736526895</v>
      </c>
      <c r="U18" s="6">
        <v>0.61498917748917703</v>
      </c>
      <c r="V18" s="6">
        <v>0.57110778443113697</v>
      </c>
      <c r="X18" s="1" t="s">
        <v>53</v>
      </c>
      <c r="Y18" s="1">
        <v>5099.2967221480576</v>
      </c>
      <c r="Z18" s="1">
        <v>290.71872853768383</v>
      </c>
      <c r="AA18" s="1">
        <v>17.540310346696742</v>
      </c>
      <c r="AB18" s="1">
        <v>6.3191112268365307E-11</v>
      </c>
      <c r="AC18" s="1">
        <v>4475.767063252043</v>
      </c>
      <c r="AD18" s="1">
        <v>5722.8263810440721</v>
      </c>
      <c r="AE18" s="1">
        <v>4475.767063252043</v>
      </c>
      <c r="AF18" s="1">
        <v>5722.8263810440721</v>
      </c>
    </row>
    <row r="19" spans="1:32" x14ac:dyDescent="0.25">
      <c r="A19" s="2">
        <v>2020</v>
      </c>
      <c r="B19" s="1">
        <v>0</v>
      </c>
      <c r="C19" s="1">
        <v>0</v>
      </c>
      <c r="D19" s="1">
        <v>1078.5999999999999</v>
      </c>
      <c r="E19" s="1">
        <v>1500.1</v>
      </c>
      <c r="F19" s="1">
        <v>3178.7</v>
      </c>
      <c r="G19" s="1">
        <v>0</v>
      </c>
      <c r="H19" s="1">
        <v>2261.1999999999998</v>
      </c>
      <c r="I19" s="1">
        <v>0</v>
      </c>
      <c r="J19" s="1">
        <v>3.2</v>
      </c>
      <c r="K19" s="1">
        <v>2425.6999999999998</v>
      </c>
      <c r="L19" s="1">
        <v>0</v>
      </c>
      <c r="M19" s="1">
        <v>0</v>
      </c>
      <c r="N19" s="1">
        <v>10447.5</v>
      </c>
      <c r="Q19" s="1">
        <v>2020</v>
      </c>
      <c r="R19" s="6">
        <v>0.39393939393939298</v>
      </c>
      <c r="S19" s="6">
        <v>0.45</v>
      </c>
      <c r="T19" s="6">
        <v>0.287799401197604</v>
      </c>
      <c r="U19" s="6">
        <v>0.43913043478260799</v>
      </c>
      <c r="V19" s="6">
        <v>0.355538922155688</v>
      </c>
      <c r="X19" s="1">
        <v>0.37088323353293401</v>
      </c>
      <c r="Y19" s="1">
        <v>-1576.9839466117471</v>
      </c>
      <c r="Z19" s="1">
        <v>480.10987693143653</v>
      </c>
      <c r="AA19" s="1">
        <v>-3.2846313362492077</v>
      </c>
      <c r="AB19" s="1">
        <v>5.4256861038253336E-3</v>
      </c>
      <c r="AC19" s="1">
        <v>-2606.7172193921479</v>
      </c>
      <c r="AD19" s="1">
        <v>-547.2506738313466</v>
      </c>
      <c r="AE19" s="1">
        <v>-2606.7172193921479</v>
      </c>
      <c r="AF19" s="1">
        <v>-547.2506738313466</v>
      </c>
    </row>
    <row r="20" spans="1:32" ht="16.5" thickBot="1" x14ac:dyDescent="0.3">
      <c r="A20" s="10" t="s">
        <v>16</v>
      </c>
      <c r="B20" s="11">
        <v>0</v>
      </c>
      <c r="C20" s="11">
        <v>0</v>
      </c>
      <c r="D20" s="11">
        <v>27760.299999999996</v>
      </c>
      <c r="E20" s="11">
        <v>26949.499999999978</v>
      </c>
      <c r="F20" s="11">
        <v>57543.099999999984</v>
      </c>
      <c r="G20" s="11">
        <v>83.699999999999903</v>
      </c>
      <c r="H20" s="11">
        <v>43710.299999999981</v>
      </c>
      <c r="I20" s="11">
        <v>0</v>
      </c>
      <c r="J20" s="11">
        <v>318.39999999999998</v>
      </c>
      <c r="K20" s="11">
        <v>42102.6</v>
      </c>
      <c r="L20" s="11">
        <v>0</v>
      </c>
      <c r="M20" s="11">
        <v>0</v>
      </c>
      <c r="N20" s="11">
        <v>198467.89999999997</v>
      </c>
      <c r="X20" s="8">
        <v>0.71363636363636296</v>
      </c>
      <c r="Y20" s="8">
        <v>-2683.9433507209046</v>
      </c>
      <c r="Z20" s="8">
        <v>776.87570774105893</v>
      </c>
      <c r="AA20" s="8">
        <v>-3.4547911898610839</v>
      </c>
      <c r="AB20" s="8">
        <v>3.8676231699635837E-3</v>
      </c>
      <c r="AC20" s="8">
        <v>-4350.1760268506505</v>
      </c>
      <c r="AD20" s="8">
        <v>-1017.7106745911587</v>
      </c>
      <c r="AE20" s="8">
        <v>-4350.1760268506505</v>
      </c>
      <c r="AF20" s="8">
        <v>-1017.7106745911587</v>
      </c>
    </row>
    <row r="21" spans="1:32" x14ac:dyDescent="0.25">
      <c r="B21" s="3">
        <f t="shared" ref="B21:M21" si="0">B20/$N$20</f>
        <v>0</v>
      </c>
      <c r="C21" s="3">
        <f t="shared" si="0"/>
        <v>0</v>
      </c>
      <c r="D21" s="3">
        <f t="shared" si="0"/>
        <v>0.13987299709424042</v>
      </c>
      <c r="E21" s="3">
        <f t="shared" si="0"/>
        <v>0.13578770168878687</v>
      </c>
      <c r="F21" s="3">
        <f t="shared" si="0"/>
        <v>0.28993655901029836</v>
      </c>
      <c r="G21" s="3">
        <f t="shared" si="0"/>
        <v>4.2173066778053236E-4</v>
      </c>
      <c r="H21" s="3">
        <f t="shared" si="0"/>
        <v>0.22023863808706592</v>
      </c>
      <c r="I21" s="3">
        <f t="shared" si="0"/>
        <v>0</v>
      </c>
      <c r="J21" s="3">
        <f t="shared" si="0"/>
        <v>1.6042896609476899E-3</v>
      </c>
      <c r="K21" s="3">
        <f t="shared" si="0"/>
        <v>0.21213808379088006</v>
      </c>
      <c r="L21" s="3">
        <f t="shared" si="0"/>
        <v>0</v>
      </c>
      <c r="M21" s="3">
        <f t="shared" si="0"/>
        <v>0</v>
      </c>
      <c r="N21" s="3">
        <f>N20/$N$20</f>
        <v>1</v>
      </c>
    </row>
    <row r="24" spans="1:32" x14ac:dyDescent="0.25">
      <c r="X24" s="1" t="s">
        <v>54</v>
      </c>
    </row>
    <row r="25" spans="1:32" ht="16.5" thickBot="1" x14ac:dyDescent="0.3"/>
    <row r="26" spans="1:32" x14ac:dyDescent="0.25">
      <c r="X26" s="9" t="s">
        <v>55</v>
      </c>
      <c r="Y26" s="9" t="s">
        <v>56</v>
      </c>
      <c r="Z26" s="9" t="s">
        <v>57</v>
      </c>
    </row>
    <row r="27" spans="1:32" x14ac:dyDescent="0.25">
      <c r="X27" s="1">
        <v>1</v>
      </c>
      <c r="Y27" s="1">
        <v>3041.0010672817762</v>
      </c>
      <c r="Z27" s="1">
        <v>-489.20106728177598</v>
      </c>
    </row>
    <row r="28" spans="1:32" x14ac:dyDescent="0.25">
      <c r="X28" s="1">
        <v>2</v>
      </c>
      <c r="Y28" s="1">
        <v>2951.7055709582341</v>
      </c>
      <c r="Z28" s="1">
        <v>-15.00557095823433</v>
      </c>
    </row>
    <row r="29" spans="1:32" x14ac:dyDescent="0.25">
      <c r="X29" s="1">
        <v>3</v>
      </c>
      <c r="Y29" s="1">
        <v>2318.6704854519571</v>
      </c>
      <c r="Z29" s="1">
        <v>-154.77048545195703</v>
      </c>
    </row>
    <row r="30" spans="1:32" x14ac:dyDescent="0.25">
      <c r="X30" s="1">
        <v>4</v>
      </c>
      <c r="Y30" s="1">
        <v>2343.6275129164778</v>
      </c>
      <c r="Z30" s="1">
        <v>325.97248708352208</v>
      </c>
    </row>
    <row r="31" spans="1:32" x14ac:dyDescent="0.25">
      <c r="X31" s="1">
        <v>5</v>
      </c>
      <c r="Y31" s="1">
        <v>3070.1821307685227</v>
      </c>
      <c r="Z31" s="1">
        <v>331.71786923147738</v>
      </c>
    </row>
    <row r="32" spans="1:32" x14ac:dyDescent="0.25">
      <c r="X32" s="1">
        <v>6</v>
      </c>
      <c r="Y32" s="1">
        <v>3345.9635906542271</v>
      </c>
      <c r="Z32" s="1">
        <v>310.2364093457727</v>
      </c>
    </row>
    <row r="33" spans="16:26" x14ac:dyDescent="0.25">
      <c r="X33" s="1">
        <v>7</v>
      </c>
      <c r="Y33" s="1">
        <v>3800.3025370304044</v>
      </c>
      <c r="Z33" s="1">
        <v>-153.90253703040435</v>
      </c>
    </row>
    <row r="34" spans="16:26" x14ac:dyDescent="0.25">
      <c r="X34" s="1">
        <v>8</v>
      </c>
      <c r="Y34" s="1">
        <v>2925.1800049443027</v>
      </c>
      <c r="Z34" s="1">
        <v>-417.98000494430289</v>
      </c>
    </row>
    <row r="35" spans="16:26" x14ac:dyDescent="0.25">
      <c r="X35" s="1">
        <v>9</v>
      </c>
      <c r="Y35" s="1">
        <v>2272.4641934578794</v>
      </c>
      <c r="Z35" s="1">
        <v>51.635806542120463</v>
      </c>
    </row>
    <row r="36" spans="16:26" x14ac:dyDescent="0.25">
      <c r="X36" s="1">
        <v>10</v>
      </c>
      <c r="Y36" s="1">
        <v>3402.4500807790992</v>
      </c>
      <c r="Z36" s="1">
        <v>-40.650080779108976</v>
      </c>
    </row>
    <row r="37" spans="16:26" x14ac:dyDescent="0.25">
      <c r="X37" s="1">
        <v>11</v>
      </c>
      <c r="Y37" s="1">
        <v>3953.7372603891217</v>
      </c>
      <c r="Z37" s="1">
        <v>-321.53726038912191</v>
      </c>
    </row>
    <row r="38" spans="16:26" x14ac:dyDescent="0.25">
      <c r="X38" s="1">
        <v>12</v>
      </c>
      <c r="Y38" s="1">
        <v>4380.0105280478574</v>
      </c>
      <c r="Z38" s="1">
        <v>130.88947195214223</v>
      </c>
    </row>
    <row r="39" spans="16:26" x14ac:dyDescent="0.25">
      <c r="X39" s="1">
        <v>13</v>
      </c>
      <c r="Y39" s="1">
        <v>4349.996898636793</v>
      </c>
      <c r="Z39" s="1">
        <v>633.90310136320659</v>
      </c>
    </row>
    <row r="40" spans="16:26" x14ac:dyDescent="0.25">
      <c r="Q40" s="1" t="s">
        <v>28</v>
      </c>
      <c r="R40" s="1" t="s">
        <v>25</v>
      </c>
      <c r="S40" s="1" t="s">
        <v>26</v>
      </c>
      <c r="T40" s="1" t="s">
        <v>27</v>
      </c>
      <c r="U40" s="1" t="s">
        <v>29</v>
      </c>
      <c r="X40" s="1">
        <v>14</v>
      </c>
      <c r="Y40" s="1">
        <v>3724.8060699613939</v>
      </c>
      <c r="Z40" s="1">
        <v>-91.30606996139386</v>
      </c>
    </row>
    <row r="41" spans="16:26" x14ac:dyDescent="0.25">
      <c r="P41" s="1">
        <v>11</v>
      </c>
      <c r="Q41" s="1">
        <v>0.40790986085904402</v>
      </c>
      <c r="R41" s="1">
        <v>0.34006734006734002</v>
      </c>
      <c r="S41" s="1">
        <v>0.50595238095238004</v>
      </c>
      <c r="T41" s="1">
        <v>0.18188622754490999</v>
      </c>
      <c r="U41" s="1">
        <v>0.44872754491017902</v>
      </c>
      <c r="X41" s="1">
        <v>15</v>
      </c>
      <c r="Y41" s="1">
        <v>3236.6574312639091</v>
      </c>
      <c r="Z41" s="1">
        <v>-243.55743126390917</v>
      </c>
    </row>
    <row r="42" spans="16:26" x14ac:dyDescent="0.25">
      <c r="P42" s="1">
        <v>12</v>
      </c>
      <c r="Q42" s="1">
        <v>0.45476190476190398</v>
      </c>
      <c r="R42" s="1">
        <v>0.53418799271380801</v>
      </c>
      <c r="S42" s="1">
        <v>0.46037037037036999</v>
      </c>
      <c r="T42" s="1">
        <v>0.53742514970059796</v>
      </c>
      <c r="U42" s="1">
        <v>0.36639221556886198</v>
      </c>
      <c r="X42" s="1">
        <v>16</v>
      </c>
      <c r="Y42" s="1">
        <v>2239.4041613770296</v>
      </c>
      <c r="Z42" s="1">
        <v>431.69583862297031</v>
      </c>
    </row>
    <row r="43" spans="16:26" ht="16.5" thickBot="1" x14ac:dyDescent="0.3">
      <c r="P43" s="1">
        <v>13</v>
      </c>
      <c r="Q43" s="1">
        <v>0.372988505747126</v>
      </c>
      <c r="R43" s="1">
        <v>0.41826923076923</v>
      </c>
      <c r="S43" s="1">
        <v>0.418650793650793</v>
      </c>
      <c r="T43" s="1">
        <v>0.32372754491017902</v>
      </c>
      <c r="U43" s="1">
        <v>0.29865269461077798</v>
      </c>
      <c r="X43" s="8">
        <v>17</v>
      </c>
      <c r="Y43" s="8">
        <v>3466.8404760810017</v>
      </c>
      <c r="Z43" s="8">
        <v>-288.14047608100191</v>
      </c>
    </row>
    <row r="44" spans="16:26" x14ac:dyDescent="0.25">
      <c r="P44" s="1">
        <v>14</v>
      </c>
      <c r="Q44" s="1">
        <v>0.79089668615984399</v>
      </c>
      <c r="R44" s="1">
        <v>0.83123342175066295</v>
      </c>
      <c r="S44" s="1">
        <v>0.60185185185185097</v>
      </c>
      <c r="T44" s="1">
        <v>0.94872754491017897</v>
      </c>
      <c r="U44" s="1">
        <v>0.62125748502994005</v>
      </c>
    </row>
    <row r="45" spans="16:26" x14ac:dyDescent="0.25">
      <c r="P45" s="1">
        <v>15</v>
      </c>
      <c r="Q45" s="1">
        <v>0.83333333333333304</v>
      </c>
      <c r="R45" s="1">
        <v>0.63627012999811094</v>
      </c>
      <c r="S45" s="1">
        <v>0.8</v>
      </c>
      <c r="T45" s="1">
        <v>0.71856287425149701</v>
      </c>
      <c r="U45" s="1">
        <v>0.934880239520958</v>
      </c>
    </row>
    <row r="46" spans="16:26" x14ac:dyDescent="0.25">
      <c r="P46" s="1">
        <v>16</v>
      </c>
      <c r="Q46" s="1">
        <v>0.53571428571428503</v>
      </c>
      <c r="R46" s="1">
        <v>0.27981481481481402</v>
      </c>
      <c r="S46" s="1">
        <v>0.608764367816092</v>
      </c>
      <c r="T46" s="1">
        <v>8.6826347305389198E-2</v>
      </c>
      <c r="U46" s="1">
        <v>0.64446107784431095</v>
      </c>
    </row>
    <row r="47" spans="16:26" x14ac:dyDescent="0.25">
      <c r="P47" s="1">
        <v>17</v>
      </c>
      <c r="Q47" s="1">
        <v>0.5</v>
      </c>
      <c r="R47" s="1">
        <v>0.47222222222222199</v>
      </c>
      <c r="S47" s="1">
        <v>0.488612836438923</v>
      </c>
      <c r="T47" s="1">
        <v>0.43974550898203502</v>
      </c>
      <c r="U47" s="1">
        <v>0.41579341317365198</v>
      </c>
    </row>
    <row r="48" spans="16:26" x14ac:dyDescent="0.25">
      <c r="P48" s="1">
        <v>18</v>
      </c>
      <c r="Q48" s="1">
        <v>0.38965517241379299</v>
      </c>
      <c r="R48" s="1">
        <v>0.422222222222222</v>
      </c>
      <c r="S48" s="1">
        <v>0.41428571428571398</v>
      </c>
      <c r="T48" s="1">
        <v>0.32447604790419099</v>
      </c>
      <c r="U48" s="1">
        <v>0.29154191616766401</v>
      </c>
    </row>
    <row r="49" spans="16:21" x14ac:dyDescent="0.25">
      <c r="P49" s="1">
        <v>19</v>
      </c>
      <c r="Q49" s="1">
        <v>0.50608519269776797</v>
      </c>
      <c r="R49" s="1">
        <v>0.69561781609195406</v>
      </c>
      <c r="S49" s="1">
        <v>0.45761494252873502</v>
      </c>
      <c r="T49" s="1">
        <v>0.80800898203592797</v>
      </c>
      <c r="U49" s="1">
        <v>0.36863772455089799</v>
      </c>
    </row>
    <row r="50" spans="16:21" x14ac:dyDescent="0.25">
      <c r="P50" s="1">
        <v>20</v>
      </c>
      <c r="Q50" s="1">
        <v>0.83405172413793105</v>
      </c>
      <c r="R50" s="1">
        <v>0.74538461538461498</v>
      </c>
      <c r="S50" s="1">
        <v>0.75185185185185099</v>
      </c>
      <c r="T50" s="1">
        <v>0.88510479041916101</v>
      </c>
      <c r="U50" s="1">
        <v>0.86826347305389195</v>
      </c>
    </row>
    <row r="51" spans="16:21" x14ac:dyDescent="0.25">
      <c r="P51" s="1">
        <v>21</v>
      </c>
      <c r="Q51" s="1">
        <v>0.76388888888888795</v>
      </c>
      <c r="R51" s="1">
        <v>0.473646723646723</v>
      </c>
      <c r="S51" s="1">
        <v>0.80047619047619001</v>
      </c>
      <c r="T51" s="1">
        <v>0.415419161676646</v>
      </c>
      <c r="U51" s="1">
        <v>0.92589820359281405</v>
      </c>
    </row>
    <row r="52" spans="16:21" x14ac:dyDescent="0.25">
      <c r="P52" s="1">
        <v>22</v>
      </c>
      <c r="Q52" s="1">
        <v>0.59340659340659296</v>
      </c>
      <c r="R52" s="1">
        <v>0.28431372549019601</v>
      </c>
      <c r="S52" s="1">
        <v>0.677651515151515</v>
      </c>
      <c r="T52" s="1">
        <v>0.100299401197604</v>
      </c>
      <c r="U52" s="1">
        <v>0.74962574850299402</v>
      </c>
    </row>
    <row r="53" spans="16:21" x14ac:dyDescent="0.25">
      <c r="P53" s="1">
        <v>23</v>
      </c>
      <c r="Q53" s="1">
        <v>0.43055555555555503</v>
      </c>
      <c r="R53" s="1">
        <v>0.26879699248120298</v>
      </c>
      <c r="S53" s="1">
        <v>0.50094696969696895</v>
      </c>
      <c r="T53" s="1">
        <v>7.4850299401197501E-2</v>
      </c>
      <c r="U53" s="1">
        <v>0.44386227544910101</v>
      </c>
    </row>
    <row r="54" spans="16:21" x14ac:dyDescent="0.25">
      <c r="P54" s="1">
        <v>24</v>
      </c>
      <c r="Q54" s="1">
        <v>0.36538461538461497</v>
      </c>
      <c r="R54" s="1">
        <v>0.39932983682983603</v>
      </c>
      <c r="S54" s="1">
        <v>0.40833333333333299</v>
      </c>
      <c r="T54" s="1">
        <v>0.26983532934131699</v>
      </c>
      <c r="U54" s="1">
        <v>0.28480538922155602</v>
      </c>
    </row>
    <row r="55" spans="16:21" x14ac:dyDescent="0.25">
      <c r="P55" s="1">
        <v>25</v>
      </c>
      <c r="Q55" s="1">
        <v>0.26050420168067201</v>
      </c>
      <c r="R55" s="1">
        <v>0.41319444444444398</v>
      </c>
      <c r="S55" s="1">
        <v>0.31481018981018899</v>
      </c>
      <c r="T55" s="1">
        <v>0.29715568862275399</v>
      </c>
      <c r="U55" s="1">
        <v>0.14745508982035899</v>
      </c>
    </row>
    <row r="56" spans="16:21" x14ac:dyDescent="0.25">
      <c r="P56" s="1">
        <v>26</v>
      </c>
      <c r="Q56" s="1">
        <v>0.422222222222222</v>
      </c>
      <c r="R56" s="1">
        <v>0.71016949152542297</v>
      </c>
      <c r="S56" s="1">
        <v>0.40972222222222199</v>
      </c>
      <c r="T56" s="1">
        <v>0.83420658682634696</v>
      </c>
      <c r="U56" s="1">
        <v>0.28592814371257402</v>
      </c>
    </row>
    <row r="57" spans="16:21" x14ac:dyDescent="0.25">
      <c r="P57" s="1">
        <v>27</v>
      </c>
      <c r="Q57" s="1">
        <v>0.31666666666666599</v>
      </c>
      <c r="R57" s="1">
        <v>0.45076923076922998</v>
      </c>
      <c r="S57" s="1">
        <v>0.35416666666666602</v>
      </c>
      <c r="T57" s="1">
        <v>0.394461077844311</v>
      </c>
      <c r="U57" s="1">
        <v>0.18562874251497</v>
      </c>
    </row>
    <row r="58" spans="16:21" x14ac:dyDescent="0.25">
      <c r="P58" s="1">
        <v>28</v>
      </c>
      <c r="Q58" s="1">
        <v>0.55000000000000004</v>
      </c>
      <c r="R58" s="1">
        <v>0.752941176470588</v>
      </c>
      <c r="S58" s="1">
        <v>0.47777777777777702</v>
      </c>
      <c r="T58" s="1">
        <v>0.88922155688622695</v>
      </c>
      <c r="U58" s="1">
        <v>0.410179640718562</v>
      </c>
    </row>
    <row r="59" spans="16:21" x14ac:dyDescent="0.25">
      <c r="P59" s="1">
        <v>29</v>
      </c>
      <c r="Q59" s="1">
        <v>0.68333333333333302</v>
      </c>
      <c r="R59" s="1">
        <v>0.67647058823529405</v>
      </c>
      <c r="S59" s="1">
        <v>0.65151515151515105</v>
      </c>
      <c r="T59" s="1">
        <v>0.77357784431137699</v>
      </c>
      <c r="U59" s="1">
        <v>0.71407185628742498</v>
      </c>
    </row>
    <row r="71" spans="17:17" x14ac:dyDescent="0.25">
      <c r="Q71" s="12"/>
    </row>
    <row r="72" spans="17:17" x14ac:dyDescent="0.25">
      <c r="Q72" s="12"/>
    </row>
    <row r="73" spans="17:17" x14ac:dyDescent="0.25">
      <c r="Q73" s="12"/>
    </row>
    <row r="74" spans="17:17" x14ac:dyDescent="0.25">
      <c r="Q74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5CD5-0EE9-49D7-A11F-588654E03DC4}">
  <dimension ref="A1:AJ25"/>
  <sheetViews>
    <sheetView topLeftCell="A19" zoomScale="75" zoomScaleNormal="75" workbookViewId="0">
      <selection activeCell="S15" sqref="P4:AJ24"/>
    </sheetView>
  </sheetViews>
  <sheetFormatPr defaultColWidth="12.140625" defaultRowHeight="15.75" x14ac:dyDescent="0.25"/>
  <cols>
    <col min="1" max="1" width="17.85546875" style="1" bestFit="1" customWidth="1"/>
    <col min="2" max="2" width="21.7109375" style="1" bestFit="1" customWidth="1"/>
    <col min="3" max="3" width="15.85546875" style="1" bestFit="1" customWidth="1"/>
    <col min="4" max="4" width="8.85546875" style="1" bestFit="1" customWidth="1"/>
    <col min="5" max="5" width="11.7109375" style="1" bestFit="1" customWidth="1"/>
    <col min="6" max="6" width="16.42578125" style="1" bestFit="1" customWidth="1"/>
    <col min="7" max="7" width="10" style="1" bestFit="1" customWidth="1"/>
    <col min="8" max="8" width="18.140625" style="1" bestFit="1" customWidth="1"/>
    <col min="9" max="9" width="8.140625" style="1" bestFit="1" customWidth="1"/>
    <col min="10" max="10" width="11.7109375" style="1" bestFit="1" customWidth="1"/>
    <col min="11" max="11" width="40.28515625" style="1" bestFit="1" customWidth="1"/>
    <col min="12" max="12" width="20.7109375" style="1" bestFit="1" customWidth="1"/>
    <col min="13" max="13" width="21.140625" style="1" bestFit="1" customWidth="1"/>
    <col min="14" max="14" width="15" style="1" bestFit="1" customWidth="1"/>
    <col min="15" max="16384" width="12.140625" style="1"/>
  </cols>
  <sheetData>
    <row r="1" spans="1:36" x14ac:dyDescent="0.25">
      <c r="A1" s="13" t="s">
        <v>0</v>
      </c>
      <c r="B1" t="s">
        <v>58</v>
      </c>
    </row>
    <row r="3" spans="1:36" x14ac:dyDescent="0.25">
      <c r="A3" s="13" t="s">
        <v>1</v>
      </c>
      <c r="B3" s="13" t="s">
        <v>2</v>
      </c>
      <c r="C3"/>
      <c r="D3"/>
      <c r="E3"/>
      <c r="F3"/>
      <c r="G3"/>
      <c r="H3"/>
      <c r="I3"/>
      <c r="J3"/>
      <c r="K3"/>
      <c r="L3"/>
      <c r="M3"/>
      <c r="N3"/>
    </row>
    <row r="4" spans="1:36" x14ac:dyDescent="0.25">
      <c r="A4" s="13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Q4" s="1" t="s">
        <v>17</v>
      </c>
      <c r="R4" s="1" t="s">
        <v>4</v>
      </c>
      <c r="S4" s="1" t="s">
        <v>5</v>
      </c>
      <c r="T4" s="1" t="s">
        <v>6</v>
      </c>
      <c r="U4" s="1" t="s">
        <v>7</v>
      </c>
      <c r="V4" s="1" t="s">
        <v>8</v>
      </c>
      <c r="W4" s="1" t="s">
        <v>9</v>
      </c>
      <c r="X4" s="1" t="s">
        <v>10</v>
      </c>
      <c r="Y4" s="1" t="s">
        <v>11</v>
      </c>
      <c r="Z4" s="1" t="s">
        <v>12</v>
      </c>
      <c r="AA4" s="1" t="s">
        <v>13</v>
      </c>
      <c r="AB4" s="1" t="s">
        <v>14</v>
      </c>
      <c r="AC4" s="1" t="s">
        <v>15</v>
      </c>
      <c r="AD4" s="1" t="s">
        <v>16</v>
      </c>
      <c r="AF4" s="1" t="s">
        <v>18</v>
      </c>
      <c r="AG4" s="1" t="s">
        <v>19</v>
      </c>
      <c r="AH4" s="1" t="s">
        <v>20</v>
      </c>
      <c r="AI4" s="1" t="s">
        <v>21</v>
      </c>
      <c r="AJ4" s="1" t="s">
        <v>22</v>
      </c>
    </row>
    <row r="5" spans="1:36" x14ac:dyDescent="0.25">
      <c r="A5" s="14">
        <v>2002</v>
      </c>
      <c r="B5">
        <v>0</v>
      </c>
      <c r="C5">
        <v>0</v>
      </c>
      <c r="D5">
        <v>65.599999999999994</v>
      </c>
      <c r="E5">
        <v>1895.7</v>
      </c>
      <c r="F5">
        <v>7078</v>
      </c>
      <c r="G5">
        <v>0</v>
      </c>
      <c r="H5">
        <v>1658.3</v>
      </c>
      <c r="I5">
        <v>0</v>
      </c>
      <c r="J5">
        <v>947.6</v>
      </c>
      <c r="K5">
        <v>1095.8</v>
      </c>
      <c r="L5">
        <v>0</v>
      </c>
      <c r="M5">
        <v>0</v>
      </c>
      <c r="N5">
        <v>12740.999999999998</v>
      </c>
      <c r="P5" s="1">
        <v>5388.9000000000005</v>
      </c>
      <c r="Q5" s="1">
        <v>2002</v>
      </c>
      <c r="R5" s="1">
        <f t="shared" ref="R5:AD22" si="0">B5</f>
        <v>0</v>
      </c>
      <c r="S5" s="1">
        <f t="shared" si="0"/>
        <v>0</v>
      </c>
      <c r="T5" s="1">
        <f t="shared" si="0"/>
        <v>65.599999999999994</v>
      </c>
      <c r="U5" s="1">
        <f t="shared" si="0"/>
        <v>1895.7</v>
      </c>
      <c r="V5" s="1">
        <f t="shared" si="0"/>
        <v>7078</v>
      </c>
      <c r="W5" s="1">
        <f t="shared" si="0"/>
        <v>0</v>
      </c>
      <c r="X5" s="1">
        <f t="shared" si="0"/>
        <v>1658.3</v>
      </c>
      <c r="Y5" s="1">
        <f t="shared" si="0"/>
        <v>0</v>
      </c>
      <c r="Z5" s="1">
        <f t="shared" si="0"/>
        <v>947.6</v>
      </c>
      <c r="AA5" s="1">
        <f t="shared" si="0"/>
        <v>1095.8</v>
      </c>
      <c r="AB5" s="1">
        <f t="shared" si="0"/>
        <v>0</v>
      </c>
      <c r="AC5" s="1">
        <f t="shared" si="0"/>
        <v>0</v>
      </c>
      <c r="AD5" s="1">
        <f t="shared" si="0"/>
        <v>12740.999999999998</v>
      </c>
      <c r="AF5" s="1">
        <f>+Z5</f>
        <v>947.6</v>
      </c>
      <c r="AG5" s="1">
        <f>+R5</f>
        <v>0</v>
      </c>
      <c r="AH5" s="1">
        <f>+AF5+AG5</f>
        <v>947.6</v>
      </c>
      <c r="AI5" s="1">
        <f>+V5</f>
        <v>7078</v>
      </c>
      <c r="AJ5" s="1">
        <v>218.4</v>
      </c>
    </row>
    <row r="6" spans="1:36" x14ac:dyDescent="0.25">
      <c r="A6" s="14">
        <v>2003</v>
      </c>
      <c r="B6">
        <v>0</v>
      </c>
      <c r="C6">
        <v>0</v>
      </c>
      <c r="D6">
        <v>45.1</v>
      </c>
      <c r="E6">
        <v>2174.6999999999998</v>
      </c>
      <c r="F6">
        <v>6075.7</v>
      </c>
      <c r="G6">
        <v>0</v>
      </c>
      <c r="H6">
        <v>1922.1</v>
      </c>
      <c r="I6">
        <v>0</v>
      </c>
      <c r="J6">
        <v>1048.0999999999999</v>
      </c>
      <c r="K6">
        <v>1464.3</v>
      </c>
      <c r="L6">
        <v>0</v>
      </c>
      <c r="M6">
        <v>0</v>
      </c>
      <c r="N6">
        <v>12730</v>
      </c>
      <c r="P6" s="1">
        <v>4864.4999999999809</v>
      </c>
      <c r="Q6" s="1">
        <v>2003</v>
      </c>
      <c r="R6" s="1">
        <f t="shared" si="0"/>
        <v>0</v>
      </c>
      <c r="S6" s="1">
        <f t="shared" si="0"/>
        <v>0</v>
      </c>
      <c r="T6" s="1">
        <f t="shared" si="0"/>
        <v>45.1</v>
      </c>
      <c r="U6" s="1">
        <f t="shared" si="0"/>
        <v>2174.6999999999998</v>
      </c>
      <c r="V6" s="1">
        <f t="shared" si="0"/>
        <v>6075.7</v>
      </c>
      <c r="W6" s="1">
        <f t="shared" si="0"/>
        <v>0</v>
      </c>
      <c r="X6" s="1">
        <f t="shared" si="0"/>
        <v>1922.1</v>
      </c>
      <c r="Y6" s="1">
        <f t="shared" si="0"/>
        <v>0</v>
      </c>
      <c r="Z6" s="1">
        <f t="shared" si="0"/>
        <v>1048.0999999999999</v>
      </c>
      <c r="AA6" s="1">
        <f t="shared" si="0"/>
        <v>1464.3</v>
      </c>
      <c r="AB6" s="1">
        <f t="shared" si="0"/>
        <v>0</v>
      </c>
      <c r="AC6" s="1">
        <f t="shared" si="0"/>
        <v>0</v>
      </c>
      <c r="AD6" s="1">
        <f t="shared" si="0"/>
        <v>12730</v>
      </c>
      <c r="AF6" s="1">
        <f t="shared" ref="AF6:AF22" si="1">+Z6</f>
        <v>1048.0999999999999</v>
      </c>
      <c r="AG6" s="1">
        <f t="shared" ref="AG6:AG22" si="2">+R6</f>
        <v>0</v>
      </c>
      <c r="AH6" s="1">
        <f t="shared" ref="AH6:AH22" si="3">+AF6+AG6</f>
        <v>1048.0999999999999</v>
      </c>
      <c r="AI6" s="1">
        <f t="shared" ref="AI6:AI22" si="4">+V6</f>
        <v>6075.7</v>
      </c>
      <c r="AJ6" s="1">
        <v>207.3</v>
      </c>
    </row>
    <row r="7" spans="1:36" x14ac:dyDescent="0.25">
      <c r="A7" s="14">
        <v>2004</v>
      </c>
      <c r="B7">
        <v>0</v>
      </c>
      <c r="C7">
        <v>0</v>
      </c>
      <c r="D7">
        <v>55.2</v>
      </c>
      <c r="E7">
        <v>1977</v>
      </c>
      <c r="F7">
        <v>7132.2</v>
      </c>
      <c r="G7">
        <v>0</v>
      </c>
      <c r="H7">
        <v>1618.3</v>
      </c>
      <c r="I7">
        <v>0</v>
      </c>
      <c r="J7">
        <v>1020.9</v>
      </c>
      <c r="K7">
        <v>1214.2</v>
      </c>
      <c r="L7">
        <v>0</v>
      </c>
      <c r="M7">
        <v>0</v>
      </c>
      <c r="N7">
        <v>13017.8</v>
      </c>
      <c r="P7" s="1">
        <v>5234.7999999999902</v>
      </c>
      <c r="Q7" s="1">
        <v>2004</v>
      </c>
      <c r="R7" s="1">
        <f t="shared" si="0"/>
        <v>0</v>
      </c>
      <c r="S7" s="1">
        <f t="shared" si="0"/>
        <v>0</v>
      </c>
      <c r="T7" s="1">
        <f t="shared" si="0"/>
        <v>55.2</v>
      </c>
      <c r="U7" s="1">
        <f t="shared" si="0"/>
        <v>1977</v>
      </c>
      <c r="V7" s="1">
        <f t="shared" si="0"/>
        <v>7132.2</v>
      </c>
      <c r="W7" s="1">
        <f t="shared" si="0"/>
        <v>0</v>
      </c>
      <c r="X7" s="1">
        <f t="shared" si="0"/>
        <v>1618.3</v>
      </c>
      <c r="Y7" s="1">
        <f t="shared" si="0"/>
        <v>0</v>
      </c>
      <c r="Z7" s="1">
        <f t="shared" si="0"/>
        <v>1020.9</v>
      </c>
      <c r="AA7" s="1">
        <f t="shared" si="0"/>
        <v>1214.2</v>
      </c>
      <c r="AB7" s="1">
        <f t="shared" si="0"/>
        <v>0</v>
      </c>
      <c r="AC7" s="1">
        <f t="shared" si="0"/>
        <v>0</v>
      </c>
      <c r="AD7" s="1">
        <f t="shared" si="0"/>
        <v>13017.8</v>
      </c>
      <c r="AF7" s="1">
        <f t="shared" si="1"/>
        <v>1020.9</v>
      </c>
      <c r="AG7" s="1">
        <f t="shared" si="2"/>
        <v>0</v>
      </c>
      <c r="AH7" s="1">
        <f t="shared" si="3"/>
        <v>1020.9</v>
      </c>
      <c r="AI7" s="1">
        <f t="shared" si="4"/>
        <v>7132.2</v>
      </c>
      <c r="AJ7" s="1">
        <v>202.6</v>
      </c>
    </row>
    <row r="8" spans="1:36" x14ac:dyDescent="0.25">
      <c r="A8" s="14">
        <v>2005</v>
      </c>
      <c r="B8">
        <v>0</v>
      </c>
      <c r="C8">
        <v>0</v>
      </c>
      <c r="D8">
        <v>25.9</v>
      </c>
      <c r="E8">
        <v>2748.5</v>
      </c>
      <c r="F8">
        <v>3477.7</v>
      </c>
      <c r="G8">
        <v>0</v>
      </c>
      <c r="H8">
        <v>2994.5</v>
      </c>
      <c r="I8">
        <v>0</v>
      </c>
      <c r="J8">
        <v>1403.5</v>
      </c>
      <c r="K8">
        <v>2365.1999999999998</v>
      </c>
      <c r="L8">
        <v>0</v>
      </c>
      <c r="M8">
        <v>0</v>
      </c>
      <c r="N8">
        <v>13015.3</v>
      </c>
      <c r="P8" s="1">
        <v>5175.399999999996</v>
      </c>
      <c r="Q8" s="1">
        <v>2005</v>
      </c>
      <c r="R8" s="1">
        <f t="shared" si="0"/>
        <v>0</v>
      </c>
      <c r="S8" s="1">
        <f t="shared" si="0"/>
        <v>0</v>
      </c>
      <c r="T8" s="1">
        <f t="shared" si="0"/>
        <v>25.9</v>
      </c>
      <c r="U8" s="1">
        <f t="shared" si="0"/>
        <v>2748.5</v>
      </c>
      <c r="V8" s="1">
        <f t="shared" si="0"/>
        <v>3477.7</v>
      </c>
      <c r="W8" s="1">
        <f t="shared" si="0"/>
        <v>0</v>
      </c>
      <c r="X8" s="1">
        <f t="shared" si="0"/>
        <v>2994.5</v>
      </c>
      <c r="Y8" s="1">
        <f t="shared" si="0"/>
        <v>0</v>
      </c>
      <c r="Z8" s="1">
        <f t="shared" si="0"/>
        <v>1403.5</v>
      </c>
      <c r="AA8" s="1">
        <f t="shared" si="0"/>
        <v>2365.1999999999998</v>
      </c>
      <c r="AB8" s="1">
        <f t="shared" si="0"/>
        <v>0</v>
      </c>
      <c r="AC8" s="1">
        <f t="shared" si="0"/>
        <v>0</v>
      </c>
      <c r="AD8" s="1">
        <f t="shared" si="0"/>
        <v>13015.3</v>
      </c>
      <c r="AF8" s="1">
        <f t="shared" si="1"/>
        <v>1403.5</v>
      </c>
      <c r="AG8" s="1">
        <f t="shared" si="2"/>
        <v>0</v>
      </c>
      <c r="AH8" s="1">
        <f t="shared" si="3"/>
        <v>1403.5</v>
      </c>
      <c r="AI8" s="1">
        <f t="shared" si="4"/>
        <v>3477.7</v>
      </c>
      <c r="AJ8" s="1">
        <v>339.79999999999899</v>
      </c>
    </row>
    <row r="9" spans="1:36" x14ac:dyDescent="0.25">
      <c r="A9" s="14">
        <v>2006</v>
      </c>
      <c r="B9">
        <v>0</v>
      </c>
      <c r="C9">
        <v>0</v>
      </c>
      <c r="D9">
        <v>29.1</v>
      </c>
      <c r="E9">
        <v>2575.1</v>
      </c>
      <c r="F9">
        <v>3559.2999999999902</v>
      </c>
      <c r="G9">
        <v>0</v>
      </c>
      <c r="H9">
        <v>3374.8999999999901</v>
      </c>
      <c r="I9">
        <v>0</v>
      </c>
      <c r="J9">
        <v>1727.19999999999</v>
      </c>
      <c r="K9">
        <v>2838.2</v>
      </c>
      <c r="L9">
        <v>0</v>
      </c>
      <c r="M9">
        <v>0</v>
      </c>
      <c r="N9">
        <v>14103.79999999997</v>
      </c>
      <c r="P9" s="1">
        <v>5273.2000000000007</v>
      </c>
      <c r="Q9" s="1">
        <v>2006</v>
      </c>
      <c r="R9" s="1">
        <f t="shared" si="0"/>
        <v>0</v>
      </c>
      <c r="S9" s="1">
        <f t="shared" si="0"/>
        <v>0</v>
      </c>
      <c r="T9" s="1">
        <f t="shared" si="0"/>
        <v>29.1</v>
      </c>
      <c r="U9" s="1">
        <f t="shared" si="0"/>
        <v>2575.1</v>
      </c>
      <c r="V9" s="1">
        <f t="shared" si="0"/>
        <v>3559.2999999999902</v>
      </c>
      <c r="W9" s="1">
        <f t="shared" si="0"/>
        <v>0</v>
      </c>
      <c r="X9" s="1">
        <f t="shared" si="0"/>
        <v>3374.8999999999901</v>
      </c>
      <c r="Y9" s="1">
        <f t="shared" si="0"/>
        <v>0</v>
      </c>
      <c r="Z9" s="1">
        <f t="shared" si="0"/>
        <v>1727.19999999999</v>
      </c>
      <c r="AA9" s="1">
        <f t="shared" si="0"/>
        <v>2838.2</v>
      </c>
      <c r="AB9" s="1">
        <f t="shared" si="0"/>
        <v>0</v>
      </c>
      <c r="AC9" s="1">
        <f t="shared" si="0"/>
        <v>0</v>
      </c>
      <c r="AD9" s="1">
        <f t="shared" si="0"/>
        <v>14103.79999999997</v>
      </c>
      <c r="AF9" s="1">
        <f t="shared" si="1"/>
        <v>1727.19999999999</v>
      </c>
      <c r="AG9" s="1">
        <f t="shared" si="2"/>
        <v>0</v>
      </c>
      <c r="AH9" s="1">
        <f t="shared" si="3"/>
        <v>1727.19999999999</v>
      </c>
      <c r="AI9" s="1">
        <f t="shared" si="4"/>
        <v>3559.2999999999902</v>
      </c>
      <c r="AJ9" s="1">
        <v>365.8</v>
      </c>
    </row>
    <row r="10" spans="1:36" x14ac:dyDescent="0.25">
      <c r="A10" s="14">
        <v>2007</v>
      </c>
      <c r="B10">
        <v>0</v>
      </c>
      <c r="C10">
        <v>0</v>
      </c>
      <c r="D10">
        <v>27.2</v>
      </c>
      <c r="E10">
        <v>1848.6</v>
      </c>
      <c r="F10">
        <v>7343.7</v>
      </c>
      <c r="G10">
        <v>0</v>
      </c>
      <c r="H10">
        <v>1511.3</v>
      </c>
      <c r="I10">
        <v>0</v>
      </c>
      <c r="J10">
        <v>1222.7</v>
      </c>
      <c r="K10">
        <v>751.1</v>
      </c>
      <c r="L10">
        <v>0</v>
      </c>
      <c r="M10">
        <v>0</v>
      </c>
      <c r="N10">
        <v>12704.6</v>
      </c>
      <c r="P10" s="1">
        <v>5376.3999999999987</v>
      </c>
      <c r="Q10" s="1">
        <v>2007</v>
      </c>
      <c r="R10" s="1">
        <f t="shared" si="0"/>
        <v>0</v>
      </c>
      <c r="S10" s="1">
        <f t="shared" si="0"/>
        <v>0</v>
      </c>
      <c r="T10" s="1">
        <f t="shared" si="0"/>
        <v>27.2</v>
      </c>
      <c r="U10" s="1">
        <f t="shared" si="0"/>
        <v>1848.6</v>
      </c>
      <c r="V10" s="1">
        <f t="shared" si="0"/>
        <v>7343.7</v>
      </c>
      <c r="W10" s="1">
        <f t="shared" si="0"/>
        <v>0</v>
      </c>
      <c r="X10" s="1">
        <f t="shared" si="0"/>
        <v>1511.3</v>
      </c>
      <c r="Y10" s="1">
        <f t="shared" si="0"/>
        <v>0</v>
      </c>
      <c r="Z10" s="1">
        <f t="shared" si="0"/>
        <v>1222.7</v>
      </c>
      <c r="AA10" s="1">
        <f t="shared" si="0"/>
        <v>751.1</v>
      </c>
      <c r="AB10" s="1">
        <f t="shared" si="0"/>
        <v>0</v>
      </c>
      <c r="AC10" s="1">
        <f t="shared" si="0"/>
        <v>0</v>
      </c>
      <c r="AD10" s="1">
        <f t="shared" si="0"/>
        <v>12704.6</v>
      </c>
      <c r="AF10" s="1">
        <f t="shared" si="1"/>
        <v>1222.7</v>
      </c>
      <c r="AG10" s="1">
        <f t="shared" si="2"/>
        <v>0</v>
      </c>
      <c r="AH10" s="1">
        <f t="shared" si="3"/>
        <v>1222.7</v>
      </c>
      <c r="AI10" s="1">
        <f t="shared" si="4"/>
        <v>7343.7</v>
      </c>
      <c r="AJ10" s="1">
        <v>185.79999999999899</v>
      </c>
    </row>
    <row r="11" spans="1:36" x14ac:dyDescent="0.25">
      <c r="A11" s="14">
        <v>2008</v>
      </c>
      <c r="B11">
        <v>0</v>
      </c>
      <c r="C11">
        <v>0</v>
      </c>
      <c r="D11">
        <v>34.200000000000003</v>
      </c>
      <c r="E11">
        <v>1403.1</v>
      </c>
      <c r="F11">
        <v>8363</v>
      </c>
      <c r="G11">
        <v>0</v>
      </c>
      <c r="H11">
        <v>2056.2999999999902</v>
      </c>
      <c r="I11">
        <v>0</v>
      </c>
      <c r="J11">
        <v>377.3</v>
      </c>
      <c r="K11">
        <v>1303.5</v>
      </c>
      <c r="L11">
        <v>0</v>
      </c>
      <c r="M11">
        <v>0</v>
      </c>
      <c r="N11">
        <v>13537.399999999989</v>
      </c>
      <c r="P11" s="1">
        <v>5190.7999999999993</v>
      </c>
      <c r="Q11" s="1">
        <v>2008</v>
      </c>
      <c r="R11" s="1">
        <f t="shared" si="0"/>
        <v>0</v>
      </c>
      <c r="S11" s="1">
        <f t="shared" si="0"/>
        <v>0</v>
      </c>
      <c r="T11" s="1">
        <f t="shared" si="0"/>
        <v>34.200000000000003</v>
      </c>
      <c r="U11" s="1">
        <f t="shared" si="0"/>
        <v>1403.1</v>
      </c>
      <c r="V11" s="1">
        <f t="shared" si="0"/>
        <v>8363</v>
      </c>
      <c r="W11" s="1">
        <f t="shared" si="0"/>
        <v>0</v>
      </c>
      <c r="X11" s="1">
        <f t="shared" si="0"/>
        <v>2056.2999999999902</v>
      </c>
      <c r="Y11" s="1">
        <f t="shared" si="0"/>
        <v>0</v>
      </c>
      <c r="Z11" s="1">
        <f t="shared" si="0"/>
        <v>377.3</v>
      </c>
      <c r="AA11" s="1">
        <f t="shared" si="0"/>
        <v>1303.5</v>
      </c>
      <c r="AB11" s="1">
        <f t="shared" si="0"/>
        <v>0</v>
      </c>
      <c r="AC11" s="1">
        <f t="shared" si="0"/>
        <v>0</v>
      </c>
      <c r="AD11" s="1">
        <f t="shared" si="0"/>
        <v>13537.399999999989</v>
      </c>
      <c r="AF11" s="1">
        <f t="shared" si="1"/>
        <v>377.3</v>
      </c>
      <c r="AG11" s="1">
        <f t="shared" si="2"/>
        <v>0</v>
      </c>
      <c r="AH11" s="1">
        <f t="shared" si="3"/>
        <v>377.3</v>
      </c>
      <c r="AI11" s="1">
        <f t="shared" si="4"/>
        <v>8363</v>
      </c>
      <c r="AJ11" s="1">
        <v>138.19999999999999</v>
      </c>
    </row>
    <row r="12" spans="1:36" x14ac:dyDescent="0.25">
      <c r="A12" s="14">
        <v>2009</v>
      </c>
      <c r="B12">
        <v>0</v>
      </c>
      <c r="C12">
        <v>0</v>
      </c>
      <c r="D12">
        <v>28</v>
      </c>
      <c r="E12">
        <v>1313.8</v>
      </c>
      <c r="F12">
        <v>8683.1999999999898</v>
      </c>
      <c r="G12">
        <v>0</v>
      </c>
      <c r="H12">
        <v>1928.1</v>
      </c>
      <c r="I12">
        <v>0</v>
      </c>
      <c r="J12">
        <v>434.4</v>
      </c>
      <c r="K12">
        <v>1346.9</v>
      </c>
      <c r="L12">
        <v>0</v>
      </c>
      <c r="M12">
        <v>0</v>
      </c>
      <c r="N12">
        <v>13734.399999999989</v>
      </c>
      <c r="P12" s="1">
        <v>4757.1000000000004</v>
      </c>
      <c r="Q12" s="1">
        <v>2009</v>
      </c>
      <c r="R12" s="1">
        <f t="shared" si="0"/>
        <v>0</v>
      </c>
      <c r="S12" s="1">
        <f t="shared" si="0"/>
        <v>0</v>
      </c>
      <c r="T12" s="1">
        <f t="shared" si="0"/>
        <v>28</v>
      </c>
      <c r="U12" s="1">
        <f t="shared" si="0"/>
        <v>1313.8</v>
      </c>
      <c r="V12" s="1">
        <f t="shared" si="0"/>
        <v>8683.1999999999898</v>
      </c>
      <c r="W12" s="1">
        <f t="shared" si="0"/>
        <v>0</v>
      </c>
      <c r="X12" s="1">
        <f t="shared" si="0"/>
        <v>1928.1</v>
      </c>
      <c r="Y12" s="1">
        <f t="shared" si="0"/>
        <v>0</v>
      </c>
      <c r="Z12" s="1">
        <f t="shared" si="0"/>
        <v>434.4</v>
      </c>
      <c r="AA12" s="1">
        <f t="shared" si="0"/>
        <v>1346.9</v>
      </c>
      <c r="AB12" s="1">
        <f t="shared" si="0"/>
        <v>0</v>
      </c>
      <c r="AC12" s="1">
        <f t="shared" si="0"/>
        <v>0</v>
      </c>
      <c r="AD12" s="1">
        <f t="shared" si="0"/>
        <v>13734.399999999989</v>
      </c>
      <c r="AF12" s="1">
        <f t="shared" si="1"/>
        <v>434.4</v>
      </c>
      <c r="AG12" s="1">
        <f t="shared" si="2"/>
        <v>0</v>
      </c>
      <c r="AH12" s="1">
        <f t="shared" si="3"/>
        <v>434.4</v>
      </c>
      <c r="AI12" s="1">
        <f t="shared" si="4"/>
        <v>8683.1999999999898</v>
      </c>
      <c r="AJ12" s="1">
        <v>98.8</v>
      </c>
    </row>
    <row r="13" spans="1:36" x14ac:dyDescent="0.25">
      <c r="A13" s="14">
        <v>2010</v>
      </c>
      <c r="B13">
        <v>0</v>
      </c>
      <c r="C13">
        <v>0</v>
      </c>
      <c r="D13">
        <v>29.1</v>
      </c>
      <c r="E13">
        <v>2020.7</v>
      </c>
      <c r="F13">
        <v>5508.1</v>
      </c>
      <c r="G13">
        <v>0</v>
      </c>
      <c r="H13">
        <v>2784.7</v>
      </c>
      <c r="I13">
        <v>0</v>
      </c>
      <c r="J13">
        <v>979.3</v>
      </c>
      <c r="K13">
        <v>2103.1</v>
      </c>
      <c r="L13">
        <v>0</v>
      </c>
      <c r="M13">
        <v>0</v>
      </c>
      <c r="N13">
        <v>13425</v>
      </c>
      <c r="P13" s="1">
        <v>4325.7999999999993</v>
      </c>
      <c r="Q13" s="1">
        <v>2010</v>
      </c>
      <c r="R13" s="1">
        <f t="shared" si="0"/>
        <v>0</v>
      </c>
      <c r="S13" s="1">
        <f t="shared" si="0"/>
        <v>0</v>
      </c>
      <c r="T13" s="1">
        <f t="shared" si="0"/>
        <v>29.1</v>
      </c>
      <c r="U13" s="1">
        <f t="shared" si="0"/>
        <v>2020.7</v>
      </c>
      <c r="V13" s="1">
        <f t="shared" si="0"/>
        <v>5508.1</v>
      </c>
      <c r="W13" s="1">
        <f t="shared" si="0"/>
        <v>0</v>
      </c>
      <c r="X13" s="1">
        <f t="shared" si="0"/>
        <v>2784.7</v>
      </c>
      <c r="Y13" s="1">
        <f t="shared" si="0"/>
        <v>0</v>
      </c>
      <c r="Z13" s="1">
        <f t="shared" si="0"/>
        <v>979.3</v>
      </c>
      <c r="AA13" s="1">
        <f t="shared" si="0"/>
        <v>2103.1</v>
      </c>
      <c r="AB13" s="1">
        <f t="shared" si="0"/>
        <v>0</v>
      </c>
      <c r="AC13" s="1">
        <f t="shared" si="0"/>
        <v>0</v>
      </c>
      <c r="AD13" s="1">
        <f t="shared" si="0"/>
        <v>13425</v>
      </c>
      <c r="AF13" s="1">
        <f t="shared" si="1"/>
        <v>979.3</v>
      </c>
      <c r="AG13" s="1">
        <f t="shared" si="2"/>
        <v>0</v>
      </c>
      <c r="AH13" s="1">
        <f t="shared" si="3"/>
        <v>979.3</v>
      </c>
      <c r="AI13" s="1">
        <f t="shared" si="4"/>
        <v>5508.1</v>
      </c>
      <c r="AJ13" s="1">
        <v>241.6</v>
      </c>
    </row>
    <row r="14" spans="1:36" x14ac:dyDescent="0.25">
      <c r="A14" s="14">
        <v>2011</v>
      </c>
      <c r="B14">
        <v>0</v>
      </c>
      <c r="C14">
        <v>0</v>
      </c>
      <c r="D14">
        <v>25.7</v>
      </c>
      <c r="E14">
        <v>2498</v>
      </c>
      <c r="F14">
        <v>3749</v>
      </c>
      <c r="G14">
        <v>0</v>
      </c>
      <c r="H14">
        <v>4313.3</v>
      </c>
      <c r="I14">
        <v>31</v>
      </c>
      <c r="J14">
        <v>1582.2</v>
      </c>
      <c r="K14">
        <v>3179.3</v>
      </c>
      <c r="L14">
        <v>0</v>
      </c>
      <c r="M14">
        <v>0</v>
      </c>
      <c r="N14">
        <v>15378.5</v>
      </c>
      <c r="P14" s="1">
        <v>4613.6999999999989</v>
      </c>
      <c r="Q14" s="1">
        <v>2011</v>
      </c>
      <c r="R14" s="1">
        <f t="shared" si="0"/>
        <v>0</v>
      </c>
      <c r="S14" s="1">
        <f t="shared" si="0"/>
        <v>0</v>
      </c>
      <c r="T14" s="1">
        <f t="shared" si="0"/>
        <v>25.7</v>
      </c>
      <c r="U14" s="1">
        <f t="shared" si="0"/>
        <v>2498</v>
      </c>
      <c r="V14" s="1">
        <f t="shared" si="0"/>
        <v>3749</v>
      </c>
      <c r="W14" s="1">
        <f t="shared" si="0"/>
        <v>0</v>
      </c>
      <c r="X14" s="1">
        <f t="shared" si="0"/>
        <v>4313.3</v>
      </c>
      <c r="Y14" s="1">
        <f t="shared" si="0"/>
        <v>31</v>
      </c>
      <c r="Z14" s="1">
        <f t="shared" si="0"/>
        <v>1582.2</v>
      </c>
      <c r="AA14" s="1">
        <f t="shared" si="0"/>
        <v>3179.3</v>
      </c>
      <c r="AB14" s="1">
        <f t="shared" si="0"/>
        <v>0</v>
      </c>
      <c r="AC14" s="1">
        <f t="shared" si="0"/>
        <v>0</v>
      </c>
      <c r="AD14" s="1">
        <f t="shared" si="0"/>
        <v>15378.5</v>
      </c>
      <c r="AF14" s="1">
        <f t="shared" si="1"/>
        <v>1582.2</v>
      </c>
      <c r="AG14" s="1">
        <f t="shared" si="2"/>
        <v>0</v>
      </c>
      <c r="AH14" s="1">
        <f t="shared" si="3"/>
        <v>1582.2</v>
      </c>
      <c r="AI14" s="1">
        <f t="shared" si="4"/>
        <v>3749</v>
      </c>
      <c r="AJ14" s="1">
        <v>324.89999999999998</v>
      </c>
    </row>
    <row r="15" spans="1:36" x14ac:dyDescent="0.25">
      <c r="A15" s="14">
        <v>2012</v>
      </c>
      <c r="B15">
        <v>0</v>
      </c>
      <c r="C15">
        <v>0</v>
      </c>
      <c r="D15">
        <v>78.900000000000006</v>
      </c>
      <c r="E15">
        <v>1737.6</v>
      </c>
      <c r="F15">
        <v>7794.3</v>
      </c>
      <c r="G15">
        <v>0</v>
      </c>
      <c r="H15">
        <v>1921</v>
      </c>
      <c r="I15">
        <v>0</v>
      </c>
      <c r="J15">
        <v>1245.9000000000001</v>
      </c>
      <c r="K15">
        <v>728.6</v>
      </c>
      <c r="L15">
        <v>0</v>
      </c>
      <c r="M15">
        <v>0</v>
      </c>
      <c r="N15">
        <v>13506.3</v>
      </c>
      <c r="P15" s="1">
        <v>4568.0999999999894</v>
      </c>
      <c r="Q15" s="1">
        <v>2012</v>
      </c>
      <c r="R15" s="1">
        <f t="shared" si="0"/>
        <v>0</v>
      </c>
      <c r="S15" s="1">
        <f t="shared" si="0"/>
        <v>0</v>
      </c>
      <c r="T15" s="1">
        <f t="shared" si="0"/>
        <v>78.900000000000006</v>
      </c>
      <c r="U15" s="1">
        <f t="shared" si="0"/>
        <v>1737.6</v>
      </c>
      <c r="V15" s="1">
        <f t="shared" si="0"/>
        <v>7794.3</v>
      </c>
      <c r="W15" s="1">
        <f t="shared" si="0"/>
        <v>0</v>
      </c>
      <c r="X15" s="1">
        <f t="shared" si="0"/>
        <v>1921</v>
      </c>
      <c r="Y15" s="1">
        <f t="shared" si="0"/>
        <v>0</v>
      </c>
      <c r="Z15" s="1">
        <f t="shared" si="0"/>
        <v>1245.9000000000001</v>
      </c>
      <c r="AA15" s="1">
        <f t="shared" si="0"/>
        <v>728.6</v>
      </c>
      <c r="AB15" s="1">
        <f t="shared" si="0"/>
        <v>0</v>
      </c>
      <c r="AC15" s="1">
        <f t="shared" si="0"/>
        <v>0</v>
      </c>
      <c r="AD15" s="1">
        <f t="shared" si="0"/>
        <v>13506.3</v>
      </c>
      <c r="AF15" s="1">
        <f t="shared" si="1"/>
        <v>1245.9000000000001</v>
      </c>
      <c r="AG15" s="1">
        <f t="shared" si="2"/>
        <v>0</v>
      </c>
      <c r="AH15" s="1">
        <f t="shared" si="3"/>
        <v>1245.9000000000001</v>
      </c>
      <c r="AI15" s="1">
        <f t="shared" si="4"/>
        <v>7794.3</v>
      </c>
      <c r="AJ15" s="1">
        <v>200.1</v>
      </c>
    </row>
    <row r="16" spans="1:36" x14ac:dyDescent="0.25">
      <c r="A16" s="14">
        <v>2013</v>
      </c>
      <c r="B16">
        <v>0</v>
      </c>
      <c r="C16">
        <v>0</v>
      </c>
      <c r="D16">
        <v>41.3</v>
      </c>
      <c r="E16">
        <v>1135.8</v>
      </c>
      <c r="F16">
        <v>9370.9</v>
      </c>
      <c r="G16">
        <v>0</v>
      </c>
      <c r="H16">
        <v>1067.2</v>
      </c>
      <c r="I16">
        <v>31</v>
      </c>
      <c r="J16">
        <v>618.599999999999</v>
      </c>
      <c r="K16">
        <v>604.6</v>
      </c>
      <c r="L16">
        <v>0</v>
      </c>
      <c r="M16">
        <v>0</v>
      </c>
      <c r="N16">
        <v>12869.4</v>
      </c>
      <c r="P16" s="1">
        <v>5013.5</v>
      </c>
      <c r="Q16" s="1">
        <v>2013</v>
      </c>
      <c r="R16" s="1">
        <f t="shared" si="0"/>
        <v>0</v>
      </c>
      <c r="S16" s="1">
        <f t="shared" si="0"/>
        <v>0</v>
      </c>
      <c r="T16" s="1">
        <f t="shared" si="0"/>
        <v>41.3</v>
      </c>
      <c r="U16" s="1">
        <f t="shared" si="0"/>
        <v>1135.8</v>
      </c>
      <c r="V16" s="1">
        <f t="shared" si="0"/>
        <v>9370.9</v>
      </c>
      <c r="W16" s="1">
        <f t="shared" si="0"/>
        <v>0</v>
      </c>
      <c r="X16" s="1">
        <f t="shared" si="0"/>
        <v>1067.2</v>
      </c>
      <c r="Y16" s="1">
        <f t="shared" si="0"/>
        <v>31</v>
      </c>
      <c r="Z16" s="1">
        <f t="shared" si="0"/>
        <v>618.599999999999</v>
      </c>
      <c r="AA16" s="1">
        <f t="shared" si="0"/>
        <v>604.6</v>
      </c>
      <c r="AB16" s="1">
        <f t="shared" si="0"/>
        <v>0</v>
      </c>
      <c r="AC16" s="1">
        <f t="shared" si="0"/>
        <v>0</v>
      </c>
      <c r="AD16" s="1">
        <f t="shared" si="0"/>
        <v>12869.4</v>
      </c>
      <c r="AF16" s="1">
        <f t="shared" si="1"/>
        <v>618.599999999999</v>
      </c>
      <c r="AG16" s="1">
        <f t="shared" si="2"/>
        <v>0</v>
      </c>
      <c r="AH16" s="1">
        <f t="shared" si="3"/>
        <v>618.599999999999</v>
      </c>
      <c r="AI16" s="1">
        <f t="shared" si="4"/>
        <v>9370.9</v>
      </c>
      <c r="AJ16" s="1">
        <v>74.5</v>
      </c>
    </row>
    <row r="17" spans="1:36" x14ac:dyDescent="0.25">
      <c r="A17" s="14">
        <v>2014</v>
      </c>
      <c r="B17">
        <v>0</v>
      </c>
      <c r="C17">
        <v>0</v>
      </c>
      <c r="D17">
        <v>63.6</v>
      </c>
      <c r="E17">
        <v>571.6</v>
      </c>
      <c r="F17">
        <v>10254.0999999999</v>
      </c>
      <c r="G17">
        <v>0</v>
      </c>
      <c r="H17">
        <v>886.4</v>
      </c>
      <c r="I17">
        <v>0</v>
      </c>
      <c r="J17">
        <v>419</v>
      </c>
      <c r="K17">
        <v>582</v>
      </c>
      <c r="L17">
        <v>0</v>
      </c>
      <c r="M17">
        <v>0</v>
      </c>
      <c r="N17">
        <v>12776.699999999901</v>
      </c>
      <c r="P17" s="1">
        <v>5144.0999999999995</v>
      </c>
      <c r="Q17" s="1">
        <v>2014</v>
      </c>
      <c r="R17" s="1">
        <f t="shared" si="0"/>
        <v>0</v>
      </c>
      <c r="S17" s="1">
        <f t="shared" si="0"/>
        <v>0</v>
      </c>
      <c r="T17" s="1">
        <f t="shared" si="0"/>
        <v>63.6</v>
      </c>
      <c r="U17" s="1">
        <f t="shared" si="0"/>
        <v>571.6</v>
      </c>
      <c r="V17" s="1">
        <f t="shared" si="0"/>
        <v>10254.0999999999</v>
      </c>
      <c r="W17" s="1">
        <f t="shared" si="0"/>
        <v>0</v>
      </c>
      <c r="X17" s="1">
        <f t="shared" si="0"/>
        <v>886.4</v>
      </c>
      <c r="Y17" s="1">
        <f t="shared" si="0"/>
        <v>0</v>
      </c>
      <c r="Z17" s="1">
        <f t="shared" si="0"/>
        <v>419</v>
      </c>
      <c r="AA17" s="1">
        <f t="shared" si="0"/>
        <v>582</v>
      </c>
      <c r="AB17" s="1">
        <f t="shared" si="0"/>
        <v>0</v>
      </c>
      <c r="AC17" s="1">
        <f t="shared" si="0"/>
        <v>0</v>
      </c>
      <c r="AD17" s="1">
        <f t="shared" si="0"/>
        <v>12776.699999999901</v>
      </c>
      <c r="AF17" s="1">
        <f t="shared" si="1"/>
        <v>419</v>
      </c>
      <c r="AG17" s="1">
        <f t="shared" si="2"/>
        <v>0</v>
      </c>
      <c r="AH17" s="1">
        <f t="shared" si="3"/>
        <v>419</v>
      </c>
      <c r="AI17" s="1">
        <f t="shared" si="4"/>
        <v>10254.0999999999</v>
      </c>
      <c r="AJ17" s="1">
        <v>51.5</v>
      </c>
    </row>
    <row r="18" spans="1:36" x14ac:dyDescent="0.25">
      <c r="A18" s="14">
        <v>2015</v>
      </c>
      <c r="B18">
        <v>0</v>
      </c>
      <c r="C18">
        <v>0</v>
      </c>
      <c r="D18">
        <v>63.9</v>
      </c>
      <c r="E18">
        <v>355.7</v>
      </c>
      <c r="F18">
        <v>10434.299999999999</v>
      </c>
      <c r="G18">
        <v>0</v>
      </c>
      <c r="H18">
        <v>519.79999999999995</v>
      </c>
      <c r="I18">
        <v>31</v>
      </c>
      <c r="J18">
        <v>305.60000000000002</v>
      </c>
      <c r="K18">
        <v>365.5</v>
      </c>
      <c r="L18">
        <v>0</v>
      </c>
      <c r="M18">
        <v>0</v>
      </c>
      <c r="N18">
        <v>12075.8</v>
      </c>
      <c r="P18" s="1">
        <v>4191.2000000000007</v>
      </c>
      <c r="Q18" s="1">
        <v>2015</v>
      </c>
      <c r="R18" s="1">
        <f t="shared" si="0"/>
        <v>0</v>
      </c>
      <c r="S18" s="1">
        <f t="shared" si="0"/>
        <v>0</v>
      </c>
      <c r="T18" s="1">
        <f t="shared" si="0"/>
        <v>63.9</v>
      </c>
      <c r="U18" s="1">
        <f t="shared" si="0"/>
        <v>355.7</v>
      </c>
      <c r="V18" s="1">
        <f t="shared" si="0"/>
        <v>10434.299999999999</v>
      </c>
      <c r="W18" s="1">
        <f t="shared" si="0"/>
        <v>0</v>
      </c>
      <c r="X18" s="1">
        <f t="shared" si="0"/>
        <v>519.79999999999995</v>
      </c>
      <c r="Y18" s="1">
        <f t="shared" si="0"/>
        <v>31</v>
      </c>
      <c r="Z18" s="1">
        <f t="shared" si="0"/>
        <v>305.60000000000002</v>
      </c>
      <c r="AA18" s="1">
        <f t="shared" si="0"/>
        <v>365.5</v>
      </c>
      <c r="AB18" s="1">
        <f t="shared" si="0"/>
        <v>0</v>
      </c>
      <c r="AC18" s="1">
        <f t="shared" si="0"/>
        <v>0</v>
      </c>
      <c r="AD18" s="1">
        <f t="shared" si="0"/>
        <v>12075.8</v>
      </c>
      <c r="AF18" s="1">
        <f t="shared" si="1"/>
        <v>305.60000000000002</v>
      </c>
      <c r="AG18" s="1">
        <f t="shared" si="2"/>
        <v>0</v>
      </c>
      <c r="AH18" s="1">
        <f t="shared" si="3"/>
        <v>305.60000000000002</v>
      </c>
      <c r="AI18" s="1">
        <f t="shared" si="4"/>
        <v>10434.299999999999</v>
      </c>
      <c r="AJ18" s="1">
        <v>35.200000000000003</v>
      </c>
    </row>
    <row r="19" spans="1:36" x14ac:dyDescent="0.25">
      <c r="A19" s="14">
        <v>2016</v>
      </c>
      <c r="B19">
        <v>0</v>
      </c>
      <c r="C19">
        <v>0</v>
      </c>
      <c r="D19">
        <v>42.2</v>
      </c>
      <c r="E19">
        <v>967</v>
      </c>
      <c r="F19">
        <v>6971.7</v>
      </c>
      <c r="G19">
        <v>0</v>
      </c>
      <c r="H19">
        <v>1663.6</v>
      </c>
      <c r="I19">
        <v>31</v>
      </c>
      <c r="J19">
        <v>500.8</v>
      </c>
      <c r="K19">
        <v>992.2</v>
      </c>
      <c r="L19">
        <v>0</v>
      </c>
      <c r="M19">
        <v>0</v>
      </c>
      <c r="N19">
        <v>11168.5</v>
      </c>
      <c r="P19" s="1">
        <v>4184.1999999999989</v>
      </c>
      <c r="Q19" s="1">
        <v>2016</v>
      </c>
      <c r="R19" s="1">
        <f t="shared" si="0"/>
        <v>0</v>
      </c>
      <c r="S19" s="1">
        <f t="shared" si="0"/>
        <v>0</v>
      </c>
      <c r="T19" s="1">
        <f t="shared" si="0"/>
        <v>42.2</v>
      </c>
      <c r="U19" s="1">
        <f t="shared" si="0"/>
        <v>967</v>
      </c>
      <c r="V19" s="1">
        <f t="shared" si="0"/>
        <v>6971.7</v>
      </c>
      <c r="W19" s="1">
        <f t="shared" si="0"/>
        <v>0</v>
      </c>
      <c r="X19" s="1">
        <f t="shared" si="0"/>
        <v>1663.6</v>
      </c>
      <c r="Y19" s="1">
        <f t="shared" si="0"/>
        <v>31</v>
      </c>
      <c r="Z19" s="1">
        <f t="shared" si="0"/>
        <v>500.8</v>
      </c>
      <c r="AA19" s="1">
        <f t="shared" si="0"/>
        <v>992.2</v>
      </c>
      <c r="AB19" s="1">
        <f t="shared" si="0"/>
        <v>0</v>
      </c>
      <c r="AC19" s="1">
        <f t="shared" si="0"/>
        <v>0</v>
      </c>
      <c r="AD19" s="1">
        <f t="shared" si="0"/>
        <v>11168.5</v>
      </c>
      <c r="AF19" s="1">
        <f t="shared" si="1"/>
        <v>500.8</v>
      </c>
      <c r="AG19" s="1">
        <f t="shared" si="2"/>
        <v>0</v>
      </c>
      <c r="AH19" s="1">
        <f t="shared" si="3"/>
        <v>500.8</v>
      </c>
      <c r="AI19" s="1">
        <f t="shared" si="4"/>
        <v>6971.7</v>
      </c>
      <c r="AJ19" s="1">
        <v>96.1</v>
      </c>
    </row>
    <row r="20" spans="1:36" x14ac:dyDescent="0.25">
      <c r="A20" s="14">
        <v>2018</v>
      </c>
      <c r="B20">
        <v>0</v>
      </c>
      <c r="C20">
        <v>0</v>
      </c>
      <c r="D20">
        <v>38.299999999999997</v>
      </c>
      <c r="E20">
        <v>1995.2</v>
      </c>
      <c r="F20">
        <v>5511.2</v>
      </c>
      <c r="G20">
        <v>0</v>
      </c>
      <c r="H20">
        <v>2271.6999999999998</v>
      </c>
      <c r="I20">
        <v>31</v>
      </c>
      <c r="J20">
        <v>1023.8</v>
      </c>
      <c r="K20">
        <v>1001.8</v>
      </c>
      <c r="L20">
        <v>0</v>
      </c>
      <c r="M20">
        <v>0</v>
      </c>
      <c r="N20">
        <v>11872.999999999998</v>
      </c>
      <c r="P20" s="1">
        <v>4489.2999999999993</v>
      </c>
      <c r="Q20" s="1">
        <v>2018</v>
      </c>
      <c r="R20" s="1">
        <f t="shared" si="0"/>
        <v>0</v>
      </c>
      <c r="S20" s="1">
        <f t="shared" si="0"/>
        <v>0</v>
      </c>
      <c r="T20" s="1">
        <f t="shared" si="0"/>
        <v>38.299999999999997</v>
      </c>
      <c r="U20" s="1">
        <f t="shared" si="0"/>
        <v>1995.2</v>
      </c>
      <c r="V20" s="1">
        <f t="shared" si="0"/>
        <v>5511.2</v>
      </c>
      <c r="W20" s="1">
        <f t="shared" si="0"/>
        <v>0</v>
      </c>
      <c r="X20" s="1">
        <f t="shared" si="0"/>
        <v>2271.6999999999998</v>
      </c>
      <c r="Y20" s="1">
        <f t="shared" si="0"/>
        <v>31</v>
      </c>
      <c r="Z20" s="1">
        <f t="shared" si="0"/>
        <v>1023.8</v>
      </c>
      <c r="AA20" s="1">
        <f t="shared" si="0"/>
        <v>1001.8</v>
      </c>
      <c r="AB20" s="1">
        <f t="shared" si="0"/>
        <v>0</v>
      </c>
      <c r="AC20" s="1">
        <f t="shared" si="0"/>
        <v>0</v>
      </c>
      <c r="AD20" s="1">
        <f t="shared" si="0"/>
        <v>11872.999999999998</v>
      </c>
      <c r="AF20" s="1">
        <f t="shared" si="1"/>
        <v>1023.8</v>
      </c>
      <c r="AG20" s="1">
        <f t="shared" si="2"/>
        <v>0</v>
      </c>
      <c r="AH20" s="1">
        <f t="shared" si="3"/>
        <v>1023.8</v>
      </c>
      <c r="AI20" s="1">
        <f t="shared" si="4"/>
        <v>5511.2</v>
      </c>
      <c r="AJ20" s="1">
        <v>284.2</v>
      </c>
    </row>
    <row r="21" spans="1:36" x14ac:dyDescent="0.25">
      <c r="A21" s="14">
        <v>2019</v>
      </c>
      <c r="B21">
        <v>0</v>
      </c>
      <c r="C21">
        <v>0</v>
      </c>
      <c r="D21">
        <v>39.299999999999997</v>
      </c>
      <c r="E21">
        <v>2580.6999999999998</v>
      </c>
      <c r="F21">
        <v>2810.4</v>
      </c>
      <c r="G21">
        <v>0</v>
      </c>
      <c r="H21">
        <v>3883.8</v>
      </c>
      <c r="I21">
        <v>30</v>
      </c>
      <c r="J21">
        <v>1166.2</v>
      </c>
      <c r="K21">
        <v>1002.3</v>
      </c>
      <c r="L21">
        <v>0</v>
      </c>
      <c r="M21">
        <v>0</v>
      </c>
      <c r="N21">
        <v>11512.7</v>
      </c>
      <c r="P21" s="1">
        <v>4438.8</v>
      </c>
      <c r="Q21" s="1">
        <v>2019</v>
      </c>
      <c r="R21" s="1">
        <f t="shared" si="0"/>
        <v>0</v>
      </c>
      <c r="S21" s="1">
        <f t="shared" si="0"/>
        <v>0</v>
      </c>
      <c r="T21" s="1">
        <f t="shared" si="0"/>
        <v>39.299999999999997</v>
      </c>
      <c r="U21" s="1">
        <f t="shared" si="0"/>
        <v>2580.6999999999998</v>
      </c>
      <c r="V21" s="1">
        <f t="shared" si="0"/>
        <v>2810.4</v>
      </c>
      <c r="W21" s="1">
        <f t="shared" si="0"/>
        <v>0</v>
      </c>
      <c r="X21" s="1">
        <f t="shared" si="0"/>
        <v>3883.8</v>
      </c>
      <c r="Y21" s="1">
        <f t="shared" si="0"/>
        <v>30</v>
      </c>
      <c r="Z21" s="1">
        <f t="shared" si="0"/>
        <v>1166.2</v>
      </c>
      <c r="AA21" s="1">
        <f t="shared" si="0"/>
        <v>1002.3</v>
      </c>
      <c r="AB21" s="1">
        <f t="shared" si="0"/>
        <v>0</v>
      </c>
      <c r="AC21" s="1">
        <f t="shared" si="0"/>
        <v>0</v>
      </c>
      <c r="AD21" s="1">
        <f t="shared" si="0"/>
        <v>11512.7</v>
      </c>
      <c r="AF21" s="1">
        <f t="shared" si="1"/>
        <v>1166.2</v>
      </c>
      <c r="AG21" s="1">
        <f t="shared" si="2"/>
        <v>0</v>
      </c>
      <c r="AH21" s="1">
        <f t="shared" si="3"/>
        <v>1166.2</v>
      </c>
      <c r="AI21" s="1">
        <f t="shared" si="4"/>
        <v>2810.4</v>
      </c>
      <c r="AJ21" s="1">
        <v>309.3</v>
      </c>
    </row>
    <row r="22" spans="1:36" x14ac:dyDescent="0.25">
      <c r="A22" s="14">
        <v>2020</v>
      </c>
      <c r="B22">
        <v>0</v>
      </c>
      <c r="C22">
        <v>0</v>
      </c>
      <c r="D22">
        <v>40.5</v>
      </c>
      <c r="E22">
        <v>1334.8</v>
      </c>
      <c r="F22">
        <v>5882.83</v>
      </c>
      <c r="G22">
        <v>0</v>
      </c>
      <c r="H22">
        <v>1918.5</v>
      </c>
      <c r="I22">
        <v>30</v>
      </c>
      <c r="J22">
        <v>532.29999999999995</v>
      </c>
      <c r="K22">
        <v>787.1</v>
      </c>
      <c r="L22">
        <v>0</v>
      </c>
      <c r="M22">
        <v>0</v>
      </c>
      <c r="N22">
        <v>10526.03</v>
      </c>
      <c r="P22" s="1">
        <v>4345.2</v>
      </c>
      <c r="Q22" s="1">
        <v>2020</v>
      </c>
      <c r="R22" s="1">
        <f t="shared" si="0"/>
        <v>0</v>
      </c>
      <c r="S22" s="1">
        <f t="shared" si="0"/>
        <v>0</v>
      </c>
      <c r="T22" s="1">
        <f t="shared" si="0"/>
        <v>40.5</v>
      </c>
      <c r="U22" s="1">
        <f t="shared" si="0"/>
        <v>1334.8</v>
      </c>
      <c r="V22" s="1">
        <f t="shared" si="0"/>
        <v>5882.83</v>
      </c>
      <c r="W22" s="1">
        <f t="shared" si="0"/>
        <v>0</v>
      </c>
      <c r="X22" s="1">
        <f t="shared" si="0"/>
        <v>1918.5</v>
      </c>
      <c r="Y22" s="1">
        <f t="shared" si="0"/>
        <v>30</v>
      </c>
      <c r="Z22" s="1">
        <f t="shared" si="0"/>
        <v>532.29999999999995</v>
      </c>
      <c r="AA22" s="1">
        <f t="shared" si="0"/>
        <v>787.1</v>
      </c>
      <c r="AB22" s="1">
        <f t="shared" si="0"/>
        <v>0</v>
      </c>
      <c r="AC22" s="1">
        <f t="shared" si="0"/>
        <v>0</v>
      </c>
      <c r="AD22" s="1">
        <f t="shared" si="0"/>
        <v>10526.03</v>
      </c>
      <c r="AF22" s="1">
        <f t="shared" si="1"/>
        <v>532.29999999999995</v>
      </c>
      <c r="AG22" s="1">
        <f t="shared" si="2"/>
        <v>0</v>
      </c>
      <c r="AH22" s="1">
        <f t="shared" si="3"/>
        <v>532.29999999999995</v>
      </c>
      <c r="AI22" s="1">
        <f t="shared" si="4"/>
        <v>5882.83</v>
      </c>
      <c r="AJ22" s="1">
        <v>245</v>
      </c>
    </row>
    <row r="23" spans="1:36" x14ac:dyDescent="0.25">
      <c r="A23" s="14" t="s">
        <v>16</v>
      </c>
      <c r="B23">
        <v>0</v>
      </c>
      <c r="C23">
        <v>0</v>
      </c>
      <c r="D23">
        <v>773.09999999999991</v>
      </c>
      <c r="E23">
        <v>31133.599999999999</v>
      </c>
      <c r="F23">
        <v>119999.62999999987</v>
      </c>
      <c r="G23">
        <v>0</v>
      </c>
      <c r="H23">
        <v>38293.799999999981</v>
      </c>
      <c r="I23">
        <v>215</v>
      </c>
      <c r="J23">
        <v>16555.399999999987</v>
      </c>
      <c r="K23">
        <v>23725.699999999997</v>
      </c>
      <c r="L23">
        <v>0</v>
      </c>
      <c r="M23">
        <v>0</v>
      </c>
      <c r="N23">
        <v>230696.22999999986</v>
      </c>
      <c r="Q23" s="1" t="s">
        <v>16</v>
      </c>
      <c r="R23" s="1">
        <f>SUM(R5:R22)</f>
        <v>0</v>
      </c>
      <c r="S23" s="1">
        <f t="shared" ref="S23:AD23" si="5">SUM(S5:S22)</f>
        <v>0</v>
      </c>
      <c r="T23" s="1">
        <f t="shared" si="5"/>
        <v>773.09999999999991</v>
      </c>
      <c r="U23" s="1">
        <f t="shared" si="5"/>
        <v>31133.599999999999</v>
      </c>
      <c r="V23" s="1">
        <f t="shared" si="5"/>
        <v>119999.62999999987</v>
      </c>
      <c r="W23" s="1">
        <f t="shared" si="5"/>
        <v>0</v>
      </c>
      <c r="X23" s="1">
        <f t="shared" si="5"/>
        <v>38293.799999999981</v>
      </c>
      <c r="Y23" s="1">
        <f t="shared" si="5"/>
        <v>215</v>
      </c>
      <c r="Z23" s="1">
        <f t="shared" si="5"/>
        <v>16555.399999999987</v>
      </c>
      <c r="AA23" s="1">
        <f t="shared" si="5"/>
        <v>23725.699999999997</v>
      </c>
      <c r="AB23" s="1">
        <f t="shared" si="5"/>
        <v>0</v>
      </c>
      <c r="AC23" s="1">
        <f t="shared" si="5"/>
        <v>0</v>
      </c>
      <c r="AD23" s="1">
        <f t="shared" si="5"/>
        <v>230696.22999999986</v>
      </c>
    </row>
    <row r="24" spans="1:36" x14ac:dyDescent="0.25">
      <c r="Q24" s="1" t="s">
        <v>23</v>
      </c>
      <c r="R24" s="3">
        <f>R23/$AD$23</f>
        <v>0</v>
      </c>
      <c r="S24" s="3">
        <f>S23/$AD$23</f>
        <v>0</v>
      </c>
      <c r="T24" s="3">
        <f t="shared" ref="T24:AC24" si="6">T23/$AD$23</f>
        <v>3.3511600948138614E-3</v>
      </c>
      <c r="U24" s="3">
        <f t="shared" si="6"/>
        <v>0.1349549578681889</v>
      </c>
      <c r="V24" s="3">
        <f t="shared" si="6"/>
        <v>0.52016294327826662</v>
      </c>
      <c r="W24" s="3">
        <f t="shared" si="6"/>
        <v>0</v>
      </c>
      <c r="X24" s="3">
        <f t="shared" si="6"/>
        <v>0.16599230945386495</v>
      </c>
      <c r="Y24" s="3">
        <f t="shared" si="6"/>
        <v>9.3196148025479278E-4</v>
      </c>
      <c r="Z24" s="3">
        <f>Z23/$AD$23</f>
        <v>7.1762767861442714E-2</v>
      </c>
      <c r="AA24" s="3">
        <f t="shared" si="6"/>
        <v>0.10284389996316806</v>
      </c>
      <c r="AB24" s="3">
        <f t="shared" si="6"/>
        <v>0</v>
      </c>
      <c r="AC24" s="3">
        <f t="shared" si="6"/>
        <v>0</v>
      </c>
      <c r="AD24" s="3">
        <f>AD23/$AD$23</f>
        <v>1</v>
      </c>
      <c r="AE24" s="4">
        <f>R24+V24+Z24</f>
        <v>0.59192571113970938</v>
      </c>
    </row>
    <row r="25" spans="1:36" x14ac:dyDescent="0.25">
      <c r="R25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2315-587E-4041-A7FA-4AF55630529E}">
  <dimension ref="A1:O84"/>
  <sheetViews>
    <sheetView topLeftCell="A7" workbookViewId="0">
      <selection activeCell="B23" sqref="B23:I41"/>
    </sheetView>
  </sheetViews>
  <sheetFormatPr defaultRowHeight="15" x14ac:dyDescent="0.25"/>
  <sheetData>
    <row r="1" spans="1:10" x14ac:dyDescent="0.25">
      <c r="B1" t="s">
        <v>59</v>
      </c>
      <c r="C1" t="s">
        <v>61</v>
      </c>
      <c r="D1" t="s">
        <v>25</v>
      </c>
      <c r="E1" t="s">
        <v>26</v>
      </c>
      <c r="F1" t="s">
        <v>27</v>
      </c>
      <c r="G1" t="s">
        <v>29</v>
      </c>
      <c r="H1" t="s">
        <v>28</v>
      </c>
      <c r="I1" t="s">
        <v>60</v>
      </c>
      <c r="J1" t="s">
        <v>64</v>
      </c>
    </row>
    <row r="2" spans="1:10" x14ac:dyDescent="0.25">
      <c r="A2">
        <v>11</v>
      </c>
      <c r="B2">
        <v>2002</v>
      </c>
      <c r="C2">
        <v>0.44444444444444398</v>
      </c>
      <c r="D2">
        <v>0.19565217391304299</v>
      </c>
      <c r="E2">
        <v>0.75</v>
      </c>
      <c r="F2">
        <v>2.09580838323353E-2</v>
      </c>
      <c r="G2">
        <v>0.86676646706586802</v>
      </c>
      <c r="H2">
        <v>0.65384615384615297</v>
      </c>
      <c r="I2">
        <v>0.48486590038314098</v>
      </c>
      <c r="J2">
        <v>-9.1</v>
      </c>
    </row>
    <row r="3" spans="1:10" x14ac:dyDescent="0.25">
      <c r="A3">
        <v>12</v>
      </c>
      <c r="B3">
        <v>2003</v>
      </c>
      <c r="C3">
        <v>0.51111111111111096</v>
      </c>
      <c r="D3">
        <v>0.41935483870967699</v>
      </c>
      <c r="E3">
        <v>0.65</v>
      </c>
      <c r="F3">
        <v>0.30838323353293401</v>
      </c>
      <c r="G3">
        <v>0.71631736526946099</v>
      </c>
      <c r="H3">
        <v>0.61538461538461497</v>
      </c>
      <c r="I3">
        <v>0.66738505747126398</v>
      </c>
      <c r="J3">
        <v>-3</v>
      </c>
    </row>
    <row r="4" spans="1:10" x14ac:dyDescent="0.25">
      <c r="A4">
        <v>13</v>
      </c>
      <c r="B4">
        <v>2004</v>
      </c>
      <c r="C4">
        <v>0.40277777777777701</v>
      </c>
      <c r="D4">
        <v>0.35825892857142799</v>
      </c>
      <c r="E4">
        <v>0.55409356725146197</v>
      </c>
      <c r="F4">
        <v>0.19610778443113699</v>
      </c>
      <c r="G4">
        <v>0.54191616766466999</v>
      </c>
      <c r="H4">
        <v>0.58823529411764697</v>
      </c>
      <c r="I4">
        <v>0.42193486590038298</v>
      </c>
      <c r="J4">
        <v>-4.8499999999999996</v>
      </c>
    </row>
    <row r="5" spans="1:10" x14ac:dyDescent="0.25">
      <c r="A5">
        <v>14</v>
      </c>
      <c r="B5">
        <v>2005</v>
      </c>
      <c r="C5">
        <v>0.78333333333333299</v>
      </c>
      <c r="D5">
        <v>0.625</v>
      </c>
      <c r="E5">
        <v>0.6</v>
      </c>
      <c r="F5">
        <v>0.68338323353293395</v>
      </c>
      <c r="G5">
        <v>0.62050898203592797</v>
      </c>
      <c r="H5">
        <v>0.66666666666666596</v>
      </c>
      <c r="I5">
        <v>0.73227969348659006</v>
      </c>
      <c r="J5">
        <v>0.58499999999999897</v>
      </c>
    </row>
    <row r="6" spans="1:10" x14ac:dyDescent="0.25">
      <c r="A6">
        <v>15</v>
      </c>
      <c r="B6">
        <v>2006</v>
      </c>
      <c r="C6">
        <v>0.81666666666666599</v>
      </c>
      <c r="D6">
        <v>0.65504807692307598</v>
      </c>
      <c r="E6">
        <v>0.73684210526315796</v>
      </c>
      <c r="F6">
        <v>0.73053892215568805</v>
      </c>
      <c r="G6">
        <v>0.84805389221556804</v>
      </c>
      <c r="H6">
        <v>0.76923076923076905</v>
      </c>
      <c r="I6">
        <v>0.79894636015325604</v>
      </c>
      <c r="J6">
        <v>0.69999999999999396</v>
      </c>
    </row>
    <row r="7" spans="1:10" x14ac:dyDescent="0.25">
      <c r="A7">
        <v>16</v>
      </c>
      <c r="B7">
        <v>2007</v>
      </c>
      <c r="C7">
        <v>0.38888888888888801</v>
      </c>
      <c r="D7">
        <v>0.41565040650406498</v>
      </c>
      <c r="E7">
        <v>0.66666666666666596</v>
      </c>
      <c r="F7">
        <v>0.29940119760479</v>
      </c>
      <c r="G7">
        <v>0.75299401197604698</v>
      </c>
      <c r="H7">
        <v>0.5625</v>
      </c>
      <c r="I7">
        <v>0.31403256704980798</v>
      </c>
      <c r="J7">
        <v>-1.6749999999999901</v>
      </c>
    </row>
    <row r="8" spans="1:10" x14ac:dyDescent="0.25">
      <c r="A8">
        <v>17</v>
      </c>
      <c r="B8">
        <v>2008</v>
      </c>
      <c r="C8">
        <v>0.38888888888888801</v>
      </c>
      <c r="D8">
        <v>0.375</v>
      </c>
      <c r="E8">
        <v>0.5</v>
      </c>
      <c r="F8">
        <v>0.220808383233532</v>
      </c>
      <c r="G8">
        <v>0.44086826347305302</v>
      </c>
      <c r="H8">
        <v>0.4</v>
      </c>
      <c r="I8">
        <v>0.44813218390804499</v>
      </c>
      <c r="J8">
        <v>-1.6</v>
      </c>
    </row>
    <row r="9" spans="1:10" x14ac:dyDescent="0.25">
      <c r="A9">
        <v>18</v>
      </c>
      <c r="B9">
        <v>2009</v>
      </c>
      <c r="C9">
        <v>0.39444444444444399</v>
      </c>
      <c r="D9">
        <v>0.42857142857142799</v>
      </c>
      <c r="E9">
        <v>0.33333333333333298</v>
      </c>
      <c r="F9">
        <v>0.33532934131736503</v>
      </c>
      <c r="G9">
        <v>0.16317365269461001</v>
      </c>
      <c r="H9">
        <v>0.28571428571428498</v>
      </c>
      <c r="I9">
        <v>0.471024904214559</v>
      </c>
      <c r="J9">
        <v>-1.5</v>
      </c>
    </row>
    <row r="10" spans="1:10" x14ac:dyDescent="0.25">
      <c r="A10">
        <v>19</v>
      </c>
      <c r="B10">
        <v>2010</v>
      </c>
      <c r="C10">
        <v>0.66111111111111098</v>
      </c>
      <c r="D10">
        <v>0.46702898550724598</v>
      </c>
      <c r="E10">
        <v>0.33333333333333298</v>
      </c>
      <c r="F10">
        <v>0.44161676646706499</v>
      </c>
      <c r="G10">
        <v>0.16317365269461001</v>
      </c>
      <c r="H10">
        <v>0.33333333333333298</v>
      </c>
      <c r="I10">
        <v>0.69075670498084296</v>
      </c>
      <c r="J10">
        <v>-2</v>
      </c>
    </row>
    <row r="11" spans="1:10" x14ac:dyDescent="0.25">
      <c r="A11">
        <v>20</v>
      </c>
      <c r="B11">
        <v>2011</v>
      </c>
      <c r="C11">
        <v>0.88611111111111096</v>
      </c>
      <c r="D11">
        <v>0.75862068965517204</v>
      </c>
      <c r="E11">
        <v>0.6</v>
      </c>
      <c r="F11">
        <v>0.90194610778443096</v>
      </c>
      <c r="G11">
        <v>0.62050898203592797</v>
      </c>
      <c r="H11">
        <v>0.7</v>
      </c>
      <c r="I11">
        <v>0.91786398467432895</v>
      </c>
      <c r="J11">
        <v>3.2999999999999901</v>
      </c>
    </row>
    <row r="12" spans="1:10" x14ac:dyDescent="0.25">
      <c r="A12">
        <v>21</v>
      </c>
      <c r="B12">
        <v>2012</v>
      </c>
      <c r="C12">
        <v>0.43611111111111101</v>
      </c>
      <c r="D12">
        <v>0.42307692307692302</v>
      </c>
      <c r="E12">
        <v>0.625</v>
      </c>
      <c r="F12">
        <v>0.31661676646706499</v>
      </c>
      <c r="G12">
        <v>0.66541916167664605</v>
      </c>
      <c r="H12">
        <v>0.56000000000000005</v>
      </c>
      <c r="I12">
        <v>0.54803639846743202</v>
      </c>
      <c r="J12">
        <v>-5</v>
      </c>
    </row>
    <row r="13" spans="1:10" x14ac:dyDescent="0.25">
      <c r="A13">
        <v>22</v>
      </c>
      <c r="B13">
        <v>2013</v>
      </c>
      <c r="C13">
        <v>0.227777777777777</v>
      </c>
      <c r="D13">
        <v>0.266666666666666</v>
      </c>
      <c r="E13">
        <v>0.42857142857142799</v>
      </c>
      <c r="F13">
        <v>7.0359281437125706E-2</v>
      </c>
      <c r="G13">
        <v>0.31287425149700598</v>
      </c>
      <c r="H13">
        <v>0.36</v>
      </c>
      <c r="I13">
        <v>0.258285440613026</v>
      </c>
      <c r="J13">
        <v>-9</v>
      </c>
    </row>
    <row r="14" spans="1:10" x14ac:dyDescent="0.25">
      <c r="A14">
        <v>23</v>
      </c>
      <c r="B14">
        <v>2014</v>
      </c>
      <c r="C14">
        <v>8.3333333333333301E-2</v>
      </c>
      <c r="D14">
        <v>0.25925925925925902</v>
      </c>
      <c r="E14">
        <v>0.33333333333333298</v>
      </c>
      <c r="F14">
        <v>6.2125748502994002E-2</v>
      </c>
      <c r="G14">
        <v>0.16317365269461001</v>
      </c>
      <c r="H14">
        <v>0.25</v>
      </c>
      <c r="I14">
        <v>8.6685823754789199E-2</v>
      </c>
      <c r="J14">
        <v>-8</v>
      </c>
    </row>
    <row r="15" spans="1:10" x14ac:dyDescent="0.25">
      <c r="A15">
        <v>24</v>
      </c>
      <c r="B15">
        <v>2015</v>
      </c>
      <c r="C15">
        <v>6.1111111111110998E-2</v>
      </c>
      <c r="D15">
        <v>0.35294117647058798</v>
      </c>
      <c r="E15">
        <v>0.28571428571428498</v>
      </c>
      <c r="F15">
        <v>0.190868263473053</v>
      </c>
      <c r="G15">
        <v>0.113023952095808</v>
      </c>
      <c r="H15">
        <v>0.2</v>
      </c>
      <c r="I15">
        <v>8.8649425287356198E-2</v>
      </c>
      <c r="J15">
        <v>-6.1999999999999797</v>
      </c>
    </row>
    <row r="16" spans="1:10" x14ac:dyDescent="0.25">
      <c r="A16">
        <v>25</v>
      </c>
      <c r="B16">
        <v>2016</v>
      </c>
      <c r="C16">
        <v>0.33055555555555499</v>
      </c>
      <c r="D16">
        <v>0.5</v>
      </c>
      <c r="E16">
        <v>0.25</v>
      </c>
      <c r="F16">
        <v>0.49925149700598798</v>
      </c>
      <c r="G16">
        <v>8.3083832335329302E-2</v>
      </c>
      <c r="H16">
        <v>0.2</v>
      </c>
      <c r="I16">
        <v>0.44698275862068898</v>
      </c>
      <c r="J16">
        <v>-2.0009999999999999</v>
      </c>
    </row>
    <row r="17" spans="1:10" x14ac:dyDescent="0.25">
      <c r="A17">
        <v>27</v>
      </c>
      <c r="B17">
        <v>2018</v>
      </c>
      <c r="C17">
        <v>0.46388888888888802</v>
      </c>
      <c r="D17">
        <v>0.5</v>
      </c>
      <c r="E17">
        <v>0.4</v>
      </c>
      <c r="F17">
        <v>0.49925149700598798</v>
      </c>
      <c r="G17">
        <v>0.27020958083832303</v>
      </c>
      <c r="H17">
        <v>0.33333333333333298</v>
      </c>
      <c r="I17">
        <v>0.44976053639846703</v>
      </c>
      <c r="J17">
        <v>-3</v>
      </c>
    </row>
    <row r="18" spans="1:10" x14ac:dyDescent="0.25">
      <c r="A18">
        <v>28</v>
      </c>
      <c r="B18">
        <v>2019</v>
      </c>
      <c r="C18">
        <v>0.72777777777777697</v>
      </c>
      <c r="D18">
        <v>0.75</v>
      </c>
      <c r="E18">
        <v>0.625</v>
      </c>
      <c r="F18">
        <v>0.89371257485029898</v>
      </c>
      <c r="G18">
        <v>0.66541916167664605</v>
      </c>
      <c r="H18">
        <v>0.5</v>
      </c>
      <c r="I18">
        <v>0.72734674329501903</v>
      </c>
      <c r="J18">
        <v>3.3250000000000099</v>
      </c>
    </row>
    <row r="19" spans="1:10" x14ac:dyDescent="0.25">
      <c r="A19">
        <v>29</v>
      </c>
      <c r="B19">
        <v>2020</v>
      </c>
      <c r="C19">
        <v>0.48055555555555501</v>
      </c>
      <c r="D19">
        <v>0.4</v>
      </c>
      <c r="E19">
        <v>0.33333333333333298</v>
      </c>
      <c r="F19">
        <v>0.26871257485029898</v>
      </c>
      <c r="G19">
        <v>0.16317365269461001</v>
      </c>
      <c r="H19">
        <v>0.33333333333333298</v>
      </c>
      <c r="I19">
        <v>0.415852490421455</v>
      </c>
      <c r="J19">
        <v>-3.5</v>
      </c>
    </row>
    <row r="23" spans="1:10" ht="15.75" x14ac:dyDescent="0.25">
      <c r="B23" t="s">
        <v>10</v>
      </c>
      <c r="C23" t="s">
        <v>61</v>
      </c>
      <c r="D23" t="s">
        <v>8</v>
      </c>
      <c r="E23" t="s">
        <v>27</v>
      </c>
      <c r="F23" t="s">
        <v>12</v>
      </c>
      <c r="G23" t="s">
        <v>62</v>
      </c>
      <c r="H23" t="s">
        <v>63</v>
      </c>
      <c r="I23" s="1" t="s">
        <v>7</v>
      </c>
    </row>
    <row r="24" spans="1:10" ht="15.75" x14ac:dyDescent="0.25">
      <c r="B24">
        <v>1658.3</v>
      </c>
      <c r="C24">
        <v>0.44444444444444398</v>
      </c>
      <c r="D24">
        <v>7078</v>
      </c>
      <c r="E24">
        <v>2.09580838323353E-2</v>
      </c>
      <c r="F24">
        <v>947.6</v>
      </c>
      <c r="G24" s="6">
        <v>0.469444444444444</v>
      </c>
      <c r="H24">
        <f>B24+F24</f>
        <v>2605.9</v>
      </c>
      <c r="I24" s="1">
        <v>1895.7</v>
      </c>
    </row>
    <row r="25" spans="1:10" ht="15.75" x14ac:dyDescent="0.25">
      <c r="B25">
        <v>1922.1</v>
      </c>
      <c r="C25">
        <v>0.51111111111111096</v>
      </c>
      <c r="D25">
        <v>6075.7</v>
      </c>
      <c r="E25">
        <v>0.30838323353293401</v>
      </c>
      <c r="F25">
        <v>1048.0999999999999</v>
      </c>
      <c r="G25" s="6">
        <v>0.54722222222222205</v>
      </c>
      <c r="H25">
        <f t="shared" ref="H25:H41" si="0">B25+F25</f>
        <v>2970.2</v>
      </c>
      <c r="I25" s="1">
        <v>2174.6999999999998</v>
      </c>
    </row>
    <row r="26" spans="1:10" ht="15.75" x14ac:dyDescent="0.25">
      <c r="B26">
        <v>1618.3</v>
      </c>
      <c r="C26">
        <v>0.40277777777777701</v>
      </c>
      <c r="D26">
        <v>7132.2</v>
      </c>
      <c r="E26">
        <v>0.19610778443113699</v>
      </c>
      <c r="F26">
        <v>1020.9</v>
      </c>
      <c r="G26" s="6">
        <v>0.55833333333333302</v>
      </c>
      <c r="H26">
        <f t="shared" si="0"/>
        <v>2639.2</v>
      </c>
      <c r="I26" s="1">
        <v>1977</v>
      </c>
    </row>
    <row r="27" spans="1:10" ht="15.75" x14ac:dyDescent="0.25">
      <c r="B27">
        <v>2994.5</v>
      </c>
      <c r="C27">
        <v>0.78333333333333299</v>
      </c>
      <c r="D27">
        <v>3477.7</v>
      </c>
      <c r="E27">
        <v>0.68338323353293395</v>
      </c>
      <c r="F27">
        <v>1403.5</v>
      </c>
      <c r="G27" s="6">
        <v>0.70833333333333304</v>
      </c>
      <c r="H27">
        <f t="shared" si="0"/>
        <v>4398</v>
      </c>
      <c r="I27" s="1">
        <v>2748.5</v>
      </c>
    </row>
    <row r="28" spans="1:10" ht="15.75" x14ac:dyDescent="0.25">
      <c r="B28">
        <v>3374.8999999999901</v>
      </c>
      <c r="C28">
        <v>0.81666666666666599</v>
      </c>
      <c r="D28">
        <v>3559.2999999999902</v>
      </c>
      <c r="E28">
        <v>0.73053892215568805</v>
      </c>
      <c r="F28">
        <v>1727.19999999999</v>
      </c>
      <c r="G28" s="6">
        <v>0.88888888888888895</v>
      </c>
      <c r="H28">
        <f t="shared" si="0"/>
        <v>5102.0999999999804</v>
      </c>
      <c r="I28" s="1">
        <v>2575.1</v>
      </c>
    </row>
    <row r="29" spans="1:10" ht="15.75" x14ac:dyDescent="0.25">
      <c r="B29">
        <v>1511.3</v>
      </c>
      <c r="C29">
        <v>0.38888888888888801</v>
      </c>
      <c r="D29">
        <v>7343.7</v>
      </c>
      <c r="E29">
        <v>0.29940119760479</v>
      </c>
      <c r="F29">
        <v>1222.7</v>
      </c>
      <c r="G29" s="6">
        <v>0.53611111111111098</v>
      </c>
      <c r="H29">
        <f t="shared" si="0"/>
        <v>2734</v>
      </c>
      <c r="I29" s="1">
        <v>1848.6</v>
      </c>
    </row>
    <row r="30" spans="1:10" ht="15.75" x14ac:dyDescent="0.25">
      <c r="B30">
        <v>2056.2999999999902</v>
      </c>
      <c r="C30">
        <v>0.38888888888888801</v>
      </c>
      <c r="D30">
        <v>8363</v>
      </c>
      <c r="E30">
        <v>0.220808383233532</v>
      </c>
      <c r="F30">
        <v>377.3</v>
      </c>
      <c r="G30" s="6">
        <v>0.26944444444444399</v>
      </c>
      <c r="H30">
        <f t="shared" si="0"/>
        <v>2433.5999999999904</v>
      </c>
      <c r="I30" s="1">
        <v>1403.1</v>
      </c>
    </row>
    <row r="31" spans="1:10" ht="15.75" x14ac:dyDescent="0.25">
      <c r="B31">
        <v>1928.1</v>
      </c>
      <c r="C31">
        <v>0.39444444444444399</v>
      </c>
      <c r="D31">
        <v>8683.1999999999898</v>
      </c>
      <c r="E31">
        <v>0.33532934131736503</v>
      </c>
      <c r="F31">
        <v>434.4</v>
      </c>
      <c r="G31" s="6">
        <v>0.20555555555555499</v>
      </c>
      <c r="H31">
        <f t="shared" si="0"/>
        <v>2362.5</v>
      </c>
      <c r="I31" s="1">
        <v>1313.8</v>
      </c>
    </row>
    <row r="32" spans="1:10" ht="15.75" x14ac:dyDescent="0.25">
      <c r="B32">
        <v>2784.7</v>
      </c>
      <c r="C32">
        <v>0.66111111111111098</v>
      </c>
      <c r="D32">
        <v>5508.1</v>
      </c>
      <c r="E32">
        <v>0.44161676646706499</v>
      </c>
      <c r="F32">
        <v>979.3</v>
      </c>
      <c r="G32" s="6">
        <v>0.469444444444444</v>
      </c>
      <c r="H32">
        <f t="shared" si="0"/>
        <v>3764</v>
      </c>
      <c r="I32" s="1">
        <v>2020.7</v>
      </c>
    </row>
    <row r="33" spans="1:15" ht="15.75" x14ac:dyDescent="0.25">
      <c r="B33">
        <v>4313.3</v>
      </c>
      <c r="C33">
        <v>0.88611111111111096</v>
      </c>
      <c r="D33">
        <v>3749</v>
      </c>
      <c r="E33">
        <v>0.90194610778443096</v>
      </c>
      <c r="F33">
        <v>1582.2</v>
      </c>
      <c r="G33" s="6">
        <v>0.86944444444444402</v>
      </c>
      <c r="H33">
        <f t="shared" si="0"/>
        <v>5895.5</v>
      </c>
      <c r="I33" s="1">
        <v>2498</v>
      </c>
    </row>
    <row r="34" spans="1:15" ht="15.75" x14ac:dyDescent="0.25">
      <c r="B34">
        <v>1921</v>
      </c>
      <c r="C34">
        <v>0.43611111111111101</v>
      </c>
      <c r="D34">
        <v>7794.3</v>
      </c>
      <c r="E34">
        <v>0.31661676646706499</v>
      </c>
      <c r="F34">
        <v>1245.9000000000001</v>
      </c>
      <c r="G34" s="6">
        <v>0.59722222222222199</v>
      </c>
      <c r="H34">
        <f t="shared" si="0"/>
        <v>3166.9</v>
      </c>
      <c r="I34" s="1">
        <v>1737.6</v>
      </c>
    </row>
    <row r="35" spans="1:15" ht="15.75" x14ac:dyDescent="0.25">
      <c r="B35">
        <v>1067.2</v>
      </c>
      <c r="C35">
        <v>0.227777777777777</v>
      </c>
      <c r="D35">
        <v>9370.9</v>
      </c>
      <c r="E35">
        <v>7.0359281437125706E-2</v>
      </c>
      <c r="F35">
        <v>618.599999999999</v>
      </c>
      <c r="G35" s="6">
        <v>0.38333333333333303</v>
      </c>
      <c r="H35">
        <f t="shared" si="0"/>
        <v>1685.799999999999</v>
      </c>
      <c r="I35" s="1">
        <v>1135.8</v>
      </c>
    </row>
    <row r="36" spans="1:15" ht="15.75" x14ac:dyDescent="0.25">
      <c r="B36">
        <v>886.4</v>
      </c>
      <c r="C36">
        <v>8.3333333333333301E-2</v>
      </c>
      <c r="D36">
        <v>10254.0999999999</v>
      </c>
      <c r="E36">
        <v>6.2125748502994002E-2</v>
      </c>
      <c r="F36">
        <v>419</v>
      </c>
      <c r="G36" s="6">
        <v>0.105555555555555</v>
      </c>
      <c r="H36">
        <f t="shared" si="0"/>
        <v>1305.4000000000001</v>
      </c>
      <c r="I36" s="1">
        <v>571.6</v>
      </c>
    </row>
    <row r="37" spans="1:15" ht="15.75" x14ac:dyDescent="0.25">
      <c r="B37">
        <v>519.79999999999995</v>
      </c>
      <c r="C37">
        <v>6.1111111111110998E-2</v>
      </c>
      <c r="D37">
        <v>10434.299999999999</v>
      </c>
      <c r="E37">
        <v>0.190868263473053</v>
      </c>
      <c r="F37">
        <v>305.60000000000002</v>
      </c>
      <c r="G37" s="6">
        <v>6.3888888888888801E-2</v>
      </c>
      <c r="H37">
        <f t="shared" si="0"/>
        <v>825.4</v>
      </c>
      <c r="I37" s="1">
        <v>355.7</v>
      </c>
    </row>
    <row r="38" spans="1:15" ht="15.75" x14ac:dyDescent="0.25">
      <c r="B38">
        <v>1663.6</v>
      </c>
      <c r="C38">
        <v>0.33055555555555499</v>
      </c>
      <c r="D38">
        <v>6971.7</v>
      </c>
      <c r="E38">
        <v>0.49925149700598798</v>
      </c>
      <c r="F38">
        <v>500.8</v>
      </c>
      <c r="G38" s="6">
        <v>0.22222222222222199</v>
      </c>
      <c r="H38">
        <f t="shared" si="0"/>
        <v>2164.4</v>
      </c>
      <c r="I38" s="1">
        <v>967</v>
      </c>
    </row>
    <row r="39" spans="1:15" ht="15.75" x14ac:dyDescent="0.25">
      <c r="B39">
        <v>2271.6999999999998</v>
      </c>
      <c r="C39">
        <v>0.46388888888888802</v>
      </c>
      <c r="D39">
        <v>5511.2</v>
      </c>
      <c r="E39">
        <v>0.49925149700598798</v>
      </c>
      <c r="F39">
        <v>1023.8</v>
      </c>
      <c r="G39" s="6">
        <v>0.52777777777777701</v>
      </c>
      <c r="H39">
        <f t="shared" si="0"/>
        <v>3295.5</v>
      </c>
      <c r="I39" s="1">
        <v>1995.2</v>
      </c>
    </row>
    <row r="40" spans="1:15" ht="15.75" x14ac:dyDescent="0.25">
      <c r="B40">
        <v>3883.8</v>
      </c>
      <c r="C40">
        <v>0.72777777777777697</v>
      </c>
      <c r="D40">
        <v>2810.4</v>
      </c>
      <c r="E40">
        <v>0.89371257485029898</v>
      </c>
      <c r="F40">
        <v>1166.2</v>
      </c>
      <c r="G40" s="6">
        <v>0.72499999999999998</v>
      </c>
      <c r="H40">
        <f t="shared" si="0"/>
        <v>5050</v>
      </c>
      <c r="I40" s="1">
        <v>2580.6999999999998</v>
      </c>
    </row>
    <row r="41" spans="1:15" ht="15.75" x14ac:dyDescent="0.25">
      <c r="B41">
        <v>1918.5</v>
      </c>
      <c r="C41">
        <v>0.48055555555555501</v>
      </c>
      <c r="D41">
        <v>5882.83</v>
      </c>
      <c r="E41">
        <v>0.26871257485029898</v>
      </c>
      <c r="F41">
        <v>532.29999999999995</v>
      </c>
      <c r="G41" s="6">
        <v>0.50833333333333297</v>
      </c>
      <c r="H41">
        <f t="shared" si="0"/>
        <v>2450.8000000000002</v>
      </c>
      <c r="I41" s="1">
        <v>1334.8</v>
      </c>
    </row>
    <row r="42" spans="1:15" ht="15.75" x14ac:dyDescent="0.25">
      <c r="I42" s="1">
        <v>31133.599999999999</v>
      </c>
    </row>
    <row r="43" spans="1:15" ht="15.75" x14ac:dyDescent="0.25">
      <c r="A43" s="1"/>
      <c r="B43" s="1" t="s">
        <v>17</v>
      </c>
      <c r="C43" s="1" t="s">
        <v>4</v>
      </c>
      <c r="D43" s="1" t="s">
        <v>5</v>
      </c>
      <c r="E43" s="1" t="s">
        <v>6</v>
      </c>
      <c r="F43" s="1" t="s">
        <v>7</v>
      </c>
      <c r="G43" s="1" t="s">
        <v>8</v>
      </c>
      <c r="H43" s="1" t="s">
        <v>9</v>
      </c>
      <c r="I43" s="1" t="s">
        <v>10</v>
      </c>
      <c r="J43" s="1"/>
      <c r="K43" s="1" t="s">
        <v>12</v>
      </c>
      <c r="L43" s="1" t="s">
        <v>13</v>
      </c>
      <c r="M43" s="1" t="s">
        <v>14</v>
      </c>
      <c r="N43" s="1" t="s">
        <v>15</v>
      </c>
      <c r="O43" s="1" t="s">
        <v>16</v>
      </c>
    </row>
    <row r="44" spans="1:15" ht="15.75" x14ac:dyDescent="0.25">
      <c r="A44" s="1"/>
      <c r="B44" s="1">
        <v>2002</v>
      </c>
      <c r="C44" s="1">
        <v>0</v>
      </c>
      <c r="D44" s="1">
        <v>0</v>
      </c>
      <c r="E44" s="1">
        <v>65.599999999999994</v>
      </c>
      <c r="F44" s="1">
        <v>1895.7</v>
      </c>
      <c r="G44" s="1">
        <v>7078</v>
      </c>
      <c r="H44" s="1">
        <v>0</v>
      </c>
      <c r="I44" s="1">
        <v>1658.3</v>
      </c>
      <c r="J44" s="1"/>
      <c r="K44" s="1">
        <v>947.6</v>
      </c>
      <c r="L44" s="1">
        <v>1095.8</v>
      </c>
      <c r="M44" s="1">
        <v>0</v>
      </c>
      <c r="N44" s="1">
        <v>0</v>
      </c>
      <c r="O44" s="1">
        <v>12740.999999999998</v>
      </c>
    </row>
    <row r="45" spans="1:15" ht="15.75" x14ac:dyDescent="0.25">
      <c r="A45" s="1"/>
      <c r="B45" s="1">
        <v>2003</v>
      </c>
      <c r="C45" s="1">
        <v>0</v>
      </c>
      <c r="D45" s="1">
        <v>0</v>
      </c>
      <c r="E45" s="1">
        <v>45.1</v>
      </c>
      <c r="F45" s="1">
        <v>2174.6999999999998</v>
      </c>
      <c r="G45" s="1">
        <v>6075.7</v>
      </c>
      <c r="H45" s="1">
        <v>0</v>
      </c>
      <c r="I45" s="1">
        <v>1922.1</v>
      </c>
      <c r="J45" s="1"/>
      <c r="K45" s="1">
        <v>1048.0999999999999</v>
      </c>
      <c r="L45" s="1">
        <v>1464.3</v>
      </c>
      <c r="M45" s="1">
        <v>0</v>
      </c>
      <c r="N45" s="1">
        <v>0</v>
      </c>
      <c r="O45" s="1">
        <v>12730</v>
      </c>
    </row>
    <row r="46" spans="1:15" ht="15.75" x14ac:dyDescent="0.25">
      <c r="A46" s="1"/>
      <c r="B46" s="1">
        <v>2004</v>
      </c>
      <c r="C46" s="1">
        <v>0</v>
      </c>
      <c r="D46" s="1">
        <v>0</v>
      </c>
      <c r="E46" s="1">
        <v>55.2</v>
      </c>
      <c r="F46" s="1">
        <v>1977</v>
      </c>
      <c r="G46" s="1">
        <v>7132.2</v>
      </c>
      <c r="H46" s="1">
        <v>0</v>
      </c>
      <c r="I46" s="1">
        <v>1618.3</v>
      </c>
      <c r="J46" s="1"/>
      <c r="K46" s="1">
        <v>1020.9</v>
      </c>
      <c r="L46" s="1">
        <v>1214.2</v>
      </c>
      <c r="M46" s="1">
        <v>0</v>
      </c>
      <c r="N46" s="1">
        <v>0</v>
      </c>
      <c r="O46" s="1">
        <v>13017.8</v>
      </c>
    </row>
    <row r="47" spans="1:15" ht="15.75" x14ac:dyDescent="0.25">
      <c r="A47" s="1"/>
      <c r="B47" s="1">
        <v>2005</v>
      </c>
      <c r="C47" s="1">
        <v>0</v>
      </c>
      <c r="D47" s="1">
        <v>0</v>
      </c>
      <c r="E47" s="1">
        <v>25.9</v>
      </c>
      <c r="F47" s="1">
        <v>2748.5</v>
      </c>
      <c r="G47" s="1">
        <v>3477.7</v>
      </c>
      <c r="H47" s="1">
        <v>0</v>
      </c>
      <c r="I47" s="1">
        <v>2994.5</v>
      </c>
      <c r="J47" s="1"/>
      <c r="K47" s="1">
        <v>1403.5</v>
      </c>
      <c r="L47" s="1">
        <v>2365.1999999999998</v>
      </c>
      <c r="M47" s="1">
        <v>0</v>
      </c>
      <c r="N47" s="1">
        <v>0</v>
      </c>
      <c r="O47" s="1">
        <v>13015.3</v>
      </c>
    </row>
    <row r="48" spans="1:15" ht="15.75" x14ac:dyDescent="0.25">
      <c r="A48" s="1"/>
      <c r="B48" s="1">
        <v>2006</v>
      </c>
      <c r="C48" s="1">
        <v>0</v>
      </c>
      <c r="D48" s="1">
        <v>0</v>
      </c>
      <c r="E48" s="1">
        <v>29.1</v>
      </c>
      <c r="F48" s="1">
        <v>2575.1</v>
      </c>
      <c r="G48" s="1">
        <v>3559.2999999999902</v>
      </c>
      <c r="H48" s="1">
        <v>0</v>
      </c>
      <c r="I48" s="1">
        <v>3374.8999999999901</v>
      </c>
      <c r="J48" s="1"/>
      <c r="K48" s="1">
        <v>1727.19999999999</v>
      </c>
      <c r="L48" s="1">
        <v>2838.2</v>
      </c>
      <c r="M48" s="1">
        <v>0</v>
      </c>
      <c r="N48" s="1">
        <v>0</v>
      </c>
      <c r="O48" s="1">
        <v>14103.79999999997</v>
      </c>
    </row>
    <row r="49" spans="1:15" ht="15.75" x14ac:dyDescent="0.25">
      <c r="A49" s="1"/>
      <c r="B49" s="1">
        <v>2007</v>
      </c>
      <c r="C49" s="1">
        <v>0</v>
      </c>
      <c r="D49" s="1">
        <v>0</v>
      </c>
      <c r="E49" s="1">
        <v>27.2</v>
      </c>
      <c r="F49" s="1">
        <v>1848.6</v>
      </c>
      <c r="G49" s="1">
        <v>7343.7</v>
      </c>
      <c r="H49" s="1">
        <v>0</v>
      </c>
      <c r="I49" s="1">
        <v>1511.3</v>
      </c>
      <c r="J49" s="1"/>
      <c r="K49" s="1">
        <v>1222.7</v>
      </c>
      <c r="L49" s="1">
        <v>751.1</v>
      </c>
      <c r="M49" s="1">
        <v>0</v>
      </c>
      <c r="N49" s="1">
        <v>0</v>
      </c>
      <c r="O49" s="1">
        <v>12704.6</v>
      </c>
    </row>
    <row r="50" spans="1:15" ht="15.75" x14ac:dyDescent="0.25">
      <c r="A50" s="1"/>
      <c r="B50" s="1">
        <v>2008</v>
      </c>
      <c r="C50" s="1">
        <v>0</v>
      </c>
      <c r="D50" s="1">
        <v>0</v>
      </c>
      <c r="E50" s="1">
        <v>34.200000000000003</v>
      </c>
      <c r="F50" s="1">
        <v>1403.1</v>
      </c>
      <c r="G50" s="1">
        <v>8363</v>
      </c>
      <c r="H50" s="1">
        <v>0</v>
      </c>
      <c r="I50" s="1">
        <v>2056.2999999999902</v>
      </c>
      <c r="J50" s="1"/>
      <c r="K50" s="1">
        <v>377.3</v>
      </c>
      <c r="L50" s="1">
        <v>1303.5</v>
      </c>
      <c r="M50" s="1">
        <v>0</v>
      </c>
      <c r="N50" s="1">
        <v>0</v>
      </c>
      <c r="O50" s="1">
        <v>13537.399999999989</v>
      </c>
    </row>
    <row r="51" spans="1:15" ht="15.75" x14ac:dyDescent="0.25">
      <c r="A51" s="1"/>
      <c r="B51" s="1">
        <v>2009</v>
      </c>
      <c r="C51" s="1">
        <v>0</v>
      </c>
      <c r="D51" s="1">
        <v>0</v>
      </c>
      <c r="E51" s="1">
        <v>28</v>
      </c>
      <c r="F51" s="1">
        <v>1313.8</v>
      </c>
      <c r="G51" s="1">
        <v>8683.1999999999898</v>
      </c>
      <c r="H51" s="1">
        <v>0</v>
      </c>
      <c r="I51" s="1">
        <v>1928.1</v>
      </c>
      <c r="J51" s="1"/>
      <c r="K51" s="1">
        <v>434.4</v>
      </c>
      <c r="L51" s="1">
        <v>1346.9</v>
      </c>
      <c r="M51" s="1">
        <v>0</v>
      </c>
      <c r="N51" s="1">
        <v>0</v>
      </c>
      <c r="O51" s="1">
        <v>13734.399999999989</v>
      </c>
    </row>
    <row r="52" spans="1:15" ht="15.75" x14ac:dyDescent="0.25">
      <c r="A52" s="1"/>
      <c r="B52" s="1">
        <v>2010</v>
      </c>
      <c r="C52" s="1">
        <v>0</v>
      </c>
      <c r="D52" s="1">
        <v>0</v>
      </c>
      <c r="E52" s="1">
        <v>29.1</v>
      </c>
      <c r="F52" s="1">
        <v>2020.7</v>
      </c>
      <c r="G52" s="1">
        <v>5508.1</v>
      </c>
      <c r="H52" s="1">
        <v>0</v>
      </c>
      <c r="I52" s="1">
        <v>2784.7</v>
      </c>
      <c r="J52" s="1"/>
      <c r="K52" s="1">
        <v>979.3</v>
      </c>
      <c r="L52" s="1">
        <v>2103.1</v>
      </c>
      <c r="M52" s="1">
        <v>0</v>
      </c>
      <c r="N52" s="1">
        <v>0</v>
      </c>
      <c r="O52" s="1">
        <v>13425</v>
      </c>
    </row>
    <row r="53" spans="1:15" ht="15.75" x14ac:dyDescent="0.25">
      <c r="A53" s="1"/>
      <c r="B53" s="1">
        <v>2011</v>
      </c>
      <c r="C53" s="1">
        <v>0</v>
      </c>
      <c r="D53" s="1">
        <v>0</v>
      </c>
      <c r="E53" s="1">
        <v>25.7</v>
      </c>
      <c r="F53" s="1">
        <v>2498</v>
      </c>
      <c r="G53" s="1">
        <v>3749</v>
      </c>
      <c r="H53" s="1">
        <v>0</v>
      </c>
      <c r="I53" s="1">
        <v>4313.3</v>
      </c>
      <c r="J53" s="1"/>
      <c r="K53" s="1">
        <v>1582.2</v>
      </c>
      <c r="L53" s="1">
        <v>3179.3</v>
      </c>
      <c r="M53" s="1">
        <v>0</v>
      </c>
      <c r="N53" s="1">
        <v>0</v>
      </c>
      <c r="O53" s="1">
        <v>15378.5</v>
      </c>
    </row>
    <row r="54" spans="1:15" ht="15.75" x14ac:dyDescent="0.25">
      <c r="A54" s="1"/>
      <c r="B54" s="1">
        <v>2012</v>
      </c>
      <c r="C54" s="1">
        <v>0</v>
      </c>
      <c r="D54" s="1">
        <v>0</v>
      </c>
      <c r="E54" s="1">
        <v>78.900000000000006</v>
      </c>
      <c r="F54" s="1">
        <v>1737.6</v>
      </c>
      <c r="G54" s="1">
        <v>7794.3</v>
      </c>
      <c r="H54" s="1">
        <v>0</v>
      </c>
      <c r="I54" s="1">
        <v>1921</v>
      </c>
      <c r="J54" s="1"/>
      <c r="K54" s="1">
        <v>1245.9000000000001</v>
      </c>
      <c r="L54" s="1">
        <v>728.6</v>
      </c>
      <c r="M54" s="1">
        <v>0</v>
      </c>
      <c r="N54" s="1">
        <v>0</v>
      </c>
      <c r="O54" s="1">
        <v>13506.3</v>
      </c>
    </row>
    <row r="55" spans="1:15" ht="15.75" x14ac:dyDescent="0.25">
      <c r="A55" s="1"/>
      <c r="B55" s="1">
        <v>2013</v>
      </c>
      <c r="C55" s="1">
        <v>0</v>
      </c>
      <c r="D55" s="1">
        <v>0</v>
      </c>
      <c r="E55" s="1">
        <v>41.3</v>
      </c>
      <c r="F55" s="1">
        <v>1135.8</v>
      </c>
      <c r="G55" s="1">
        <v>9370.9</v>
      </c>
      <c r="H55" s="1">
        <v>0</v>
      </c>
      <c r="I55" s="1">
        <v>1067.2</v>
      </c>
      <c r="J55" s="1"/>
      <c r="K55" s="1">
        <v>618.599999999999</v>
      </c>
      <c r="L55" s="1">
        <v>604.6</v>
      </c>
      <c r="M55" s="1">
        <v>0</v>
      </c>
      <c r="N55" s="1">
        <v>0</v>
      </c>
      <c r="O55" s="1">
        <v>12869.4</v>
      </c>
    </row>
    <row r="56" spans="1:15" ht="15.75" x14ac:dyDescent="0.25">
      <c r="A56" s="1"/>
      <c r="B56" s="1">
        <v>2014</v>
      </c>
      <c r="C56" s="1">
        <v>0</v>
      </c>
      <c r="D56" s="1">
        <v>0</v>
      </c>
      <c r="E56" s="1">
        <v>63.6</v>
      </c>
      <c r="F56" s="1">
        <v>571.6</v>
      </c>
      <c r="G56" s="1">
        <v>10254.0999999999</v>
      </c>
      <c r="H56" s="1">
        <v>0</v>
      </c>
      <c r="I56" s="1">
        <v>886.4</v>
      </c>
      <c r="J56" s="1"/>
      <c r="K56" s="1">
        <v>419</v>
      </c>
      <c r="L56" s="1">
        <v>582</v>
      </c>
      <c r="M56" s="1">
        <v>0</v>
      </c>
      <c r="N56" s="1">
        <v>0</v>
      </c>
      <c r="O56" s="1">
        <v>12776.699999999901</v>
      </c>
    </row>
    <row r="57" spans="1:15" ht="15.75" x14ac:dyDescent="0.25">
      <c r="A57" s="1"/>
      <c r="B57" s="1">
        <v>2015</v>
      </c>
      <c r="C57" s="1">
        <v>0</v>
      </c>
      <c r="D57" s="1">
        <v>0</v>
      </c>
      <c r="E57" s="1">
        <v>63.9</v>
      </c>
      <c r="F57" s="1">
        <v>355.7</v>
      </c>
      <c r="G57" s="1">
        <v>10434.299999999999</v>
      </c>
      <c r="H57" s="1">
        <v>0</v>
      </c>
      <c r="I57" s="1">
        <v>519.79999999999995</v>
      </c>
      <c r="J57" s="1"/>
      <c r="K57" s="1">
        <v>305.60000000000002</v>
      </c>
      <c r="L57" s="1">
        <v>365.5</v>
      </c>
      <c r="M57" s="1">
        <v>0</v>
      </c>
      <c r="N57" s="1">
        <v>0</v>
      </c>
      <c r="O57" s="1">
        <v>12075.8</v>
      </c>
    </row>
    <row r="58" spans="1:15" ht="15.75" x14ac:dyDescent="0.25">
      <c r="A58" s="1"/>
      <c r="B58" s="1">
        <v>2016</v>
      </c>
      <c r="C58" s="1">
        <v>0</v>
      </c>
      <c r="D58" s="1">
        <v>0</v>
      </c>
      <c r="E58" s="1">
        <v>42.2</v>
      </c>
      <c r="F58" s="1">
        <v>967</v>
      </c>
      <c r="G58" s="1">
        <v>6971.7</v>
      </c>
      <c r="H58" s="1">
        <v>0</v>
      </c>
      <c r="I58" s="1">
        <v>1663.6</v>
      </c>
      <c r="J58" s="1"/>
      <c r="K58" s="1">
        <v>500.8</v>
      </c>
      <c r="L58" s="1">
        <v>992.2</v>
      </c>
      <c r="M58" s="1">
        <v>0</v>
      </c>
      <c r="N58" s="1">
        <v>0</v>
      </c>
      <c r="O58" s="1">
        <v>11168.5</v>
      </c>
    </row>
    <row r="59" spans="1:15" ht="15.75" x14ac:dyDescent="0.25">
      <c r="A59" s="1"/>
      <c r="B59" s="1">
        <v>2018</v>
      </c>
      <c r="C59" s="1">
        <v>0</v>
      </c>
      <c r="D59" s="1">
        <v>0</v>
      </c>
      <c r="E59" s="1">
        <v>38.299999999999997</v>
      </c>
      <c r="F59" s="1">
        <v>1995.2</v>
      </c>
      <c r="G59" s="1">
        <v>5511.2</v>
      </c>
      <c r="H59" s="1">
        <v>0</v>
      </c>
      <c r="I59" s="1">
        <v>2271.6999999999998</v>
      </c>
      <c r="J59" s="1"/>
      <c r="K59" s="1">
        <v>1023.8</v>
      </c>
      <c r="L59" s="1">
        <v>1001.8</v>
      </c>
      <c r="M59" s="1">
        <v>0</v>
      </c>
      <c r="N59" s="1">
        <v>0</v>
      </c>
      <c r="O59" s="1">
        <v>11872.999999999998</v>
      </c>
    </row>
    <row r="60" spans="1:15" ht="15.75" x14ac:dyDescent="0.25">
      <c r="A60" s="1"/>
      <c r="B60" s="1">
        <v>2019</v>
      </c>
      <c r="C60" s="1">
        <v>0</v>
      </c>
      <c r="D60" s="1">
        <v>0</v>
      </c>
      <c r="E60" s="1">
        <v>39.299999999999997</v>
      </c>
      <c r="F60" s="1">
        <v>2580.6999999999998</v>
      </c>
      <c r="G60" s="1">
        <v>2810.4</v>
      </c>
      <c r="H60" s="1">
        <v>0</v>
      </c>
      <c r="I60" s="1">
        <v>3883.8</v>
      </c>
      <c r="J60" s="1"/>
      <c r="K60" s="1">
        <v>1166.2</v>
      </c>
      <c r="L60" s="1">
        <v>1002.3</v>
      </c>
      <c r="M60" s="1">
        <v>0</v>
      </c>
      <c r="N60" s="1">
        <v>0</v>
      </c>
      <c r="O60" s="1">
        <v>11512.7</v>
      </c>
    </row>
    <row r="61" spans="1:15" ht="15.75" x14ac:dyDescent="0.25">
      <c r="A61" s="1"/>
      <c r="B61" s="1">
        <v>2020</v>
      </c>
      <c r="C61" s="1">
        <v>0</v>
      </c>
      <c r="D61" s="1">
        <v>0</v>
      </c>
      <c r="E61" s="1">
        <v>40.5</v>
      </c>
      <c r="F61" s="1">
        <v>1334.8</v>
      </c>
      <c r="G61" s="1">
        <v>5882.83</v>
      </c>
      <c r="H61" s="1">
        <v>0</v>
      </c>
      <c r="I61" s="1">
        <v>1918.5</v>
      </c>
      <c r="J61" s="1"/>
      <c r="K61" s="1">
        <v>532.29999999999995</v>
      </c>
      <c r="L61" s="1">
        <v>787.1</v>
      </c>
      <c r="M61" s="1">
        <v>0</v>
      </c>
      <c r="N61" s="1">
        <v>0</v>
      </c>
      <c r="O61" s="1">
        <v>10526.03</v>
      </c>
    </row>
    <row r="62" spans="1:15" ht="15.75" x14ac:dyDescent="0.25">
      <c r="A62" s="1"/>
      <c r="B62" s="1" t="s">
        <v>16</v>
      </c>
      <c r="C62" s="1">
        <f>SUM(C44:C61)</f>
        <v>0</v>
      </c>
      <c r="D62" s="1">
        <f t="shared" ref="D62:O62" si="1">SUM(D44:D61)</f>
        <v>0</v>
      </c>
      <c r="E62" s="1">
        <f t="shared" si="1"/>
        <v>773.09999999999991</v>
      </c>
      <c r="F62" s="1">
        <f t="shared" si="1"/>
        <v>31133.599999999999</v>
      </c>
      <c r="G62" s="1">
        <f t="shared" si="1"/>
        <v>119999.62999999987</v>
      </c>
      <c r="H62" s="1">
        <f t="shared" si="1"/>
        <v>0</v>
      </c>
      <c r="I62" s="1">
        <f t="shared" si="1"/>
        <v>38293.799999999981</v>
      </c>
      <c r="J62" s="1"/>
      <c r="K62" s="1">
        <f t="shared" si="1"/>
        <v>16555.399999999987</v>
      </c>
      <c r="L62" s="1">
        <f t="shared" si="1"/>
        <v>23725.699999999997</v>
      </c>
      <c r="M62" s="1">
        <f t="shared" si="1"/>
        <v>0</v>
      </c>
      <c r="N62" s="1">
        <f t="shared" si="1"/>
        <v>0</v>
      </c>
      <c r="O62" s="1">
        <f t="shared" si="1"/>
        <v>230696.22999999986</v>
      </c>
    </row>
    <row r="63" spans="1:15" ht="15.75" x14ac:dyDescent="0.25">
      <c r="B63" s="1" t="s">
        <v>23</v>
      </c>
      <c r="C63" s="3">
        <f>C62/$O$62</f>
        <v>0</v>
      </c>
      <c r="D63" s="3">
        <f>D62/$O$62</f>
        <v>0</v>
      </c>
      <c r="E63" s="3">
        <f>E62/$O$62</f>
        <v>3.3511600948138614E-3</v>
      </c>
      <c r="F63" s="3">
        <f>F62/$O$62</f>
        <v>0.1349549578681889</v>
      </c>
      <c r="G63" s="3">
        <f>G62/$O$62</f>
        <v>0.52016294327826662</v>
      </c>
      <c r="H63" s="3">
        <f>H62/$O$62</f>
        <v>0</v>
      </c>
      <c r="I63" s="3">
        <f>I62/$O$62</f>
        <v>0.16599230945386495</v>
      </c>
      <c r="J63" s="3"/>
      <c r="K63" s="3">
        <f>K62/$O$62</f>
        <v>7.1762767861442714E-2</v>
      </c>
      <c r="L63" s="3">
        <f>L62/$O$62</f>
        <v>0.10284389996316806</v>
      </c>
      <c r="M63" s="3">
        <f>M62/$O$62</f>
        <v>0</v>
      </c>
      <c r="N63" s="3">
        <f>N62/$O$62</f>
        <v>0</v>
      </c>
      <c r="O63" s="3">
        <f>O62/$O$62</f>
        <v>1</v>
      </c>
    </row>
    <row r="65" spans="2:6" ht="15.75" x14ac:dyDescent="0.25">
      <c r="B65" s="1" t="s">
        <v>17</v>
      </c>
      <c r="C65" s="1" t="s">
        <v>8</v>
      </c>
      <c r="D65" s="1" t="s">
        <v>10</v>
      </c>
      <c r="E65" s="1" t="s">
        <v>7</v>
      </c>
      <c r="F65" s="1" t="s">
        <v>12</v>
      </c>
    </row>
    <row r="66" spans="2:6" ht="15.75" x14ac:dyDescent="0.25">
      <c r="B66" s="1">
        <v>2002</v>
      </c>
      <c r="C66" s="1">
        <v>7078</v>
      </c>
      <c r="D66" s="1">
        <v>1658.3</v>
      </c>
      <c r="E66" s="1">
        <v>1895.7</v>
      </c>
      <c r="F66" s="1">
        <v>947.6</v>
      </c>
    </row>
    <row r="67" spans="2:6" ht="15.75" x14ac:dyDescent="0.25">
      <c r="B67" s="1">
        <v>2003</v>
      </c>
      <c r="C67" s="1">
        <v>6075.7</v>
      </c>
      <c r="D67" s="1">
        <v>1922.1</v>
      </c>
      <c r="E67" s="1">
        <v>2174.6999999999998</v>
      </c>
      <c r="F67" s="1">
        <v>1048.0999999999999</v>
      </c>
    </row>
    <row r="68" spans="2:6" ht="15.75" x14ac:dyDescent="0.25">
      <c r="B68" s="1">
        <v>2004</v>
      </c>
      <c r="C68" s="1">
        <v>7132.2</v>
      </c>
      <c r="D68" s="1">
        <v>1618.3</v>
      </c>
      <c r="E68" s="1">
        <v>1977</v>
      </c>
      <c r="F68" s="1">
        <v>1020.9</v>
      </c>
    </row>
    <row r="69" spans="2:6" ht="15.75" x14ac:dyDescent="0.25">
      <c r="B69" s="1">
        <v>2005</v>
      </c>
      <c r="C69" s="1">
        <v>3477.7</v>
      </c>
      <c r="D69" s="1">
        <v>2994.5</v>
      </c>
      <c r="E69" s="1">
        <v>2748.5</v>
      </c>
      <c r="F69" s="1">
        <v>1403.5</v>
      </c>
    </row>
    <row r="70" spans="2:6" ht="15.75" x14ac:dyDescent="0.25">
      <c r="B70" s="1">
        <v>2006</v>
      </c>
      <c r="C70" s="1">
        <v>3559.2999999999902</v>
      </c>
      <c r="D70" s="1">
        <v>3374.8999999999901</v>
      </c>
      <c r="E70" s="1">
        <v>2575.1</v>
      </c>
      <c r="F70" s="1">
        <v>1727.19999999999</v>
      </c>
    </row>
    <row r="71" spans="2:6" ht="15.75" x14ac:dyDescent="0.25">
      <c r="B71" s="1">
        <v>2007</v>
      </c>
      <c r="C71" s="1">
        <v>7343.7</v>
      </c>
      <c r="D71" s="1">
        <v>1511.3</v>
      </c>
      <c r="E71" s="1">
        <v>1848.6</v>
      </c>
      <c r="F71" s="1">
        <v>1222.7</v>
      </c>
    </row>
    <row r="72" spans="2:6" ht="15.75" x14ac:dyDescent="0.25">
      <c r="B72" s="1">
        <v>2008</v>
      </c>
      <c r="C72" s="1">
        <v>8363</v>
      </c>
      <c r="D72" s="1">
        <v>2056.2999999999902</v>
      </c>
      <c r="E72" s="1">
        <v>1403.1</v>
      </c>
      <c r="F72" s="1">
        <v>377.3</v>
      </c>
    </row>
    <row r="73" spans="2:6" ht="15.75" x14ac:dyDescent="0.25">
      <c r="B73" s="1">
        <v>2009</v>
      </c>
      <c r="C73" s="1">
        <v>8683.1999999999898</v>
      </c>
      <c r="D73" s="1">
        <v>1928.1</v>
      </c>
      <c r="E73" s="1">
        <v>1313.8</v>
      </c>
      <c r="F73" s="1">
        <v>434.4</v>
      </c>
    </row>
    <row r="74" spans="2:6" ht="15.75" x14ac:dyDescent="0.25">
      <c r="B74" s="1">
        <v>2010</v>
      </c>
      <c r="C74" s="1">
        <v>5508.1</v>
      </c>
      <c r="D74" s="1">
        <v>2784.7</v>
      </c>
      <c r="E74" s="1">
        <v>2020.7</v>
      </c>
      <c r="F74" s="1">
        <v>979.3</v>
      </c>
    </row>
    <row r="75" spans="2:6" ht="15.75" x14ac:dyDescent="0.25">
      <c r="B75" s="1">
        <v>2011</v>
      </c>
      <c r="C75" s="1">
        <v>3749</v>
      </c>
      <c r="D75" s="1">
        <v>4313.3</v>
      </c>
      <c r="E75" s="1">
        <v>2498</v>
      </c>
      <c r="F75" s="1">
        <v>1582.2</v>
      </c>
    </row>
    <row r="76" spans="2:6" ht="15.75" x14ac:dyDescent="0.25">
      <c r="B76" s="1">
        <v>2012</v>
      </c>
      <c r="C76" s="1">
        <v>7794.3</v>
      </c>
      <c r="D76" s="1">
        <v>1921</v>
      </c>
      <c r="E76" s="1">
        <v>1737.6</v>
      </c>
      <c r="F76" s="1">
        <v>1245.9000000000001</v>
      </c>
    </row>
    <row r="77" spans="2:6" ht="15.75" x14ac:dyDescent="0.25">
      <c r="B77" s="1">
        <v>2013</v>
      </c>
      <c r="C77" s="1">
        <v>9370.9</v>
      </c>
      <c r="D77" s="1">
        <v>1067.2</v>
      </c>
      <c r="E77" s="1">
        <v>1135.8</v>
      </c>
      <c r="F77" s="1">
        <v>618.599999999999</v>
      </c>
    </row>
    <row r="78" spans="2:6" ht="15.75" x14ac:dyDescent="0.25">
      <c r="B78" s="1">
        <v>2014</v>
      </c>
      <c r="C78" s="1">
        <v>10254.0999999999</v>
      </c>
      <c r="D78" s="1">
        <v>886.4</v>
      </c>
      <c r="E78" s="1">
        <v>571.6</v>
      </c>
      <c r="F78" s="1">
        <v>419</v>
      </c>
    </row>
    <row r="79" spans="2:6" ht="15.75" x14ac:dyDescent="0.25">
      <c r="B79" s="1">
        <v>2015</v>
      </c>
      <c r="C79" s="1">
        <v>10434.299999999999</v>
      </c>
      <c r="D79" s="1">
        <v>519.79999999999995</v>
      </c>
      <c r="E79" s="1">
        <v>355.7</v>
      </c>
      <c r="F79" s="1">
        <v>305.60000000000002</v>
      </c>
    </row>
    <row r="80" spans="2:6" ht="15.75" x14ac:dyDescent="0.25">
      <c r="B80" s="1">
        <v>2016</v>
      </c>
      <c r="C80" s="1">
        <v>6971.7</v>
      </c>
      <c r="D80" s="1">
        <v>1663.6</v>
      </c>
      <c r="E80" s="1">
        <v>967</v>
      </c>
      <c r="F80" s="1">
        <v>500.8</v>
      </c>
    </row>
    <row r="81" spans="2:6" ht="15.75" x14ac:dyDescent="0.25">
      <c r="B81" s="1">
        <v>2018</v>
      </c>
      <c r="C81" s="1">
        <v>5511.2</v>
      </c>
      <c r="D81" s="1">
        <v>2271.6999999999998</v>
      </c>
      <c r="E81" s="1">
        <v>1995.2</v>
      </c>
      <c r="F81" s="1">
        <v>1023.8</v>
      </c>
    </row>
    <row r="82" spans="2:6" ht="15.75" x14ac:dyDescent="0.25">
      <c r="B82" s="1">
        <v>2019</v>
      </c>
      <c r="C82" s="1">
        <v>2810.4</v>
      </c>
      <c r="D82" s="1">
        <v>3883.8</v>
      </c>
      <c r="E82" s="1">
        <v>2580.6999999999998</v>
      </c>
      <c r="F82" s="1">
        <v>1166.2</v>
      </c>
    </row>
    <row r="83" spans="2:6" ht="15.75" x14ac:dyDescent="0.25">
      <c r="B83" s="1">
        <v>2020</v>
      </c>
      <c r="C83" s="1">
        <v>5882.83</v>
      </c>
      <c r="D83" s="1">
        <v>1918.5</v>
      </c>
      <c r="E83" s="1">
        <v>1334.8</v>
      </c>
      <c r="F83" s="1">
        <v>532.29999999999995</v>
      </c>
    </row>
    <row r="84" spans="2:6" ht="15.75" x14ac:dyDescent="0.25">
      <c r="C84" s="1"/>
      <c r="D84" s="1"/>
      <c r="E84" s="1"/>
      <c r="F84" s="1"/>
    </row>
  </sheetData>
  <conditionalFormatting sqref="C63:N63">
    <cfRule type="cellIs" dxfId="1" priority="1" operator="greaterThan">
      <formula>0.05</formula>
    </cfRule>
  </conditionalFormatting>
  <conditionalFormatting sqref="C63:O63">
    <cfRule type="cellIs" dxfId="0" priority="2" operator="greaterThan"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C6BC-5936-448F-8CFE-D2A731FEAEA9}">
  <dimension ref="A1:E19"/>
  <sheetViews>
    <sheetView workbookViewId="0">
      <selection activeCell="B19" sqref="B2:B19"/>
    </sheetView>
  </sheetViews>
  <sheetFormatPr defaultRowHeight="15" x14ac:dyDescent="0.25"/>
  <sheetData>
    <row r="1" spans="1:5" x14ac:dyDescent="0.25">
      <c r="A1" t="s">
        <v>59</v>
      </c>
      <c r="B1" t="s">
        <v>8</v>
      </c>
      <c r="E1" t="s">
        <v>64</v>
      </c>
    </row>
    <row r="2" spans="1:5" x14ac:dyDescent="0.25">
      <c r="A2">
        <v>2002</v>
      </c>
      <c r="B2">
        <v>7078</v>
      </c>
      <c r="C2">
        <f>5250.8-B2</f>
        <v>-1827.1999999999998</v>
      </c>
      <c r="D2">
        <f>C2/10^3</f>
        <v>-1.8271999999999997</v>
      </c>
      <c r="E2">
        <v>-9.1</v>
      </c>
    </row>
    <row r="3" spans="1:5" x14ac:dyDescent="0.25">
      <c r="A3">
        <v>2003</v>
      </c>
      <c r="B3">
        <v>6075.7</v>
      </c>
      <c r="C3">
        <f t="shared" ref="C3:C19" si="0">5250.8-B3</f>
        <v>-824.89999999999964</v>
      </c>
      <c r="D3">
        <f t="shared" ref="D3:D19" si="1">C3/10^3</f>
        <v>-0.82489999999999963</v>
      </c>
      <c r="E3">
        <v>-3</v>
      </c>
    </row>
    <row r="4" spans="1:5" x14ac:dyDescent="0.25">
      <c r="A4">
        <v>2004</v>
      </c>
      <c r="B4">
        <v>7132.2</v>
      </c>
      <c r="C4">
        <f t="shared" si="0"/>
        <v>-1881.3999999999996</v>
      </c>
      <c r="D4">
        <f t="shared" si="1"/>
        <v>-1.8813999999999997</v>
      </c>
      <c r="E4">
        <v>-4.8499999999999996</v>
      </c>
    </row>
    <row r="5" spans="1:5" x14ac:dyDescent="0.25">
      <c r="A5">
        <v>2005</v>
      </c>
      <c r="B5">
        <v>3477.7</v>
      </c>
      <c r="C5">
        <f t="shared" si="0"/>
        <v>1773.1000000000004</v>
      </c>
      <c r="D5">
        <f t="shared" si="1"/>
        <v>1.7731000000000003</v>
      </c>
      <c r="E5">
        <v>0.58499999999999897</v>
      </c>
    </row>
    <row r="6" spans="1:5" x14ac:dyDescent="0.25">
      <c r="A6">
        <v>2006</v>
      </c>
      <c r="B6">
        <v>3559.2999999999902</v>
      </c>
      <c r="C6">
        <f t="shared" si="0"/>
        <v>1691.50000000001</v>
      </c>
      <c r="D6">
        <f t="shared" si="1"/>
        <v>1.69150000000001</v>
      </c>
      <c r="E6">
        <v>0.69999999999999396</v>
      </c>
    </row>
    <row r="7" spans="1:5" x14ac:dyDescent="0.25">
      <c r="A7">
        <v>2007</v>
      </c>
      <c r="B7">
        <v>7343.7</v>
      </c>
      <c r="C7">
        <f t="shared" si="0"/>
        <v>-2092.8999999999996</v>
      </c>
      <c r="D7">
        <f t="shared" si="1"/>
        <v>-2.0928999999999998</v>
      </c>
      <c r="E7">
        <v>-1.6749999999999901</v>
      </c>
    </row>
    <row r="8" spans="1:5" x14ac:dyDescent="0.25">
      <c r="A8">
        <v>2008</v>
      </c>
      <c r="B8">
        <v>8363</v>
      </c>
      <c r="C8">
        <f t="shared" si="0"/>
        <v>-3112.2</v>
      </c>
      <c r="D8">
        <f t="shared" si="1"/>
        <v>-3.1121999999999996</v>
      </c>
      <c r="E8">
        <v>-1.6</v>
      </c>
    </row>
    <row r="9" spans="1:5" x14ac:dyDescent="0.25">
      <c r="A9">
        <v>2009</v>
      </c>
      <c r="B9">
        <v>8683.1999999999898</v>
      </c>
      <c r="C9">
        <f t="shared" si="0"/>
        <v>-3432.3999999999896</v>
      </c>
      <c r="D9">
        <f t="shared" si="1"/>
        <v>-3.4323999999999897</v>
      </c>
      <c r="E9">
        <v>-1.5</v>
      </c>
    </row>
    <row r="10" spans="1:5" x14ac:dyDescent="0.25">
      <c r="A10">
        <v>2010</v>
      </c>
      <c r="B10">
        <v>5508.1</v>
      </c>
      <c r="C10">
        <f t="shared" si="0"/>
        <v>-257.30000000000018</v>
      </c>
      <c r="D10">
        <f t="shared" si="1"/>
        <v>-0.2573000000000002</v>
      </c>
      <c r="E10">
        <v>-2</v>
      </c>
    </row>
    <row r="11" spans="1:5" x14ac:dyDescent="0.25">
      <c r="A11">
        <v>2011</v>
      </c>
      <c r="B11">
        <v>3749</v>
      </c>
      <c r="C11">
        <f t="shared" si="0"/>
        <v>1501.8000000000002</v>
      </c>
      <c r="D11">
        <f t="shared" si="1"/>
        <v>1.5018000000000002</v>
      </c>
      <c r="E11">
        <v>3.2999999999999901</v>
      </c>
    </row>
    <row r="12" spans="1:5" x14ac:dyDescent="0.25">
      <c r="A12">
        <v>2012</v>
      </c>
      <c r="B12">
        <v>7794.3</v>
      </c>
      <c r="C12">
        <f t="shared" si="0"/>
        <v>-2543.5</v>
      </c>
      <c r="D12">
        <f t="shared" si="1"/>
        <v>-2.5434999999999999</v>
      </c>
      <c r="E12">
        <v>-5</v>
      </c>
    </row>
    <row r="13" spans="1:5" x14ac:dyDescent="0.25">
      <c r="A13">
        <v>2013</v>
      </c>
      <c r="B13">
        <v>9370.9</v>
      </c>
      <c r="C13">
        <f t="shared" si="0"/>
        <v>-4120.0999999999995</v>
      </c>
      <c r="D13">
        <f t="shared" si="1"/>
        <v>-4.1200999999999999</v>
      </c>
      <c r="E13">
        <v>-9</v>
      </c>
    </row>
    <row r="14" spans="1:5" x14ac:dyDescent="0.25">
      <c r="A14">
        <v>2014</v>
      </c>
      <c r="B14">
        <v>10254.0999999999</v>
      </c>
      <c r="C14">
        <f t="shared" si="0"/>
        <v>-5003.2999999999001</v>
      </c>
      <c r="D14">
        <f t="shared" si="1"/>
        <v>-5.0032999999998999</v>
      </c>
      <c r="E14">
        <v>-8</v>
      </c>
    </row>
    <row r="15" spans="1:5" x14ac:dyDescent="0.25">
      <c r="A15">
        <v>2015</v>
      </c>
      <c r="B15">
        <v>10434.299999999999</v>
      </c>
      <c r="C15">
        <f t="shared" si="0"/>
        <v>-5183.4999999999991</v>
      </c>
      <c r="D15">
        <f t="shared" si="1"/>
        <v>-5.1834999999999987</v>
      </c>
      <c r="E15">
        <v>-6.1999999999999797</v>
      </c>
    </row>
    <row r="16" spans="1:5" x14ac:dyDescent="0.25">
      <c r="A16">
        <v>2016</v>
      </c>
      <c r="B16">
        <v>6971.7</v>
      </c>
      <c r="C16">
        <f t="shared" si="0"/>
        <v>-1720.8999999999996</v>
      </c>
      <c r="D16">
        <f t="shared" si="1"/>
        <v>-1.7208999999999997</v>
      </c>
      <c r="E16">
        <v>-2.0009999999999999</v>
      </c>
    </row>
    <row r="17" spans="1:5" x14ac:dyDescent="0.25">
      <c r="A17">
        <v>2018</v>
      </c>
      <c r="B17">
        <v>5511.2</v>
      </c>
      <c r="C17">
        <f t="shared" si="0"/>
        <v>-260.39999999999964</v>
      </c>
      <c r="D17">
        <f t="shared" si="1"/>
        <v>-0.26039999999999963</v>
      </c>
      <c r="E17">
        <v>-3</v>
      </c>
    </row>
    <row r="18" spans="1:5" x14ac:dyDescent="0.25">
      <c r="A18">
        <v>2019</v>
      </c>
      <c r="B18">
        <v>2810.4</v>
      </c>
      <c r="C18">
        <f t="shared" si="0"/>
        <v>2440.4</v>
      </c>
      <c r="D18">
        <f t="shared" si="1"/>
        <v>2.4403999999999999</v>
      </c>
      <c r="E18">
        <v>3.3250000000000099</v>
      </c>
    </row>
    <row r="19" spans="1:5" x14ac:dyDescent="0.25">
      <c r="A19">
        <v>2020</v>
      </c>
      <c r="B19">
        <v>5882.83</v>
      </c>
      <c r="C19">
        <f t="shared" si="0"/>
        <v>-632.02999999999975</v>
      </c>
      <c r="D19">
        <f t="shared" si="1"/>
        <v>-0.63202999999999976</v>
      </c>
      <c r="E19">
        <v>-3.5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CB04-0715-425E-8EA7-67B24D3D6220}">
  <dimension ref="A1:U97"/>
  <sheetViews>
    <sheetView topLeftCell="A19" workbookViewId="0">
      <selection activeCell="G24" activeCellId="1" sqref="Q24:R42 G24:G43"/>
    </sheetView>
  </sheetViews>
  <sheetFormatPr defaultRowHeight="15.75" x14ac:dyDescent="0.25"/>
  <cols>
    <col min="1" max="16384" width="9.140625" style="1"/>
  </cols>
  <sheetData>
    <row r="1" spans="1:21" x14ac:dyDescent="0.25">
      <c r="A1" s="1">
        <f>[1]Main!P4</f>
        <v>0</v>
      </c>
      <c r="B1" s="1" t="str">
        <f>[1]Main!Q4</f>
        <v>Year</v>
      </c>
      <c r="C1" s="1" t="str">
        <f>[1]Main!R4</f>
        <v>Colorado</v>
      </c>
      <c r="D1" s="1" t="str">
        <f>[1]Main!S4</f>
        <v>Desalination</v>
      </c>
      <c r="E1" s="1" t="str">
        <f>[1]Main!T4</f>
        <v>Env</v>
      </c>
      <c r="F1" s="1" t="str">
        <f>[1]Main!U4</f>
        <v>Federal</v>
      </c>
      <c r="G1" s="1" t="str">
        <f>[1]Main!V4</f>
        <v>Groundwater</v>
      </c>
      <c r="H1" s="1" t="str">
        <f>[1]Main!W4</f>
        <v>Imports</v>
      </c>
      <c r="I1" s="1" t="str">
        <f>[1]Main!X4</f>
        <v>LocalSupplies</v>
      </c>
      <c r="J1" s="1" t="str">
        <f>[1]Main!Y4</f>
        <v>Other</v>
      </c>
      <c r="K1" s="1" t="str">
        <f>[1]Main!Z4</f>
        <v>SWP</v>
      </c>
      <c r="L1" s="1" t="str">
        <f>[1]Main!AA4</f>
        <v>TotalReturnFlowandReuse(TRFR)</v>
      </c>
      <c r="M1" s="1" t="str">
        <f>[1]Main!AB4</f>
        <v>TransfersImports</v>
      </c>
      <c r="N1" s="1" t="str">
        <f>[1]Main!AC4</f>
        <v>TransfersInternal</v>
      </c>
      <c r="O1" s="1" t="str">
        <f>[1]Main!AD4</f>
        <v>Grand Total</v>
      </c>
      <c r="P1" s="1">
        <f>[1]Main!AE4</f>
        <v>0</v>
      </c>
      <c r="Q1" s="1" t="str">
        <f>[1]Main!AF4</f>
        <v>swp</v>
      </c>
      <c r="R1" s="1" t="str">
        <f>[1]Main!AG4</f>
        <v>colorado</v>
      </c>
      <c r="S1" s="1" t="str">
        <f>[1]Main!AH4</f>
        <v>swp+colorad</v>
      </c>
      <c r="T1" s="1" t="str">
        <f>[1]Main!AI4</f>
        <v>gw</v>
      </c>
      <c r="U1" s="1" t="str">
        <f>[1]Main!AJ4</f>
        <v>imports</v>
      </c>
    </row>
    <row r="2" spans="1:21" x14ac:dyDescent="0.25">
      <c r="A2" s="1">
        <f>[1]Main!P5</f>
        <v>5388.9000000000005</v>
      </c>
      <c r="B2" s="1">
        <f>[1]Main!Q5</f>
        <v>2002</v>
      </c>
      <c r="C2" s="1">
        <f>[1]Main!R5</f>
        <v>0</v>
      </c>
      <c r="D2" s="1">
        <f>[1]Main!S5</f>
        <v>0</v>
      </c>
      <c r="E2" s="1">
        <f>[1]Main!T5</f>
        <v>1332</v>
      </c>
      <c r="F2" s="1">
        <f>[1]Main!U5</f>
        <v>1905.7</v>
      </c>
      <c r="G2" s="1">
        <f>[1]Main!V5</f>
        <v>2720.1</v>
      </c>
      <c r="H2" s="1">
        <f>[1]Main!W5</f>
        <v>0</v>
      </c>
      <c r="I2" s="1">
        <f>[1]Main!X5</f>
        <v>3514</v>
      </c>
      <c r="J2" s="1">
        <f>[1]Main!Y5</f>
        <v>0</v>
      </c>
      <c r="K2" s="1">
        <f>[1]Main!Z5</f>
        <v>7.9</v>
      </c>
      <c r="L2" s="1">
        <f>[1]Main!AA5</f>
        <v>2004.8</v>
      </c>
      <c r="M2" s="1">
        <f>[1]Main!AB5</f>
        <v>0</v>
      </c>
      <c r="N2" s="1">
        <f>[1]Main!AC5</f>
        <v>0</v>
      </c>
      <c r="O2" s="1">
        <f>[1]Main!AD5</f>
        <v>11484.499999999998</v>
      </c>
      <c r="P2" s="1">
        <f>[1]Main!AE5</f>
        <v>0</v>
      </c>
      <c r="Q2" s="1">
        <f>[1]Main!AF5</f>
        <v>7.9</v>
      </c>
      <c r="R2" s="1">
        <f>[1]Main!AG5</f>
        <v>0</v>
      </c>
      <c r="S2" s="1">
        <f>[1]Main!AH5</f>
        <v>7.9</v>
      </c>
      <c r="T2" s="1">
        <f>[1]Main!AI5</f>
        <v>2720.1</v>
      </c>
      <c r="U2" s="1">
        <f>[1]Main!AJ5</f>
        <v>218.4</v>
      </c>
    </row>
    <row r="3" spans="1:21" x14ac:dyDescent="0.25">
      <c r="A3" s="1">
        <f>[1]Main!P6</f>
        <v>4864.4999999999809</v>
      </c>
      <c r="B3" s="1">
        <f>[1]Main!Q6</f>
        <v>2003</v>
      </c>
      <c r="C3" s="1">
        <f>[1]Main!R6</f>
        <v>0</v>
      </c>
      <c r="D3" s="1">
        <f>[1]Main!S6</f>
        <v>0</v>
      </c>
      <c r="E3" s="1">
        <f>[1]Main!T6</f>
        <v>467.9</v>
      </c>
      <c r="F3" s="1">
        <f>[1]Main!U6</f>
        <v>1764.9</v>
      </c>
      <c r="G3" s="1">
        <f>[1]Main!V6</f>
        <v>2551.8000000000002</v>
      </c>
      <c r="H3" s="1">
        <f>[1]Main!W6</f>
        <v>0</v>
      </c>
      <c r="I3" s="1">
        <f>[1]Main!X6</f>
        <v>2431.6</v>
      </c>
      <c r="J3" s="1">
        <f>[1]Main!Y6</f>
        <v>0</v>
      </c>
      <c r="K3" s="1">
        <f>[1]Main!Z6</f>
        <v>16.7</v>
      </c>
      <c r="L3" s="1">
        <f>[1]Main!AA6</f>
        <v>3175.5</v>
      </c>
      <c r="M3" s="1">
        <f>[1]Main!AB6</f>
        <v>0</v>
      </c>
      <c r="N3" s="1">
        <f>[1]Main!AC6</f>
        <v>0</v>
      </c>
      <c r="O3" s="1">
        <f>[1]Main!AD6</f>
        <v>10408.400000000001</v>
      </c>
      <c r="P3" s="1">
        <f>[1]Main!AE6</f>
        <v>0</v>
      </c>
      <c r="Q3" s="1">
        <f>[1]Main!AF6</f>
        <v>16.7</v>
      </c>
      <c r="R3" s="1">
        <f>[1]Main!AG6</f>
        <v>0</v>
      </c>
      <c r="S3" s="1">
        <f>[1]Main!AH6</f>
        <v>16.7</v>
      </c>
      <c r="T3" s="1">
        <f>[1]Main!AI6</f>
        <v>2551.8000000000002</v>
      </c>
      <c r="U3" s="1">
        <f>[1]Main!AJ6</f>
        <v>207.3</v>
      </c>
    </row>
    <row r="4" spans="1:21" x14ac:dyDescent="0.25">
      <c r="A4" s="1">
        <f>[1]Main!P7</f>
        <v>5234.7999999999902</v>
      </c>
      <c r="B4" s="1">
        <f>[1]Main!Q7</f>
        <v>2004</v>
      </c>
      <c r="C4" s="1">
        <f>[1]Main!R7</f>
        <v>0</v>
      </c>
      <c r="D4" s="1">
        <f>[1]Main!S7</f>
        <v>0</v>
      </c>
      <c r="E4" s="1">
        <f>[1]Main!T7</f>
        <v>1580.5</v>
      </c>
      <c r="F4" s="1">
        <f>[1]Main!U7</f>
        <v>1460.9</v>
      </c>
      <c r="G4" s="1">
        <f>[1]Main!V7</f>
        <v>2936.7</v>
      </c>
      <c r="H4" s="1">
        <f>[1]Main!W7</f>
        <v>0</v>
      </c>
      <c r="I4" s="1">
        <f>[1]Main!X7</f>
        <v>2781.8999999999901</v>
      </c>
      <c r="J4" s="1">
        <f>[1]Main!Y7</f>
        <v>0</v>
      </c>
      <c r="K4" s="1">
        <f>[1]Main!Z7</f>
        <v>14.2</v>
      </c>
      <c r="L4" s="1">
        <f>[1]Main!AA7</f>
        <v>1949.2</v>
      </c>
      <c r="M4" s="1">
        <f>[1]Main!AB7</f>
        <v>0</v>
      </c>
      <c r="N4" s="1">
        <f>[1]Main!AC7</f>
        <v>0</v>
      </c>
      <c r="O4" s="1">
        <f>[1]Main!AD7</f>
        <v>10723.399999999992</v>
      </c>
      <c r="P4" s="1">
        <f>[1]Main!AE7</f>
        <v>0</v>
      </c>
      <c r="Q4" s="1">
        <f>[1]Main!AF7</f>
        <v>14.2</v>
      </c>
      <c r="R4" s="1">
        <f>[1]Main!AG7</f>
        <v>0</v>
      </c>
      <c r="S4" s="1">
        <f>[1]Main!AH7</f>
        <v>14.2</v>
      </c>
      <c r="T4" s="1">
        <f>[1]Main!AI7</f>
        <v>2936.7</v>
      </c>
      <c r="U4" s="1">
        <f>[1]Main!AJ7</f>
        <v>202.6</v>
      </c>
    </row>
    <row r="5" spans="1:21" x14ac:dyDescent="0.25">
      <c r="A5" s="1">
        <f>[1]Main!P8</f>
        <v>5175.399999999996</v>
      </c>
      <c r="B5" s="1">
        <f>[1]Main!Q8</f>
        <v>2005</v>
      </c>
      <c r="C5" s="1">
        <f>[1]Main!R8</f>
        <v>0</v>
      </c>
      <c r="D5" s="1">
        <f>[1]Main!S8</f>
        <v>0</v>
      </c>
      <c r="E5" s="1">
        <f>[1]Main!T8</f>
        <v>3118.5</v>
      </c>
      <c r="F5" s="1">
        <f>[1]Main!U8</f>
        <v>1541.8</v>
      </c>
      <c r="G5" s="1">
        <f>[1]Main!V8</f>
        <v>2163.9</v>
      </c>
      <c r="H5" s="1">
        <f>[1]Main!W8</f>
        <v>0</v>
      </c>
      <c r="I5" s="1">
        <f>[1]Main!X8</f>
        <v>2781.9</v>
      </c>
      <c r="J5" s="1">
        <f>[1]Main!Y8</f>
        <v>0</v>
      </c>
      <c r="K5" s="1">
        <f>[1]Main!Z8</f>
        <v>4.7</v>
      </c>
      <c r="L5" s="1">
        <f>[1]Main!AA8</f>
        <v>2454.1</v>
      </c>
      <c r="M5" s="1">
        <f>[1]Main!AB8</f>
        <v>0</v>
      </c>
      <c r="N5" s="1">
        <f>[1]Main!AC8</f>
        <v>0</v>
      </c>
      <c r="O5" s="1">
        <f>[1]Main!AD8</f>
        <v>12064.900000000001</v>
      </c>
      <c r="P5" s="1">
        <f>[1]Main!AE8</f>
        <v>0</v>
      </c>
      <c r="Q5" s="1">
        <f>[1]Main!AF8</f>
        <v>4.7</v>
      </c>
      <c r="R5" s="1">
        <f>[1]Main!AG8</f>
        <v>0</v>
      </c>
      <c r="S5" s="1">
        <f>[1]Main!AH8</f>
        <v>4.7</v>
      </c>
      <c r="T5" s="1">
        <f>[1]Main!AI8</f>
        <v>2163.9</v>
      </c>
      <c r="U5" s="1">
        <f>[1]Main!AJ8</f>
        <v>339.79999999999899</v>
      </c>
    </row>
    <row r="6" spans="1:21" x14ac:dyDescent="0.25">
      <c r="A6" s="1">
        <f>[1]Main!P9</f>
        <v>5273.2000000000007</v>
      </c>
      <c r="B6" s="1">
        <f>[1]Main!Q9</f>
        <v>2006</v>
      </c>
      <c r="C6" s="1">
        <f>[1]Main!R9</f>
        <v>0</v>
      </c>
      <c r="D6" s="1">
        <f>[1]Main!S9</f>
        <v>0</v>
      </c>
      <c r="E6" s="1">
        <f>[1]Main!T9</f>
        <v>2784.1</v>
      </c>
      <c r="F6" s="1">
        <f>[1]Main!U9</f>
        <v>1736</v>
      </c>
      <c r="G6" s="1">
        <f>[1]Main!V9</f>
        <v>2669.6</v>
      </c>
      <c r="H6" s="1">
        <f>[1]Main!W9</f>
        <v>35.699999999999903</v>
      </c>
      <c r="I6" s="1">
        <f>[1]Main!X9</f>
        <v>2403.8000000000002</v>
      </c>
      <c r="J6" s="1">
        <f>[1]Main!Y9</f>
        <v>0</v>
      </c>
      <c r="K6" s="1">
        <f>[1]Main!Z9</f>
        <v>5.5</v>
      </c>
      <c r="L6" s="1">
        <f>[1]Main!AA9</f>
        <v>3203</v>
      </c>
      <c r="M6" s="1">
        <f>[1]Main!AB9</f>
        <v>0</v>
      </c>
      <c r="N6" s="1">
        <f>[1]Main!AC9</f>
        <v>0</v>
      </c>
      <c r="O6" s="1">
        <f>[1]Main!AD9</f>
        <v>12837.7</v>
      </c>
      <c r="P6" s="1">
        <f>[1]Main!AE9</f>
        <v>0</v>
      </c>
      <c r="Q6" s="1">
        <f>[1]Main!AF9</f>
        <v>5.5</v>
      </c>
      <c r="R6" s="1">
        <f>[1]Main!AG9</f>
        <v>0</v>
      </c>
      <c r="S6" s="1">
        <f>[1]Main!AH9</f>
        <v>5.5</v>
      </c>
      <c r="T6" s="1">
        <f>[1]Main!AI9</f>
        <v>2669.6</v>
      </c>
      <c r="U6" s="1">
        <f>[1]Main!AJ9</f>
        <v>365.8</v>
      </c>
    </row>
    <row r="7" spans="1:21" x14ac:dyDescent="0.25">
      <c r="A7" s="1">
        <f>[1]Main!P10</f>
        <v>5376.3999999999987</v>
      </c>
      <c r="B7" s="1">
        <f>[1]Main!Q10</f>
        <v>2007</v>
      </c>
      <c r="C7" s="1">
        <f>[1]Main!R10</f>
        <v>0</v>
      </c>
      <c r="D7" s="1">
        <f>[1]Main!S10</f>
        <v>0</v>
      </c>
      <c r="E7" s="1">
        <f>[1]Main!T10</f>
        <v>1017.7</v>
      </c>
      <c r="F7" s="1">
        <f>[1]Main!U10</f>
        <v>1639.4</v>
      </c>
      <c r="G7" s="1">
        <f>[1]Main!V10</f>
        <v>3401.9</v>
      </c>
      <c r="H7" s="1">
        <f>[1]Main!W10</f>
        <v>45</v>
      </c>
      <c r="I7" s="1">
        <f>[1]Main!X10</f>
        <v>2914.2</v>
      </c>
      <c r="J7" s="1">
        <f>[1]Main!Y10</f>
        <v>0</v>
      </c>
      <c r="K7" s="1">
        <f>[1]Main!Z10</f>
        <v>24.4</v>
      </c>
      <c r="L7" s="1">
        <f>[1]Main!AA10</f>
        <v>1550.9</v>
      </c>
      <c r="M7" s="1">
        <f>[1]Main!AB10</f>
        <v>0</v>
      </c>
      <c r="N7" s="1">
        <f>[1]Main!AC10</f>
        <v>0</v>
      </c>
      <c r="O7" s="1">
        <f>[1]Main!AD10</f>
        <v>10593.5</v>
      </c>
      <c r="P7" s="1">
        <f>[1]Main!AE10</f>
        <v>0</v>
      </c>
      <c r="Q7" s="1">
        <f>[1]Main!AF10</f>
        <v>24.4</v>
      </c>
      <c r="R7" s="1">
        <f>[1]Main!AG10</f>
        <v>0</v>
      </c>
      <c r="S7" s="1">
        <f>[1]Main!AH10</f>
        <v>24.4</v>
      </c>
      <c r="T7" s="1">
        <f>[1]Main!AI10</f>
        <v>3401.9</v>
      </c>
      <c r="U7" s="1">
        <f>[1]Main!AJ10</f>
        <v>185.79999999999899</v>
      </c>
    </row>
    <row r="8" spans="1:21" x14ac:dyDescent="0.25">
      <c r="A8" s="1">
        <f>[1]Main!P11</f>
        <v>5190.7999999999993</v>
      </c>
      <c r="B8" s="1">
        <f>[1]Main!Q11</f>
        <v>2008</v>
      </c>
      <c r="C8" s="1">
        <f>[1]Main!R11</f>
        <v>0</v>
      </c>
      <c r="D8" s="1">
        <f>[1]Main!S11</f>
        <v>0</v>
      </c>
      <c r="E8" s="1">
        <f>[1]Main!T11</f>
        <v>1104.3</v>
      </c>
      <c r="F8" s="1">
        <f>[1]Main!U11</f>
        <v>1444.8</v>
      </c>
      <c r="G8" s="1">
        <f>[1]Main!V11</f>
        <v>3656.2</v>
      </c>
      <c r="H8" s="1">
        <f>[1]Main!W11</f>
        <v>0</v>
      </c>
      <c r="I8" s="1">
        <f>[1]Main!X11</f>
        <v>3063.2</v>
      </c>
      <c r="J8" s="1">
        <f>[1]Main!Y11</f>
        <v>0</v>
      </c>
      <c r="K8" s="1">
        <f>[1]Main!Z11</f>
        <v>9.1</v>
      </c>
      <c r="L8" s="1">
        <f>[1]Main!AA11</f>
        <v>1735.2</v>
      </c>
      <c r="M8" s="1">
        <f>[1]Main!AB11</f>
        <v>0</v>
      </c>
      <c r="N8" s="1">
        <f>[1]Main!AC11</f>
        <v>0</v>
      </c>
      <c r="O8" s="1">
        <f>[1]Main!AD11</f>
        <v>11012.800000000001</v>
      </c>
      <c r="P8" s="1">
        <f>[1]Main!AE11</f>
        <v>0</v>
      </c>
      <c r="Q8" s="1">
        <f>[1]Main!AF11</f>
        <v>9.1</v>
      </c>
      <c r="R8" s="1">
        <f>[1]Main!AG11</f>
        <v>0</v>
      </c>
      <c r="S8" s="1">
        <f>[1]Main!AH11</f>
        <v>9.1</v>
      </c>
      <c r="T8" s="1">
        <f>[1]Main!AI11</f>
        <v>3656.2</v>
      </c>
      <c r="U8" s="1">
        <f>[1]Main!AJ11</f>
        <v>138.19999999999999</v>
      </c>
    </row>
    <row r="9" spans="1:21" x14ac:dyDescent="0.25">
      <c r="A9" s="1">
        <f>[1]Main!P12</f>
        <v>4757.1000000000004</v>
      </c>
      <c r="B9" s="1">
        <f>[1]Main!Q12</f>
        <v>2009</v>
      </c>
      <c r="C9" s="1">
        <f>[1]Main!R12</f>
        <v>0</v>
      </c>
      <c r="D9" s="1">
        <f>[1]Main!S12</f>
        <v>0</v>
      </c>
      <c r="E9" s="1">
        <f>[1]Main!T12</f>
        <v>1569</v>
      </c>
      <c r="F9" s="1">
        <f>[1]Main!U12</f>
        <v>1471.9</v>
      </c>
      <c r="G9" s="1">
        <f>[1]Main!V12</f>
        <v>3646.4</v>
      </c>
      <c r="H9" s="1">
        <f>[1]Main!W12</f>
        <v>0</v>
      </c>
      <c r="I9" s="1">
        <f>[1]Main!X12</f>
        <v>2602.3000000000002</v>
      </c>
      <c r="J9" s="1">
        <f>[1]Main!Y12</f>
        <v>0</v>
      </c>
      <c r="K9" s="1">
        <f>[1]Main!Z12</f>
        <v>45.7</v>
      </c>
      <c r="L9" s="1">
        <f>[1]Main!AA12</f>
        <v>2181.5</v>
      </c>
      <c r="M9" s="1">
        <f>[1]Main!AB12</f>
        <v>0</v>
      </c>
      <c r="N9" s="1">
        <f>[1]Main!AC12</f>
        <v>0</v>
      </c>
      <c r="O9" s="1">
        <f>[1]Main!AD12</f>
        <v>11516.800000000001</v>
      </c>
      <c r="P9" s="1">
        <f>[1]Main!AE12</f>
        <v>0</v>
      </c>
      <c r="Q9" s="1">
        <f>[1]Main!AF12</f>
        <v>45.7</v>
      </c>
      <c r="R9" s="1">
        <f>[1]Main!AG12</f>
        <v>0</v>
      </c>
      <c r="S9" s="1">
        <f>[1]Main!AH12</f>
        <v>45.7</v>
      </c>
      <c r="T9" s="1">
        <f>[1]Main!AI12</f>
        <v>3646.4</v>
      </c>
      <c r="U9" s="1">
        <f>[1]Main!AJ12</f>
        <v>98.8</v>
      </c>
    </row>
    <row r="10" spans="1:21" x14ac:dyDescent="0.25">
      <c r="A10" s="1">
        <f>[1]Main!P13</f>
        <v>4325.7999999999993</v>
      </c>
      <c r="B10" s="1">
        <f>[1]Main!Q13</f>
        <v>2010</v>
      </c>
      <c r="C10" s="1">
        <f>[1]Main!R13</f>
        <v>0</v>
      </c>
      <c r="D10" s="1">
        <f>[1]Main!S13</f>
        <v>0</v>
      </c>
      <c r="E10" s="1">
        <f>[1]Main!T13</f>
        <v>1671.5</v>
      </c>
      <c r="F10" s="1">
        <f>[1]Main!U13</f>
        <v>1563.1</v>
      </c>
      <c r="G10" s="1">
        <f>[1]Main!V13</f>
        <v>2507.1999999999998</v>
      </c>
      <c r="H10" s="1">
        <f>[1]Main!W13</f>
        <v>0</v>
      </c>
      <c r="I10" s="1">
        <f>[1]Main!X13</f>
        <v>2827.4</v>
      </c>
      <c r="J10" s="1">
        <f>[1]Main!Y13</f>
        <v>0</v>
      </c>
      <c r="K10" s="1">
        <f>[1]Main!Z13</f>
        <v>28.4</v>
      </c>
      <c r="L10" s="1">
        <f>[1]Main!AA13</f>
        <v>2374.6</v>
      </c>
      <c r="M10" s="1">
        <f>[1]Main!AB13</f>
        <v>0</v>
      </c>
      <c r="N10" s="1">
        <f>[1]Main!AC13</f>
        <v>0</v>
      </c>
      <c r="O10" s="1">
        <f>[1]Main!AD13</f>
        <v>10972.199999999999</v>
      </c>
      <c r="P10" s="1">
        <f>[1]Main!AE13</f>
        <v>0</v>
      </c>
      <c r="Q10" s="1">
        <f>[1]Main!AF13</f>
        <v>28.4</v>
      </c>
      <c r="R10" s="1">
        <f>[1]Main!AG13</f>
        <v>0</v>
      </c>
      <c r="S10" s="1">
        <f>[1]Main!AH13</f>
        <v>28.4</v>
      </c>
      <c r="T10" s="1">
        <f>[1]Main!AI13</f>
        <v>2507.1999999999998</v>
      </c>
      <c r="U10" s="1">
        <f>[1]Main!AJ13</f>
        <v>241.6</v>
      </c>
    </row>
    <row r="11" spans="1:21" x14ac:dyDescent="0.25">
      <c r="A11" s="1">
        <f>[1]Main!P14</f>
        <v>4613.6999999999989</v>
      </c>
      <c r="B11" s="1">
        <f>[1]Main!Q14</f>
        <v>2011</v>
      </c>
      <c r="C11" s="1">
        <f>[1]Main!R14</f>
        <v>0</v>
      </c>
      <c r="D11" s="1">
        <f>[1]Main!S14</f>
        <v>0</v>
      </c>
      <c r="E11" s="1">
        <f>[1]Main!T14</f>
        <v>2812.5</v>
      </c>
      <c r="F11" s="1">
        <f>[1]Main!U14</f>
        <v>1707.7</v>
      </c>
      <c r="G11" s="1">
        <f>[1]Main!V14</f>
        <v>2324.1</v>
      </c>
      <c r="H11" s="1">
        <f>[1]Main!W14</f>
        <v>3</v>
      </c>
      <c r="I11" s="1">
        <f>[1]Main!X14</f>
        <v>2724.3</v>
      </c>
      <c r="J11" s="1">
        <f>[1]Main!Y14</f>
        <v>0</v>
      </c>
      <c r="K11" s="1">
        <f>[1]Main!Z14</f>
        <v>26.2</v>
      </c>
      <c r="L11" s="1">
        <f>[1]Main!AA14</f>
        <v>3134.8</v>
      </c>
      <c r="M11" s="1">
        <f>[1]Main!AB14</f>
        <v>0</v>
      </c>
      <c r="N11" s="1">
        <f>[1]Main!AC14</f>
        <v>0</v>
      </c>
      <c r="O11" s="1">
        <f>[1]Main!AD14</f>
        <v>12732.599999999999</v>
      </c>
      <c r="P11" s="1">
        <f>[1]Main!AE14</f>
        <v>0</v>
      </c>
      <c r="Q11" s="1">
        <f>[1]Main!AF14</f>
        <v>26.2</v>
      </c>
      <c r="R11" s="1">
        <f>[1]Main!AG14</f>
        <v>0</v>
      </c>
      <c r="S11" s="1">
        <f>[1]Main!AH14</f>
        <v>26.2</v>
      </c>
      <c r="T11" s="1">
        <f>[1]Main!AI14</f>
        <v>2324.1</v>
      </c>
      <c r="U11" s="1">
        <f>[1]Main!AJ14</f>
        <v>324.89999999999998</v>
      </c>
    </row>
    <row r="12" spans="1:21" x14ac:dyDescent="0.25">
      <c r="A12" s="1">
        <f>[1]Main!P15</f>
        <v>4568.0999999999894</v>
      </c>
      <c r="B12" s="1">
        <f>[1]Main!Q15</f>
        <v>2012</v>
      </c>
      <c r="C12" s="1">
        <f>[1]Main!R15</f>
        <v>0</v>
      </c>
      <c r="D12" s="1">
        <f>[1]Main!S15</f>
        <v>0</v>
      </c>
      <c r="E12" s="1">
        <f>[1]Main!T15</f>
        <v>974.4</v>
      </c>
      <c r="F12" s="1">
        <f>[1]Main!U15</f>
        <v>1616.2</v>
      </c>
      <c r="G12" s="1">
        <f>[1]Main!V15</f>
        <v>3361.7999999999902</v>
      </c>
      <c r="H12" s="1">
        <f>[1]Main!W15</f>
        <v>0</v>
      </c>
      <c r="I12" s="1">
        <f>[1]Main!X15</f>
        <v>2450.2999999999902</v>
      </c>
      <c r="J12" s="1">
        <f>[1]Main!Y15</f>
        <v>0</v>
      </c>
      <c r="K12" s="1">
        <f>[1]Main!Z15</f>
        <v>27.5</v>
      </c>
      <c r="L12" s="1">
        <f>[1]Main!AA15</f>
        <v>1941.2</v>
      </c>
      <c r="M12" s="1">
        <f>[1]Main!AB15</f>
        <v>0</v>
      </c>
      <c r="N12" s="1">
        <f>[1]Main!AC15</f>
        <v>0</v>
      </c>
      <c r="O12" s="1">
        <f>[1]Main!AD15</f>
        <v>10371.399999999981</v>
      </c>
      <c r="P12" s="1">
        <f>[1]Main!AE15</f>
        <v>0</v>
      </c>
      <c r="Q12" s="1">
        <f>[1]Main!AF15</f>
        <v>27.5</v>
      </c>
      <c r="R12" s="1">
        <f>[1]Main!AG15</f>
        <v>0</v>
      </c>
      <c r="S12" s="1">
        <f>[1]Main!AH15</f>
        <v>27.5</v>
      </c>
      <c r="T12" s="1">
        <f>[1]Main!AI15</f>
        <v>3361.7999999999902</v>
      </c>
      <c r="U12" s="1">
        <f>[1]Main!AJ15</f>
        <v>200.1</v>
      </c>
    </row>
    <row r="13" spans="1:21" x14ac:dyDescent="0.25">
      <c r="A13" s="1">
        <f>[1]Main!P16</f>
        <v>5013.5</v>
      </c>
      <c r="B13" s="1">
        <f>[1]Main!Q16</f>
        <v>2013</v>
      </c>
      <c r="C13" s="1">
        <f>[1]Main!R16</f>
        <v>0</v>
      </c>
      <c r="D13" s="1">
        <f>[1]Main!S16</f>
        <v>0</v>
      </c>
      <c r="E13" s="1">
        <f>[1]Main!T16</f>
        <v>1125.69999999999</v>
      </c>
      <c r="F13" s="1">
        <f>[1]Main!U16</f>
        <v>1465.3999999999901</v>
      </c>
      <c r="G13" s="1">
        <f>[1]Main!V16</f>
        <v>3632.2</v>
      </c>
      <c r="H13" s="1">
        <f>[1]Main!W16</f>
        <v>0</v>
      </c>
      <c r="I13" s="1">
        <f>[1]Main!X16</f>
        <v>1943</v>
      </c>
      <c r="J13" s="1">
        <f>[1]Main!Y16</f>
        <v>0</v>
      </c>
      <c r="K13" s="1">
        <f>[1]Main!Z16</f>
        <v>44.2</v>
      </c>
      <c r="L13" s="1">
        <f>[1]Main!AA16</f>
        <v>2065.1999999999998</v>
      </c>
      <c r="M13" s="1">
        <f>[1]Main!AB16</f>
        <v>0</v>
      </c>
      <c r="N13" s="1">
        <f>[1]Main!AC16</f>
        <v>0</v>
      </c>
      <c r="O13" s="1">
        <f>[1]Main!AD16</f>
        <v>10275.699999999979</v>
      </c>
      <c r="P13" s="1">
        <f>[1]Main!AE16</f>
        <v>0</v>
      </c>
      <c r="Q13" s="1">
        <f>[1]Main!AF16</f>
        <v>44.2</v>
      </c>
      <c r="R13" s="1">
        <f>[1]Main!AG16</f>
        <v>0</v>
      </c>
      <c r="S13" s="1">
        <f>[1]Main!AH16</f>
        <v>44.2</v>
      </c>
      <c r="T13" s="1">
        <f>[1]Main!AI16</f>
        <v>3632.2</v>
      </c>
      <c r="U13" s="1">
        <f>[1]Main!AJ16</f>
        <v>74.5</v>
      </c>
    </row>
    <row r="14" spans="1:21" x14ac:dyDescent="0.25">
      <c r="A14" s="1">
        <f>[1]Main!P17</f>
        <v>5144.0999999999995</v>
      </c>
      <c r="B14" s="1">
        <f>[1]Main!Q17</f>
        <v>2014</v>
      </c>
      <c r="C14" s="1">
        <f>[1]Main!R17</f>
        <v>0</v>
      </c>
      <c r="D14" s="1">
        <f>[1]Main!S17</f>
        <v>0</v>
      </c>
      <c r="E14" s="1">
        <f>[1]Main!T17</f>
        <v>890.7</v>
      </c>
      <c r="F14" s="1">
        <f>[1]Main!U17</f>
        <v>982</v>
      </c>
      <c r="G14" s="1">
        <f>[1]Main!V17</f>
        <v>4510.8999999999996</v>
      </c>
      <c r="H14" s="1">
        <f>[1]Main!W17</f>
        <v>0</v>
      </c>
      <c r="I14" s="1">
        <f>[1]Main!X17</f>
        <v>1534.8</v>
      </c>
      <c r="J14" s="1">
        <f>[1]Main!Y17</f>
        <v>0</v>
      </c>
      <c r="K14" s="1">
        <f>[1]Main!Z17</f>
        <v>31.3</v>
      </c>
      <c r="L14" s="1">
        <f>[1]Main!AA17</f>
        <v>1496.8</v>
      </c>
      <c r="M14" s="1">
        <f>[1]Main!AB17</f>
        <v>0</v>
      </c>
      <c r="N14" s="1">
        <f>[1]Main!AC17</f>
        <v>0</v>
      </c>
      <c r="O14" s="1">
        <f>[1]Main!AD17</f>
        <v>9446.5</v>
      </c>
      <c r="P14" s="1">
        <f>[1]Main!AE17</f>
        <v>0</v>
      </c>
      <c r="Q14" s="1">
        <f>[1]Main!AF17</f>
        <v>31.3</v>
      </c>
      <c r="R14" s="1">
        <f>[1]Main!AG17</f>
        <v>0</v>
      </c>
      <c r="S14" s="1">
        <f>[1]Main!AH17</f>
        <v>31.3</v>
      </c>
      <c r="T14" s="1">
        <f>[1]Main!AI17</f>
        <v>4510.8999999999996</v>
      </c>
      <c r="U14" s="1">
        <f>[1]Main!AJ17</f>
        <v>51.5</v>
      </c>
    </row>
    <row r="15" spans="1:21" x14ac:dyDescent="0.25">
      <c r="A15" s="1">
        <f>[1]Main!P18</f>
        <v>4191.2000000000007</v>
      </c>
      <c r="B15" s="1">
        <f>[1]Main!Q18</f>
        <v>2015</v>
      </c>
      <c r="C15" s="1">
        <f>[1]Main!R18</f>
        <v>0</v>
      </c>
      <c r="D15" s="1">
        <f>[1]Main!S18</f>
        <v>0</v>
      </c>
      <c r="E15" s="1">
        <f>[1]Main!T18</f>
        <v>858.4</v>
      </c>
      <c r="F15" s="1">
        <f>[1]Main!U18</f>
        <v>742.8</v>
      </c>
      <c r="G15" s="1">
        <f>[1]Main!V18</f>
        <v>4983.8999999999996</v>
      </c>
      <c r="H15" s="1">
        <f>[1]Main!W18</f>
        <v>0</v>
      </c>
      <c r="I15" s="1">
        <f>[1]Main!X18</f>
        <v>977</v>
      </c>
      <c r="J15" s="1">
        <f>[1]Main!Y18</f>
        <v>0</v>
      </c>
      <c r="K15" s="1">
        <f>[1]Main!Z18</f>
        <v>12.7</v>
      </c>
      <c r="L15" s="1">
        <f>[1]Main!AA18</f>
        <v>1552.9</v>
      </c>
      <c r="M15" s="1">
        <f>[1]Main!AB18</f>
        <v>0</v>
      </c>
      <c r="N15" s="1">
        <f>[1]Main!AC18</f>
        <v>0</v>
      </c>
      <c r="O15" s="1">
        <f>[1]Main!AD18</f>
        <v>9127.6999999999989</v>
      </c>
      <c r="P15" s="1">
        <f>[1]Main!AE18</f>
        <v>0</v>
      </c>
      <c r="Q15" s="1">
        <f>[1]Main!AF18</f>
        <v>12.7</v>
      </c>
      <c r="R15" s="1">
        <f>[1]Main!AG18</f>
        <v>0</v>
      </c>
      <c r="S15" s="1">
        <f>[1]Main!AH18</f>
        <v>12.7</v>
      </c>
      <c r="T15" s="1">
        <f>[1]Main!AI18</f>
        <v>4983.8999999999996</v>
      </c>
      <c r="U15" s="1">
        <f>[1]Main!AJ18</f>
        <v>35.200000000000003</v>
      </c>
    </row>
    <row r="16" spans="1:21" x14ac:dyDescent="0.25">
      <c r="A16" s="1">
        <f>[1]Main!P19</f>
        <v>4184.1999999999989</v>
      </c>
      <c r="B16" s="1">
        <f>[1]Main!Q19</f>
        <v>2016</v>
      </c>
      <c r="C16" s="1">
        <f>[1]Main!R19</f>
        <v>0</v>
      </c>
      <c r="D16" s="1">
        <f>[1]Main!S19</f>
        <v>0</v>
      </c>
      <c r="E16" s="1">
        <f>[1]Main!T19</f>
        <v>1827.9</v>
      </c>
      <c r="F16" s="1">
        <f>[1]Main!U19</f>
        <v>1153.9000000000001</v>
      </c>
      <c r="G16" s="1">
        <f>[1]Main!V19</f>
        <v>3633.5</v>
      </c>
      <c r="H16" s="1">
        <f>[1]Main!W19</f>
        <v>0</v>
      </c>
      <c r="I16" s="1">
        <f>[1]Main!X19</f>
        <v>1813.3</v>
      </c>
      <c r="J16" s="1">
        <f>[1]Main!Y19</f>
        <v>0</v>
      </c>
      <c r="K16" s="1">
        <f>[1]Main!Z19</f>
        <v>7.8</v>
      </c>
      <c r="L16" s="1">
        <f>[1]Main!AA19</f>
        <v>2304.3000000000002</v>
      </c>
      <c r="M16" s="1">
        <f>[1]Main!AB19</f>
        <v>0</v>
      </c>
      <c r="N16" s="1">
        <f>[1]Main!AC19</f>
        <v>0</v>
      </c>
      <c r="O16" s="1">
        <f>[1]Main!AD19</f>
        <v>10740.7</v>
      </c>
      <c r="P16" s="1">
        <f>[1]Main!AE19</f>
        <v>0</v>
      </c>
      <c r="Q16" s="1">
        <f>[1]Main!AF19</f>
        <v>7.8</v>
      </c>
      <c r="R16" s="1">
        <f>[1]Main!AG19</f>
        <v>0</v>
      </c>
      <c r="S16" s="1">
        <f>[1]Main!AH19</f>
        <v>7.8</v>
      </c>
      <c r="T16" s="1">
        <f>[1]Main!AI19</f>
        <v>3633.5</v>
      </c>
      <c r="U16" s="1">
        <f>[1]Main!AJ19</f>
        <v>96.1</v>
      </c>
    </row>
    <row r="17" spans="1:21" x14ac:dyDescent="0.25">
      <c r="A17" s="1">
        <f>[1]Main!P20</f>
        <v>4489.2999999999993</v>
      </c>
      <c r="B17" s="1">
        <f>[1]Main!Q20</f>
        <v>2018</v>
      </c>
      <c r="C17" s="1">
        <f>[1]Main!R20</f>
        <v>0</v>
      </c>
      <c r="D17" s="1">
        <f>[1]Main!S20</f>
        <v>0</v>
      </c>
      <c r="E17" s="1">
        <f>[1]Main!T20</f>
        <v>1064.7</v>
      </c>
      <c r="F17" s="1">
        <f>[1]Main!U20</f>
        <v>1676.19999999999</v>
      </c>
      <c r="G17" s="1">
        <f>[1]Main!V20</f>
        <v>2993.1</v>
      </c>
      <c r="H17" s="1">
        <f>[1]Main!W20</f>
        <v>0</v>
      </c>
      <c r="I17" s="1">
        <f>[1]Main!X20</f>
        <v>2457.4</v>
      </c>
      <c r="J17" s="1">
        <f>[1]Main!Y20</f>
        <v>0</v>
      </c>
      <c r="K17" s="1">
        <f>[1]Main!Z20</f>
        <v>5.8999999999999897</v>
      </c>
      <c r="L17" s="1">
        <f>[1]Main!AA20</f>
        <v>2770.6</v>
      </c>
      <c r="M17" s="1">
        <f>[1]Main!AB20</f>
        <v>0</v>
      </c>
      <c r="N17" s="1">
        <f>[1]Main!AC20</f>
        <v>0</v>
      </c>
      <c r="O17" s="1">
        <f>[1]Main!AD20</f>
        <v>10967.899999999991</v>
      </c>
      <c r="P17" s="1">
        <f>[1]Main!AE20</f>
        <v>0</v>
      </c>
      <c r="Q17" s="1">
        <f>[1]Main!AF20</f>
        <v>5.8999999999999897</v>
      </c>
      <c r="R17" s="1">
        <f>[1]Main!AG20</f>
        <v>0</v>
      </c>
      <c r="S17" s="1">
        <f>[1]Main!AH20</f>
        <v>5.8999999999999897</v>
      </c>
      <c r="T17" s="1">
        <f>[1]Main!AI20</f>
        <v>2993.1</v>
      </c>
      <c r="U17" s="1">
        <f>[1]Main!AJ20</f>
        <v>284.2</v>
      </c>
    </row>
    <row r="18" spans="1:21" x14ac:dyDescent="0.25">
      <c r="A18" s="1">
        <f>[1]Main!P21</f>
        <v>4438.8</v>
      </c>
      <c r="B18" s="1">
        <f>[1]Main!Q21</f>
        <v>2019</v>
      </c>
      <c r="C18" s="1">
        <f>[1]Main!R21</f>
        <v>0</v>
      </c>
      <c r="D18" s="1">
        <f>[1]Main!S21</f>
        <v>0</v>
      </c>
      <c r="E18" s="1">
        <f>[1]Main!T21</f>
        <v>2481.9</v>
      </c>
      <c r="F18" s="1">
        <f>[1]Main!U21</f>
        <v>1576.7</v>
      </c>
      <c r="G18" s="1">
        <f>[1]Main!V21</f>
        <v>2671.1</v>
      </c>
      <c r="H18" s="1">
        <f>[1]Main!W21</f>
        <v>0</v>
      </c>
      <c r="I18" s="1">
        <f>[1]Main!X21</f>
        <v>2228.6999999999998</v>
      </c>
      <c r="J18" s="1">
        <f>[1]Main!Y21</f>
        <v>0</v>
      </c>
      <c r="K18" s="1">
        <f>[1]Main!Z21</f>
        <v>3</v>
      </c>
      <c r="L18" s="1">
        <f>[1]Main!AA21</f>
        <v>3782.3</v>
      </c>
      <c r="M18" s="1">
        <f>[1]Main!AB21</f>
        <v>0</v>
      </c>
      <c r="N18" s="1">
        <f>[1]Main!AC21</f>
        <v>0</v>
      </c>
      <c r="O18" s="1">
        <f>[1]Main!AD21</f>
        <v>12743.7</v>
      </c>
      <c r="P18" s="1">
        <f>[1]Main!AE21</f>
        <v>0</v>
      </c>
      <c r="Q18" s="1">
        <f>[1]Main!AF21</f>
        <v>3</v>
      </c>
      <c r="R18" s="1">
        <f>[1]Main!AG21</f>
        <v>0</v>
      </c>
      <c r="S18" s="1">
        <f>[1]Main!AH21</f>
        <v>3</v>
      </c>
      <c r="T18" s="1">
        <f>[1]Main!AI21</f>
        <v>2671.1</v>
      </c>
      <c r="U18" s="1">
        <f>[1]Main!AJ21</f>
        <v>309.3</v>
      </c>
    </row>
    <row r="19" spans="1:21" x14ac:dyDescent="0.25">
      <c r="A19" s="1">
        <f>[1]Main!P22</f>
        <v>4345.2</v>
      </c>
      <c r="B19" s="1">
        <f>[1]Main!Q22</f>
        <v>2020</v>
      </c>
      <c r="C19" s="1">
        <f>[1]Main!R22</f>
        <v>0</v>
      </c>
      <c r="D19" s="1">
        <f>[1]Main!S22</f>
        <v>0</v>
      </c>
      <c r="E19" s="1">
        <f>[1]Main!T22</f>
        <v>1078.5999999999999</v>
      </c>
      <c r="F19" s="1">
        <f>[1]Main!U22</f>
        <v>1500.1</v>
      </c>
      <c r="G19" s="1">
        <f>[1]Main!V22</f>
        <v>3178.7</v>
      </c>
      <c r="H19" s="1">
        <f>[1]Main!W22</f>
        <v>0</v>
      </c>
      <c r="I19" s="1">
        <f>[1]Main!X22</f>
        <v>2261.1999999999998</v>
      </c>
      <c r="J19" s="1">
        <f>[1]Main!Y22</f>
        <v>0</v>
      </c>
      <c r="K19" s="1">
        <f>[1]Main!Z22</f>
        <v>3.2</v>
      </c>
      <c r="L19" s="1">
        <f>[1]Main!AA22</f>
        <v>2425.6999999999998</v>
      </c>
      <c r="M19" s="1">
        <f>[1]Main!AB22</f>
        <v>0</v>
      </c>
      <c r="N19" s="1">
        <f>[1]Main!AC22</f>
        <v>0</v>
      </c>
      <c r="O19" s="1">
        <f>[1]Main!AD22</f>
        <v>10447.5</v>
      </c>
      <c r="P19" s="1">
        <f>[1]Main!AE22</f>
        <v>0</v>
      </c>
      <c r="Q19" s="1">
        <f>[1]Main!AF22</f>
        <v>3.2</v>
      </c>
      <c r="R19" s="1">
        <f>[1]Main!AG22</f>
        <v>0</v>
      </c>
      <c r="S19" s="1">
        <f>[1]Main!AH22</f>
        <v>3.2</v>
      </c>
      <c r="T19" s="1">
        <f>[1]Main!AI22</f>
        <v>3178.7</v>
      </c>
      <c r="U19" s="1">
        <f>[1]Main!AJ22</f>
        <v>245</v>
      </c>
    </row>
    <row r="20" spans="1:21" x14ac:dyDescent="0.25">
      <c r="A20" s="1">
        <f>[1]Main!P23</f>
        <v>0</v>
      </c>
      <c r="B20" s="1" t="str">
        <f>[1]Main!Q23</f>
        <v>Grand Total</v>
      </c>
      <c r="C20" s="1">
        <f>[1]Main!R23</f>
        <v>0</v>
      </c>
      <c r="D20" s="1">
        <f>[1]Main!S23</f>
        <v>0</v>
      </c>
      <c r="E20" s="1">
        <f>[1]Main!T23</f>
        <v>27760.299999999996</v>
      </c>
      <c r="F20" s="1">
        <f>[1]Main!U23</f>
        <v>26949.499999999978</v>
      </c>
      <c r="G20" s="1">
        <f>[1]Main!V23</f>
        <v>57543.099999999984</v>
      </c>
      <c r="H20" s="1">
        <f>[1]Main!W23</f>
        <v>83.699999999999903</v>
      </c>
      <c r="I20" s="1">
        <f>[1]Main!X23</f>
        <v>43710.299999999981</v>
      </c>
      <c r="J20" s="1">
        <f>[1]Main!Y23</f>
        <v>0</v>
      </c>
      <c r="K20" s="1">
        <f>[1]Main!Z23</f>
        <v>318.39999999999998</v>
      </c>
      <c r="L20" s="1">
        <f>[1]Main!AA23</f>
        <v>42102.6</v>
      </c>
      <c r="M20" s="1">
        <f>[1]Main!AB23</f>
        <v>0</v>
      </c>
      <c r="N20" s="1">
        <f>[1]Main!AC23</f>
        <v>0</v>
      </c>
      <c r="O20" s="1">
        <f>[1]Main!AD23</f>
        <v>198467.89999999997</v>
      </c>
      <c r="P20" s="1">
        <f>[1]Main!AE23</f>
        <v>0</v>
      </c>
      <c r="Q20" s="1">
        <f>[1]Main!AF23</f>
        <v>0</v>
      </c>
      <c r="R20" s="1">
        <f>[1]Main!AG23</f>
        <v>0</v>
      </c>
      <c r="S20" s="1">
        <f>[1]Main!AH23</f>
        <v>0</v>
      </c>
      <c r="T20" s="1">
        <f>[1]Main!AI23</f>
        <v>0</v>
      </c>
      <c r="U20" s="1">
        <f>[1]Main!AJ23</f>
        <v>0</v>
      </c>
    </row>
    <row r="21" spans="1:21" x14ac:dyDescent="0.25">
      <c r="A21" s="1">
        <f>[1]Main!P24</f>
        <v>0</v>
      </c>
      <c r="B21" s="1" t="str">
        <f>[1]Main!Q24</f>
        <v>percent</v>
      </c>
      <c r="C21" s="3">
        <f>[1]Main!R24</f>
        <v>0</v>
      </c>
      <c r="D21" s="3">
        <f>[1]Main!S24</f>
        <v>0</v>
      </c>
      <c r="E21" s="3">
        <f>[1]Main!T24</f>
        <v>0.13987299709424042</v>
      </c>
      <c r="F21" s="3">
        <f>[1]Main!U24</f>
        <v>0.13578770168878687</v>
      </c>
      <c r="G21" s="3">
        <f>[1]Main!V24</f>
        <v>0.28993655901029836</v>
      </c>
      <c r="H21" s="3">
        <f>[1]Main!W24</f>
        <v>4.2173066778053236E-4</v>
      </c>
      <c r="I21" s="3">
        <f>[1]Main!X24</f>
        <v>0.22023863808706592</v>
      </c>
      <c r="J21" s="3">
        <f>[1]Main!Y24</f>
        <v>0</v>
      </c>
      <c r="K21" s="3">
        <f>[1]Main!Z24</f>
        <v>1.6042896609476899E-3</v>
      </c>
      <c r="L21" s="3">
        <f>[1]Main!AA24</f>
        <v>0.21213808379088006</v>
      </c>
      <c r="M21" s="3">
        <f>[1]Main!AB24</f>
        <v>0</v>
      </c>
      <c r="N21" s="3">
        <f>[1]Main!AC24</f>
        <v>0</v>
      </c>
      <c r="O21" s="3">
        <f>[1]Main!AD24</f>
        <v>1</v>
      </c>
      <c r="P21" s="4">
        <f>[1]Main!AE24</f>
        <v>0.29154084867124602</v>
      </c>
      <c r="Q21" s="1">
        <f>[1]Main!AF24</f>
        <v>0</v>
      </c>
      <c r="R21" s="1">
        <f>[1]Main!AG24</f>
        <v>0</v>
      </c>
      <c r="S21" s="1">
        <f>[1]Main!AH24</f>
        <v>0</v>
      </c>
      <c r="T21" s="1">
        <f>[1]Main!AI24</f>
        <v>0</v>
      </c>
      <c r="U21" s="1">
        <f>[1]Main!AJ24</f>
        <v>0</v>
      </c>
    </row>
    <row r="24" spans="1:21" x14ac:dyDescent="0.25">
      <c r="B24" s="1" t="s">
        <v>66</v>
      </c>
      <c r="C24" s="1" t="s">
        <v>4</v>
      </c>
      <c r="D24" s="1" t="s">
        <v>5</v>
      </c>
      <c r="E24" s="1" t="s">
        <v>6</v>
      </c>
      <c r="F24" s="1" t="s">
        <v>7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12</v>
      </c>
      <c r="L24" s="1" t="s">
        <v>13</v>
      </c>
      <c r="M24" s="1" t="s">
        <v>14</v>
      </c>
      <c r="N24" s="1" t="s">
        <v>15</v>
      </c>
      <c r="O24" s="1" t="s">
        <v>71</v>
      </c>
      <c r="P24" s="1" t="s">
        <v>70</v>
      </c>
      <c r="Q24" s="1" t="s">
        <v>69</v>
      </c>
      <c r="R24" s="1" t="s">
        <v>68</v>
      </c>
    </row>
    <row r="25" spans="1:21" x14ac:dyDescent="0.25">
      <c r="A25" s="1">
        <v>0</v>
      </c>
      <c r="B25" s="1">
        <v>2002</v>
      </c>
      <c r="C25" s="1">
        <v>0</v>
      </c>
      <c r="D25" s="1">
        <v>0</v>
      </c>
      <c r="E25" s="1">
        <v>1332</v>
      </c>
      <c r="F25" s="1">
        <v>1905.7</v>
      </c>
      <c r="G25" s="1">
        <v>2720.1</v>
      </c>
      <c r="H25" s="1">
        <v>0</v>
      </c>
      <c r="I25" s="1">
        <v>3514</v>
      </c>
      <c r="J25" s="1">
        <v>0</v>
      </c>
      <c r="K25" s="1">
        <v>7.9</v>
      </c>
      <c r="L25" s="1">
        <v>2004.8</v>
      </c>
      <c r="M25" s="1">
        <v>0</v>
      </c>
      <c r="N25" s="1">
        <v>0</v>
      </c>
      <c r="O25" s="1">
        <v>1173.0678847392101</v>
      </c>
      <c r="P25" s="15">
        <v>732.63211526078499</v>
      </c>
      <c r="Q25" s="15">
        <v>4246.6321152607798</v>
      </c>
      <c r="R25" s="15">
        <v>1180.9678847392099</v>
      </c>
    </row>
    <row r="26" spans="1:21" x14ac:dyDescent="0.25">
      <c r="A26" s="1">
        <v>1</v>
      </c>
      <c r="B26" s="1">
        <v>2003</v>
      </c>
      <c r="C26" s="1">
        <v>0</v>
      </c>
      <c r="D26" s="1">
        <v>0</v>
      </c>
      <c r="E26" s="1">
        <v>467.9</v>
      </c>
      <c r="F26" s="1">
        <v>1764.9</v>
      </c>
      <c r="G26" s="1">
        <v>2551.8000000000002</v>
      </c>
      <c r="H26" s="1">
        <v>0</v>
      </c>
      <c r="I26" s="1">
        <v>2431.6</v>
      </c>
      <c r="J26" s="1">
        <v>0</v>
      </c>
      <c r="K26" s="1">
        <v>16.7</v>
      </c>
      <c r="L26" s="1">
        <v>3175.5</v>
      </c>
      <c r="M26" s="1">
        <v>0</v>
      </c>
      <c r="N26" s="1">
        <v>0</v>
      </c>
      <c r="O26" s="1">
        <v>1176.74944583619</v>
      </c>
      <c r="P26" s="15">
        <v>588.15055416380301</v>
      </c>
      <c r="Q26" s="15">
        <v>3019.7505541638002</v>
      </c>
      <c r="R26" s="15">
        <v>1193.4494458361901</v>
      </c>
    </row>
    <row r="27" spans="1:21" x14ac:dyDescent="0.25">
      <c r="A27" s="1">
        <v>2</v>
      </c>
      <c r="B27" s="1">
        <v>2004</v>
      </c>
      <c r="C27" s="1">
        <v>0</v>
      </c>
      <c r="D27" s="1">
        <v>0</v>
      </c>
      <c r="E27" s="1">
        <v>1580.5</v>
      </c>
      <c r="F27" s="1">
        <v>1460.9</v>
      </c>
      <c r="G27" s="1">
        <v>2936.7</v>
      </c>
      <c r="H27" s="1">
        <v>0</v>
      </c>
      <c r="I27" s="1">
        <v>2781.9</v>
      </c>
      <c r="J27" s="1">
        <v>0</v>
      </c>
      <c r="K27" s="1">
        <v>14.2</v>
      </c>
      <c r="L27" s="1">
        <v>1949.2</v>
      </c>
      <c r="M27" s="1">
        <v>0</v>
      </c>
      <c r="N27" s="1">
        <v>0</v>
      </c>
      <c r="O27" s="1">
        <v>1216.71870424844</v>
      </c>
      <c r="P27" s="15">
        <v>244.181295751551</v>
      </c>
      <c r="Q27" s="15">
        <v>3026.08129575155</v>
      </c>
      <c r="R27" s="15">
        <v>1230.91870424844</v>
      </c>
    </row>
    <row r="28" spans="1:21" x14ac:dyDescent="0.25">
      <c r="A28" s="1">
        <v>3</v>
      </c>
      <c r="B28" s="1">
        <v>2005</v>
      </c>
      <c r="C28" s="1">
        <v>0</v>
      </c>
      <c r="D28" s="1">
        <v>0</v>
      </c>
      <c r="E28" s="1">
        <v>3118.5</v>
      </c>
      <c r="F28" s="1">
        <v>1541.8</v>
      </c>
      <c r="G28" s="1">
        <v>2163.9</v>
      </c>
      <c r="H28" s="1">
        <v>0</v>
      </c>
      <c r="I28" s="1">
        <v>2781.9</v>
      </c>
      <c r="J28" s="1">
        <v>0</v>
      </c>
      <c r="K28" s="1">
        <v>4.7</v>
      </c>
      <c r="L28" s="1">
        <v>2454.1</v>
      </c>
      <c r="M28" s="1">
        <v>0</v>
      </c>
      <c r="N28" s="1">
        <v>0</v>
      </c>
      <c r="O28" s="1">
        <v>1183.9549516101299</v>
      </c>
      <c r="P28" s="15">
        <v>357.84504838986498</v>
      </c>
      <c r="Q28" s="15">
        <v>3139.7450483898601</v>
      </c>
      <c r="R28" s="15">
        <v>1188.65495161013</v>
      </c>
    </row>
    <row r="29" spans="1:21" x14ac:dyDescent="0.25">
      <c r="A29" s="1">
        <v>4</v>
      </c>
      <c r="B29" s="1">
        <v>2006</v>
      </c>
      <c r="C29" s="1">
        <v>0</v>
      </c>
      <c r="D29" s="1">
        <v>0</v>
      </c>
      <c r="E29" s="1">
        <v>2784.1</v>
      </c>
      <c r="F29" s="1">
        <v>1736</v>
      </c>
      <c r="G29" s="1">
        <v>2669.6</v>
      </c>
      <c r="H29" s="1">
        <v>35.700000000000003</v>
      </c>
      <c r="I29" s="1">
        <v>2403.8000000000002</v>
      </c>
      <c r="J29" s="1">
        <v>0</v>
      </c>
      <c r="K29" s="1">
        <v>5.5</v>
      </c>
      <c r="L29" s="1">
        <v>3203</v>
      </c>
      <c r="M29" s="1">
        <v>0</v>
      </c>
      <c r="N29" s="1">
        <v>0</v>
      </c>
      <c r="O29" s="1">
        <v>1195.53431180405</v>
      </c>
      <c r="P29" s="15">
        <v>540.46568819594404</v>
      </c>
      <c r="Q29" s="15">
        <v>2944.2656881959401</v>
      </c>
      <c r="R29" s="15">
        <v>1201.03431180405</v>
      </c>
    </row>
    <row r="30" spans="1:21" x14ac:dyDescent="0.25">
      <c r="A30" s="1">
        <v>5</v>
      </c>
      <c r="B30" s="1">
        <v>2007</v>
      </c>
      <c r="C30" s="1">
        <v>0</v>
      </c>
      <c r="D30" s="1">
        <v>0</v>
      </c>
      <c r="E30" s="1">
        <v>1017.7</v>
      </c>
      <c r="F30" s="1">
        <v>1639.4</v>
      </c>
      <c r="G30" s="1">
        <v>3401.9</v>
      </c>
      <c r="H30" s="1">
        <v>45</v>
      </c>
      <c r="I30" s="1">
        <v>2914.2</v>
      </c>
      <c r="J30" s="1">
        <v>0</v>
      </c>
      <c r="K30" s="1">
        <v>24.4</v>
      </c>
      <c r="L30" s="1">
        <v>1550.9</v>
      </c>
      <c r="M30" s="1">
        <v>0</v>
      </c>
      <c r="N30" s="1">
        <v>0</v>
      </c>
      <c r="O30" s="1">
        <v>1091.6668426886799</v>
      </c>
      <c r="P30" s="15">
        <v>547.73315731131402</v>
      </c>
      <c r="Q30" s="15">
        <v>3461.93315731131</v>
      </c>
      <c r="R30" s="15">
        <v>1116.06684268868</v>
      </c>
    </row>
    <row r="31" spans="1:21" x14ac:dyDescent="0.25">
      <c r="A31" s="1">
        <v>6</v>
      </c>
      <c r="B31" s="1">
        <v>2008</v>
      </c>
      <c r="C31" s="1">
        <v>0</v>
      </c>
      <c r="D31" s="1">
        <v>0</v>
      </c>
      <c r="E31" s="1">
        <v>1104.3</v>
      </c>
      <c r="F31" s="1">
        <v>1444.8</v>
      </c>
      <c r="G31" s="1">
        <v>3656.2</v>
      </c>
      <c r="H31" s="1">
        <v>0</v>
      </c>
      <c r="I31" s="1">
        <v>3063.2</v>
      </c>
      <c r="J31" s="1">
        <v>0</v>
      </c>
      <c r="K31" s="1">
        <v>9.1</v>
      </c>
      <c r="L31" s="1">
        <v>1735.2</v>
      </c>
      <c r="M31" s="1">
        <v>0</v>
      </c>
      <c r="N31" s="1">
        <v>0</v>
      </c>
      <c r="O31" s="1">
        <v>1039.43532130055</v>
      </c>
      <c r="P31" s="15">
        <v>405.36467869944499</v>
      </c>
      <c r="Q31" s="15">
        <v>3468.5646786994398</v>
      </c>
      <c r="R31" s="15">
        <v>1048.5353213005501</v>
      </c>
    </row>
    <row r="32" spans="1:21" x14ac:dyDescent="0.25">
      <c r="A32" s="1">
        <v>7</v>
      </c>
      <c r="B32" s="1">
        <v>2009</v>
      </c>
      <c r="C32" s="1">
        <v>0</v>
      </c>
      <c r="D32" s="1">
        <v>0</v>
      </c>
      <c r="E32" s="1">
        <v>1569</v>
      </c>
      <c r="F32" s="1">
        <v>1471.9</v>
      </c>
      <c r="G32" s="1">
        <v>3646.4</v>
      </c>
      <c r="H32" s="1">
        <v>0</v>
      </c>
      <c r="I32" s="1">
        <v>2602.3000000000002</v>
      </c>
      <c r="J32" s="1">
        <v>0</v>
      </c>
      <c r="K32" s="1">
        <v>45.7</v>
      </c>
      <c r="L32" s="1">
        <v>2181.5</v>
      </c>
      <c r="M32" s="1">
        <v>0</v>
      </c>
      <c r="N32" s="1">
        <v>0</v>
      </c>
      <c r="O32" s="1">
        <v>977.90710832941602</v>
      </c>
      <c r="P32" s="15">
        <v>493.99289167058402</v>
      </c>
      <c r="Q32" s="15">
        <v>3096.29289167058</v>
      </c>
      <c r="R32" s="15">
        <v>1023.60710832941</v>
      </c>
    </row>
    <row r="33" spans="1:18" x14ac:dyDescent="0.25">
      <c r="A33" s="1">
        <v>8</v>
      </c>
      <c r="B33" s="1">
        <v>2010</v>
      </c>
      <c r="C33" s="1">
        <v>0</v>
      </c>
      <c r="D33" s="1">
        <v>0</v>
      </c>
      <c r="E33" s="1">
        <v>1671.5</v>
      </c>
      <c r="F33" s="1">
        <v>1563.1</v>
      </c>
      <c r="G33" s="1">
        <v>2507.1999999999998</v>
      </c>
      <c r="H33" s="1">
        <v>0</v>
      </c>
      <c r="I33" s="1">
        <v>2827.4</v>
      </c>
      <c r="J33" s="1">
        <v>0</v>
      </c>
      <c r="K33" s="1">
        <v>28.4</v>
      </c>
      <c r="L33" s="1">
        <v>2374.6</v>
      </c>
      <c r="M33" s="1">
        <v>0</v>
      </c>
      <c r="N33" s="1">
        <v>0</v>
      </c>
      <c r="O33" s="1">
        <v>1061.9134953396699</v>
      </c>
      <c r="P33" s="15">
        <v>501.18650466032301</v>
      </c>
      <c r="Q33" s="15">
        <v>3328.5865046603199</v>
      </c>
      <c r="R33" s="15">
        <v>1090.31349533967</v>
      </c>
    </row>
    <row r="34" spans="1:18" x14ac:dyDescent="0.25">
      <c r="A34" s="1">
        <v>9</v>
      </c>
      <c r="B34" s="1">
        <v>2011</v>
      </c>
      <c r="C34" s="1">
        <v>0</v>
      </c>
      <c r="D34" s="1">
        <v>0</v>
      </c>
      <c r="E34" s="1">
        <v>2812.5</v>
      </c>
      <c r="F34" s="1">
        <v>1707.7</v>
      </c>
      <c r="G34" s="1">
        <v>2324.1</v>
      </c>
      <c r="H34" s="1">
        <v>3</v>
      </c>
      <c r="I34" s="1">
        <v>2724.3</v>
      </c>
      <c r="J34" s="1">
        <v>0</v>
      </c>
      <c r="K34" s="1">
        <v>26.2</v>
      </c>
      <c r="L34" s="1">
        <v>3134.8</v>
      </c>
      <c r="M34" s="1">
        <v>0</v>
      </c>
      <c r="N34" s="1">
        <v>0</v>
      </c>
      <c r="O34" s="1">
        <v>1181.9074604237101</v>
      </c>
      <c r="P34" s="15">
        <v>525.79253957628202</v>
      </c>
      <c r="Q34" s="15">
        <v>3250.0925395762802</v>
      </c>
      <c r="R34" s="15">
        <v>1208.1074604237101</v>
      </c>
    </row>
    <row r="35" spans="1:18" x14ac:dyDescent="0.25">
      <c r="A35" s="1">
        <v>10</v>
      </c>
      <c r="B35" s="1">
        <v>2012</v>
      </c>
      <c r="C35" s="1">
        <v>0</v>
      </c>
      <c r="D35" s="1">
        <v>0</v>
      </c>
      <c r="E35" s="1">
        <v>974.4</v>
      </c>
      <c r="F35" s="1">
        <v>1616.2</v>
      </c>
      <c r="G35" s="1">
        <v>3361.8</v>
      </c>
      <c r="H35" s="1">
        <v>0</v>
      </c>
      <c r="I35" s="1">
        <v>2450.3000000000002</v>
      </c>
      <c r="J35" s="1">
        <v>0</v>
      </c>
      <c r="K35" s="1">
        <v>27.5</v>
      </c>
      <c r="L35" s="1">
        <v>1941.2</v>
      </c>
      <c r="M35" s="1">
        <v>0</v>
      </c>
      <c r="N35" s="1">
        <v>0</v>
      </c>
      <c r="O35" s="1">
        <v>1072.1455037861999</v>
      </c>
      <c r="P35" s="15">
        <v>544.05449621380001</v>
      </c>
      <c r="Q35" s="15">
        <v>2994.3544962137998</v>
      </c>
      <c r="R35" s="15">
        <v>1099.6455037861999</v>
      </c>
    </row>
    <row r="36" spans="1:18" x14ac:dyDescent="0.25">
      <c r="A36" s="1">
        <v>11</v>
      </c>
      <c r="B36" s="1">
        <v>2013</v>
      </c>
      <c r="C36" s="1">
        <v>0</v>
      </c>
      <c r="D36" s="1">
        <v>0</v>
      </c>
      <c r="E36" s="1">
        <v>1125.69999999999</v>
      </c>
      <c r="F36" s="1">
        <v>1465.4</v>
      </c>
      <c r="G36" s="1">
        <v>3632.2</v>
      </c>
      <c r="H36" s="1">
        <v>0</v>
      </c>
      <c r="I36" s="1">
        <v>1943</v>
      </c>
      <c r="J36" s="1">
        <v>0</v>
      </c>
      <c r="K36" s="1">
        <v>44.2</v>
      </c>
      <c r="L36" s="1">
        <v>2065.1999999999998</v>
      </c>
      <c r="M36" s="1">
        <v>0</v>
      </c>
      <c r="N36" s="1">
        <v>0</v>
      </c>
      <c r="O36" s="1">
        <v>978.15150090140901</v>
      </c>
      <c r="P36" s="15">
        <v>487.24849909859103</v>
      </c>
      <c r="Q36" s="15">
        <v>2430.2484990985899</v>
      </c>
      <c r="R36" s="15">
        <v>1022.3515009014</v>
      </c>
    </row>
    <row r="37" spans="1:18" x14ac:dyDescent="0.25">
      <c r="A37" s="1">
        <v>12</v>
      </c>
      <c r="B37" s="1">
        <v>2014</v>
      </c>
      <c r="C37" s="1">
        <v>0</v>
      </c>
      <c r="D37" s="1">
        <v>0</v>
      </c>
      <c r="E37" s="1">
        <v>890.7</v>
      </c>
      <c r="F37" s="1">
        <v>982</v>
      </c>
      <c r="G37" s="1">
        <v>4510.8999999999996</v>
      </c>
      <c r="H37" s="1">
        <v>0</v>
      </c>
      <c r="I37" s="1">
        <v>1534.8</v>
      </c>
      <c r="J37" s="1">
        <v>0</v>
      </c>
      <c r="K37" s="1">
        <v>31.3</v>
      </c>
      <c r="L37" s="1">
        <v>1496.8</v>
      </c>
      <c r="M37" s="1">
        <v>0</v>
      </c>
      <c r="N37" s="1">
        <v>0</v>
      </c>
      <c r="O37" s="1">
        <v>708.04162668078402</v>
      </c>
      <c r="P37" s="15">
        <v>273.95837331921598</v>
      </c>
      <c r="Q37" s="15">
        <v>1808.75837331921</v>
      </c>
      <c r="R37" s="15">
        <v>739.34162668078397</v>
      </c>
    </row>
    <row r="38" spans="1:18" x14ac:dyDescent="0.25">
      <c r="A38" s="1">
        <v>13</v>
      </c>
      <c r="B38" s="1">
        <v>2015</v>
      </c>
      <c r="C38" s="1">
        <v>0</v>
      </c>
      <c r="D38" s="1">
        <v>0</v>
      </c>
      <c r="E38" s="1">
        <v>858.4</v>
      </c>
      <c r="F38" s="1">
        <v>742.8</v>
      </c>
      <c r="G38" s="1">
        <v>4983.8999999999996</v>
      </c>
      <c r="H38" s="1">
        <v>0</v>
      </c>
      <c r="I38" s="1">
        <v>977</v>
      </c>
      <c r="J38" s="1">
        <v>0</v>
      </c>
      <c r="K38" s="1">
        <v>12.7</v>
      </c>
      <c r="L38" s="1">
        <v>1552.9</v>
      </c>
      <c r="M38" s="1">
        <v>0</v>
      </c>
      <c r="N38" s="1">
        <v>0</v>
      </c>
      <c r="O38" s="1">
        <v>621.54678072275794</v>
      </c>
      <c r="P38" s="15">
        <v>121.253219277241</v>
      </c>
      <c r="Q38" s="15">
        <v>1098.2532192772401</v>
      </c>
      <c r="R38" s="15">
        <v>634.24678072275799</v>
      </c>
    </row>
    <row r="39" spans="1:18" x14ac:dyDescent="0.25">
      <c r="A39" s="1">
        <v>14</v>
      </c>
      <c r="B39" s="1">
        <v>2016</v>
      </c>
      <c r="C39" s="1">
        <v>0</v>
      </c>
      <c r="D39" s="1">
        <v>0</v>
      </c>
      <c r="E39" s="1">
        <v>1827.9</v>
      </c>
      <c r="F39" s="1">
        <v>1153.9000000000001</v>
      </c>
      <c r="G39" s="1">
        <v>3633.5</v>
      </c>
      <c r="H39" s="1">
        <v>0</v>
      </c>
      <c r="I39" s="1">
        <v>1813.3</v>
      </c>
      <c r="J39" s="1">
        <v>0</v>
      </c>
      <c r="K39" s="1">
        <v>7.8</v>
      </c>
      <c r="L39" s="1">
        <v>2304.3000000000002</v>
      </c>
      <c r="M39" s="1">
        <v>0</v>
      </c>
      <c r="N39" s="1">
        <v>0</v>
      </c>
      <c r="O39" s="1">
        <v>875.12207230500997</v>
      </c>
      <c r="P39" s="15">
        <v>278.77792769499001</v>
      </c>
      <c r="Q39" s="15">
        <v>2092.0779276949902</v>
      </c>
      <c r="R39" s="15">
        <v>882.92207230500901</v>
      </c>
    </row>
    <row r="40" spans="1:18" x14ac:dyDescent="0.25">
      <c r="A40" s="1">
        <v>15</v>
      </c>
      <c r="B40" s="1">
        <v>2018</v>
      </c>
      <c r="C40" s="1">
        <v>0</v>
      </c>
      <c r="D40" s="1">
        <v>0</v>
      </c>
      <c r="E40" s="1">
        <v>1064.7</v>
      </c>
      <c r="F40" s="1">
        <v>1676.19999999999</v>
      </c>
      <c r="G40" s="1">
        <v>2993.1</v>
      </c>
      <c r="H40" s="1">
        <v>0</v>
      </c>
      <c r="I40" s="1">
        <v>2457.4</v>
      </c>
      <c r="J40" s="1">
        <v>0</v>
      </c>
      <c r="K40" s="1">
        <v>5.9</v>
      </c>
      <c r="L40" s="1">
        <v>2770.6</v>
      </c>
      <c r="M40" s="1">
        <v>0</v>
      </c>
      <c r="N40" s="1">
        <v>0</v>
      </c>
      <c r="O40" s="1">
        <v>988.18272569798103</v>
      </c>
      <c r="P40" s="15">
        <v>688.017274302018</v>
      </c>
      <c r="Q40" s="15">
        <v>3145.4172743020099</v>
      </c>
      <c r="R40" s="15">
        <v>994.082725697981</v>
      </c>
    </row>
    <row r="41" spans="1:18" x14ac:dyDescent="0.25">
      <c r="A41" s="1">
        <v>16</v>
      </c>
      <c r="B41" s="1">
        <v>2019</v>
      </c>
      <c r="C41" s="1">
        <v>0</v>
      </c>
      <c r="D41" s="1">
        <v>0</v>
      </c>
      <c r="E41" s="1">
        <v>2481.9</v>
      </c>
      <c r="F41" s="1">
        <v>1576.7</v>
      </c>
      <c r="G41" s="1">
        <v>2671.1</v>
      </c>
      <c r="H41" s="1">
        <v>0</v>
      </c>
      <c r="I41" s="1">
        <v>2228.6999999999998</v>
      </c>
      <c r="J41" s="1">
        <v>0</v>
      </c>
      <c r="K41" s="1">
        <v>3</v>
      </c>
      <c r="L41" s="1">
        <v>3782.3</v>
      </c>
      <c r="M41" s="1">
        <v>0</v>
      </c>
      <c r="N41" s="1">
        <v>0</v>
      </c>
      <c r="O41" s="1">
        <v>1054.87990737429</v>
      </c>
      <c r="P41" s="15">
        <v>521.82009262570796</v>
      </c>
      <c r="Q41" s="15">
        <v>2750.5200926256998</v>
      </c>
      <c r="R41" s="15">
        <v>1057.87990737429</v>
      </c>
    </row>
    <row r="42" spans="1:18" x14ac:dyDescent="0.25">
      <c r="A42" s="1">
        <v>17</v>
      </c>
      <c r="B42" s="1">
        <v>2020</v>
      </c>
      <c r="C42" s="1">
        <v>0</v>
      </c>
      <c r="D42" s="1">
        <v>0</v>
      </c>
      <c r="E42" s="1">
        <v>1078.5999999999999</v>
      </c>
      <c r="F42" s="1">
        <v>1500.1</v>
      </c>
      <c r="G42" s="1">
        <v>3178.7</v>
      </c>
      <c r="H42" s="1">
        <v>0</v>
      </c>
      <c r="I42" s="1">
        <v>2261.1999999999998</v>
      </c>
      <c r="J42" s="1">
        <v>0</v>
      </c>
      <c r="K42" s="1">
        <v>3.2</v>
      </c>
      <c r="L42" s="1">
        <v>2425.6999999999998</v>
      </c>
      <c r="M42" s="1">
        <v>0</v>
      </c>
      <c r="N42" s="1">
        <v>0</v>
      </c>
      <c r="O42" s="1">
        <v>954.55298869925798</v>
      </c>
      <c r="P42" s="15">
        <v>545.54701130074102</v>
      </c>
      <c r="Q42" s="15">
        <v>2806.7470113007398</v>
      </c>
      <c r="R42" s="15">
        <v>957.75298869925803</v>
      </c>
    </row>
    <row r="46" spans="1:18" x14ac:dyDescent="0.25">
      <c r="D46" s="1" t="s">
        <v>67</v>
      </c>
      <c r="E46" s="1" t="s">
        <v>66</v>
      </c>
      <c r="F46" s="1" t="s">
        <v>65</v>
      </c>
      <c r="G46" s="1" t="s">
        <v>66</v>
      </c>
    </row>
    <row r="47" spans="1:18" x14ac:dyDescent="0.25">
      <c r="E47" s="1">
        <v>1993</v>
      </c>
      <c r="F47" s="1">
        <v>1645.7923343816301</v>
      </c>
      <c r="G47" s="1">
        <v>1993</v>
      </c>
    </row>
    <row r="48" spans="1:18" x14ac:dyDescent="0.25">
      <c r="E48" s="1">
        <v>1994</v>
      </c>
      <c r="F48" s="1">
        <v>1173.6717030713401</v>
      </c>
      <c r="G48" s="1">
        <v>1994</v>
      </c>
    </row>
    <row r="49" spans="4:7" x14ac:dyDescent="0.25">
      <c r="E49" s="1">
        <v>1995</v>
      </c>
      <c r="F49" s="1">
        <v>1689.1962157604301</v>
      </c>
      <c r="G49" s="1">
        <v>1995</v>
      </c>
    </row>
    <row r="50" spans="4:7" x14ac:dyDescent="0.25">
      <c r="E50" s="1">
        <v>1996</v>
      </c>
      <c r="F50" s="1">
        <v>1676.22844749462</v>
      </c>
      <c r="G50" s="1">
        <v>1996</v>
      </c>
    </row>
    <row r="51" spans="4:7" x14ac:dyDescent="0.25">
      <c r="E51" s="1">
        <v>1997</v>
      </c>
      <c r="F51" s="1">
        <v>1629.6951455600099</v>
      </c>
      <c r="G51" s="1">
        <v>1997</v>
      </c>
    </row>
    <row r="52" spans="4:7" x14ac:dyDescent="0.25">
      <c r="E52" s="1">
        <v>1998</v>
      </c>
      <c r="F52" s="1">
        <v>1117.1065437593199</v>
      </c>
      <c r="G52" s="1">
        <v>1998</v>
      </c>
    </row>
    <row r="53" spans="4:7" x14ac:dyDescent="0.25">
      <c r="E53" s="1">
        <v>1999</v>
      </c>
      <c r="F53" s="1">
        <v>1315.2184602810801</v>
      </c>
      <c r="G53" s="1">
        <v>1999</v>
      </c>
    </row>
    <row r="54" spans="4:7" x14ac:dyDescent="0.25">
      <c r="E54" s="1">
        <v>2000</v>
      </c>
      <c r="F54" s="1">
        <v>1423.8778145091501</v>
      </c>
      <c r="G54" s="1">
        <v>2000</v>
      </c>
    </row>
    <row r="55" spans="4:7" x14ac:dyDescent="0.25">
      <c r="E55" s="1">
        <v>2001</v>
      </c>
      <c r="F55" s="1">
        <v>1285.26990125263</v>
      </c>
      <c r="G55" s="1">
        <v>2001</v>
      </c>
    </row>
    <row r="56" spans="4:7" x14ac:dyDescent="0.25">
      <c r="D56" s="1">
        <v>1905.7</v>
      </c>
      <c r="E56" s="1">
        <v>2002</v>
      </c>
      <c r="F56" s="1">
        <v>1370.2724723844501</v>
      </c>
      <c r="G56" s="1">
        <v>2002</v>
      </c>
    </row>
    <row r="57" spans="4:7" x14ac:dyDescent="0.25">
      <c r="D57" s="1">
        <v>1764.9</v>
      </c>
      <c r="E57" s="1">
        <v>2003</v>
      </c>
      <c r="F57" s="1">
        <v>1423.4864168941001</v>
      </c>
      <c r="G57" s="1">
        <v>2003</v>
      </c>
    </row>
    <row r="58" spans="4:7" x14ac:dyDescent="0.25">
      <c r="D58" s="1">
        <v>1460.9</v>
      </c>
      <c r="E58" s="1">
        <v>2004</v>
      </c>
      <c r="F58" s="1">
        <v>1431.0623287364399</v>
      </c>
      <c r="G58" s="1">
        <v>2004</v>
      </c>
    </row>
    <row r="59" spans="4:7" x14ac:dyDescent="0.25">
      <c r="D59" s="1">
        <v>1541.8</v>
      </c>
      <c r="E59" s="1">
        <v>2005</v>
      </c>
      <c r="F59" s="1">
        <v>1441.7325031702801</v>
      </c>
      <c r="G59" s="1">
        <v>2005</v>
      </c>
    </row>
    <row r="60" spans="4:7" x14ac:dyDescent="0.25">
      <c r="D60" s="1">
        <v>1736</v>
      </c>
      <c r="E60" s="1">
        <v>2006</v>
      </c>
      <c r="F60" s="1">
        <v>1507.6631919691799</v>
      </c>
      <c r="G60" s="1">
        <v>2006</v>
      </c>
    </row>
    <row r="61" spans="4:7" x14ac:dyDescent="0.25">
      <c r="D61" s="1">
        <v>1639.4</v>
      </c>
      <c r="E61" s="1">
        <v>2007</v>
      </c>
      <c r="F61" s="1">
        <v>1229.0772857943</v>
      </c>
      <c r="G61" s="1">
        <v>2007</v>
      </c>
    </row>
    <row r="62" spans="4:7" x14ac:dyDescent="0.25">
      <c r="D62" s="1">
        <v>1444.8</v>
      </c>
      <c r="E62" s="1">
        <v>2008</v>
      </c>
      <c r="F62" s="1">
        <v>1218.3566506550301</v>
      </c>
      <c r="G62" s="1">
        <v>2008</v>
      </c>
    </row>
    <row r="63" spans="4:7" x14ac:dyDescent="0.25">
      <c r="D63" s="1">
        <v>1471.9</v>
      </c>
      <c r="E63" s="1">
        <v>2009</v>
      </c>
      <c r="F63" s="1">
        <v>1033.74010940076</v>
      </c>
      <c r="G63" s="1">
        <v>2009</v>
      </c>
    </row>
    <row r="64" spans="4:7" x14ac:dyDescent="0.25">
      <c r="D64" s="1">
        <v>1563.1</v>
      </c>
      <c r="E64" s="1">
        <v>2010</v>
      </c>
      <c r="F64" s="1">
        <v>1391.1965292135999</v>
      </c>
      <c r="G64" s="1">
        <v>2010</v>
      </c>
    </row>
    <row r="65" spans="2:19" x14ac:dyDescent="0.25">
      <c r="D65" s="1">
        <v>1707.7</v>
      </c>
      <c r="E65" s="1">
        <v>2011</v>
      </c>
      <c r="F65" s="1">
        <v>1466.7826690939</v>
      </c>
      <c r="G65" s="1">
        <v>2011</v>
      </c>
    </row>
    <row r="66" spans="2:19" x14ac:dyDescent="0.25">
      <c r="D66" s="1">
        <v>1616.2</v>
      </c>
      <c r="E66" s="1">
        <v>2012</v>
      </c>
      <c r="F66" s="1">
        <v>1188.7441888757</v>
      </c>
      <c r="G66" s="1">
        <v>2012</v>
      </c>
    </row>
    <row r="67" spans="2:19" x14ac:dyDescent="0.25">
      <c r="D67" s="1">
        <v>1465.4</v>
      </c>
      <c r="E67" s="1">
        <v>2013</v>
      </c>
      <c r="F67" s="1">
        <v>1074.17417233164</v>
      </c>
      <c r="G67" s="1">
        <v>2013</v>
      </c>
    </row>
    <row r="68" spans="2:19" x14ac:dyDescent="0.25">
      <c r="D68" s="1">
        <v>982</v>
      </c>
      <c r="E68" s="1">
        <v>2014</v>
      </c>
      <c r="F68" s="1">
        <v>724.42341480242999</v>
      </c>
      <c r="G68" s="1">
        <v>2014</v>
      </c>
    </row>
    <row r="69" spans="2:19" x14ac:dyDescent="0.25">
      <c r="D69" s="1">
        <v>742.8</v>
      </c>
      <c r="E69" s="1">
        <v>2015</v>
      </c>
      <c r="F69" s="1">
        <v>630.12868684041302</v>
      </c>
      <c r="G69" s="1">
        <v>2015</v>
      </c>
    </row>
    <row r="70" spans="2:19" x14ac:dyDescent="0.25">
      <c r="D70" s="1">
        <v>1153.9000000000001</v>
      </c>
      <c r="E70" s="1">
        <v>2016</v>
      </c>
      <c r="F70" s="1">
        <v>1033.9189508859299</v>
      </c>
      <c r="G70" s="1">
        <v>2016</v>
      </c>
    </row>
    <row r="71" spans="2:19" x14ac:dyDescent="0.25">
      <c r="E71" s="1">
        <v>2017</v>
      </c>
      <c r="F71" s="1">
        <v>1443.0802288351599</v>
      </c>
      <c r="G71" s="1">
        <v>2017</v>
      </c>
    </row>
    <row r="72" spans="2:19" x14ac:dyDescent="0.25">
      <c r="D72" s="1">
        <v>1676.19999999999</v>
      </c>
      <c r="E72" s="1">
        <v>2018</v>
      </c>
      <c r="F72" s="1">
        <v>1175.8280971535701</v>
      </c>
      <c r="G72" s="1">
        <v>2018</v>
      </c>
    </row>
    <row r="73" spans="2:19" x14ac:dyDescent="0.25">
      <c r="D73" s="1">
        <v>1576.7</v>
      </c>
      <c r="E73" s="1">
        <v>2019</v>
      </c>
      <c r="F73" s="1">
        <v>1412.49080587768</v>
      </c>
      <c r="G73" s="1">
        <v>2019</v>
      </c>
    </row>
    <row r="74" spans="2:19" x14ac:dyDescent="0.25">
      <c r="D74" s="1">
        <v>1500.1</v>
      </c>
      <c r="E74" s="1">
        <v>2020</v>
      </c>
      <c r="F74" s="1">
        <v>1062.82233055286</v>
      </c>
      <c r="G74" s="1">
        <v>2020</v>
      </c>
    </row>
    <row r="75" spans="2:19" x14ac:dyDescent="0.25">
      <c r="E75" s="1">
        <v>2021</v>
      </c>
      <c r="F75" s="1">
        <v>783.68780969335899</v>
      </c>
      <c r="G75" s="1">
        <v>2021</v>
      </c>
    </row>
    <row r="79" spans="2:19" x14ac:dyDescent="0.25">
      <c r="C79" s="1" t="s">
        <v>66</v>
      </c>
      <c r="D79" s="1" t="s">
        <v>4</v>
      </c>
      <c r="E79" s="1" t="s">
        <v>5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10</v>
      </c>
      <c r="K79" s="1" t="s">
        <v>11</v>
      </c>
      <c r="L79" s="1" t="s">
        <v>12</v>
      </c>
      <c r="M79" s="1" t="s">
        <v>13</v>
      </c>
      <c r="N79" s="1" t="s">
        <v>14</v>
      </c>
      <c r="O79" s="1" t="s">
        <v>15</v>
      </c>
      <c r="P79" s="1" t="s">
        <v>71</v>
      </c>
      <c r="Q79" s="1" t="s">
        <v>70</v>
      </c>
      <c r="R79" s="1" t="s">
        <v>69</v>
      </c>
      <c r="S79" s="1" t="s">
        <v>68</v>
      </c>
    </row>
    <row r="80" spans="2:19" x14ac:dyDescent="0.25">
      <c r="B80" s="1">
        <v>0</v>
      </c>
      <c r="C80" s="1">
        <v>2002</v>
      </c>
      <c r="D80" s="1">
        <v>0</v>
      </c>
      <c r="E80" s="1">
        <v>0</v>
      </c>
      <c r="F80" s="1">
        <v>1332</v>
      </c>
      <c r="G80" s="1">
        <v>1905.7</v>
      </c>
      <c r="H80" s="1">
        <v>2720.1</v>
      </c>
      <c r="I80" s="1">
        <v>0</v>
      </c>
      <c r="J80" s="1">
        <v>3514</v>
      </c>
      <c r="K80" s="1">
        <v>0</v>
      </c>
      <c r="L80" s="1">
        <v>7.9</v>
      </c>
      <c r="M80" s="1">
        <v>2004.8</v>
      </c>
      <c r="N80" s="1">
        <v>0</v>
      </c>
      <c r="O80" s="1">
        <v>0</v>
      </c>
      <c r="P80" s="1">
        <v>1173.0678847392101</v>
      </c>
      <c r="Q80" s="1">
        <v>732.63211526078499</v>
      </c>
      <c r="R80" s="1">
        <v>4246.6321152607798</v>
      </c>
      <c r="S80" s="1">
        <v>1180.9678847392099</v>
      </c>
    </row>
    <row r="81" spans="2:19" x14ac:dyDescent="0.25">
      <c r="B81" s="1">
        <v>1</v>
      </c>
      <c r="C81" s="1">
        <v>2003</v>
      </c>
      <c r="D81" s="1">
        <v>0</v>
      </c>
      <c r="E81" s="1">
        <v>0</v>
      </c>
      <c r="F81" s="1">
        <v>467.9</v>
      </c>
      <c r="G81" s="1">
        <v>1764.9</v>
      </c>
      <c r="H81" s="1">
        <v>2551.8000000000002</v>
      </c>
      <c r="I81" s="1">
        <v>0</v>
      </c>
      <c r="J81" s="1">
        <v>2431.6</v>
      </c>
      <c r="K81" s="1">
        <v>0</v>
      </c>
      <c r="L81" s="1">
        <v>16.7</v>
      </c>
      <c r="M81" s="1">
        <v>3175.5</v>
      </c>
      <c r="N81" s="1">
        <v>0</v>
      </c>
      <c r="O81" s="1">
        <v>0</v>
      </c>
      <c r="P81" s="1">
        <v>1176.74944583619</v>
      </c>
      <c r="Q81" s="1">
        <v>588.15055416380301</v>
      </c>
      <c r="R81" s="1">
        <v>3019.7505541638002</v>
      </c>
      <c r="S81" s="1">
        <v>1193.4494458361901</v>
      </c>
    </row>
    <row r="82" spans="2:19" x14ac:dyDescent="0.25">
      <c r="B82" s="1">
        <v>2</v>
      </c>
      <c r="C82" s="1">
        <v>2004</v>
      </c>
      <c r="D82" s="1">
        <v>0</v>
      </c>
      <c r="E82" s="1">
        <v>0</v>
      </c>
      <c r="F82" s="1">
        <v>1580.5</v>
      </c>
      <c r="G82" s="1">
        <v>1460.9</v>
      </c>
      <c r="H82" s="1">
        <v>2936.7</v>
      </c>
      <c r="I82" s="1">
        <v>0</v>
      </c>
      <c r="J82" s="1">
        <v>2781.9</v>
      </c>
      <c r="K82" s="1">
        <v>0</v>
      </c>
      <c r="L82" s="1">
        <v>14.2</v>
      </c>
      <c r="M82" s="1">
        <v>1949.2</v>
      </c>
      <c r="N82" s="1">
        <v>0</v>
      </c>
      <c r="O82" s="1">
        <v>0</v>
      </c>
      <c r="P82" s="1">
        <v>1216.71870424844</v>
      </c>
      <c r="Q82" s="1">
        <v>244.181295751551</v>
      </c>
      <c r="R82" s="1">
        <v>3026.08129575155</v>
      </c>
      <c r="S82" s="1">
        <v>1230.91870424844</v>
      </c>
    </row>
    <row r="83" spans="2:19" x14ac:dyDescent="0.25">
      <c r="B83" s="1">
        <v>3</v>
      </c>
      <c r="C83" s="1">
        <v>2005</v>
      </c>
      <c r="D83" s="1">
        <v>0</v>
      </c>
      <c r="E83" s="1">
        <v>0</v>
      </c>
      <c r="F83" s="1">
        <v>3118.5</v>
      </c>
      <c r="G83" s="1">
        <v>1541.8</v>
      </c>
      <c r="H83" s="1">
        <v>2163.9</v>
      </c>
      <c r="I83" s="1">
        <v>0</v>
      </c>
      <c r="J83" s="1">
        <v>2781.9</v>
      </c>
      <c r="K83" s="1">
        <v>0</v>
      </c>
      <c r="L83" s="1">
        <v>4.7</v>
      </c>
      <c r="M83" s="1">
        <v>2454.1</v>
      </c>
      <c r="N83" s="1">
        <v>0</v>
      </c>
      <c r="O83" s="1">
        <v>0</v>
      </c>
      <c r="P83" s="1">
        <v>1183.9549516101299</v>
      </c>
      <c r="Q83" s="1">
        <v>357.84504838986498</v>
      </c>
      <c r="R83" s="1">
        <v>3139.7450483898601</v>
      </c>
      <c r="S83" s="1">
        <v>1188.65495161013</v>
      </c>
    </row>
    <row r="84" spans="2:19" x14ac:dyDescent="0.25">
      <c r="B84" s="1">
        <v>4</v>
      </c>
      <c r="C84" s="1">
        <v>2006</v>
      </c>
      <c r="D84" s="1">
        <v>0</v>
      </c>
      <c r="E84" s="1">
        <v>0</v>
      </c>
      <c r="F84" s="1">
        <v>2784.1</v>
      </c>
      <c r="G84" s="1">
        <v>1736</v>
      </c>
      <c r="H84" s="1">
        <v>2669.6</v>
      </c>
      <c r="I84" s="1">
        <v>35.700000000000003</v>
      </c>
      <c r="J84" s="1">
        <v>2403.8000000000002</v>
      </c>
      <c r="K84" s="1">
        <v>0</v>
      </c>
      <c r="L84" s="1">
        <v>5.5</v>
      </c>
      <c r="M84" s="1">
        <v>3203</v>
      </c>
      <c r="N84" s="1">
        <v>0</v>
      </c>
      <c r="O84" s="1">
        <v>0</v>
      </c>
      <c r="P84" s="1">
        <v>1195.53431180405</v>
      </c>
      <c r="Q84" s="1">
        <v>540.46568819594404</v>
      </c>
      <c r="R84" s="1">
        <v>2944.2656881959401</v>
      </c>
      <c r="S84" s="1">
        <v>1201.03431180405</v>
      </c>
    </row>
    <row r="85" spans="2:19" x14ac:dyDescent="0.25">
      <c r="B85" s="1">
        <v>5</v>
      </c>
      <c r="C85" s="1">
        <v>2007</v>
      </c>
      <c r="D85" s="1">
        <v>0</v>
      </c>
      <c r="E85" s="1">
        <v>0</v>
      </c>
      <c r="F85" s="1">
        <v>1017.7</v>
      </c>
      <c r="G85" s="1">
        <v>1639.4</v>
      </c>
      <c r="H85" s="1">
        <v>3401.9</v>
      </c>
      <c r="I85" s="1">
        <v>45</v>
      </c>
      <c r="J85" s="1">
        <v>2914.2</v>
      </c>
      <c r="K85" s="1">
        <v>0</v>
      </c>
      <c r="L85" s="1">
        <v>24.4</v>
      </c>
      <c r="M85" s="1">
        <v>1550.9</v>
      </c>
      <c r="N85" s="1">
        <v>0</v>
      </c>
      <c r="O85" s="1">
        <v>0</v>
      </c>
      <c r="P85" s="1">
        <v>1091.6668426886799</v>
      </c>
      <c r="Q85" s="1">
        <v>547.73315731131402</v>
      </c>
      <c r="R85" s="1">
        <v>3461.93315731131</v>
      </c>
      <c r="S85" s="1">
        <v>1116.06684268868</v>
      </c>
    </row>
    <row r="86" spans="2:19" x14ac:dyDescent="0.25">
      <c r="B86" s="1">
        <v>6</v>
      </c>
      <c r="C86" s="1">
        <v>2008</v>
      </c>
      <c r="D86" s="1">
        <v>0</v>
      </c>
      <c r="E86" s="1">
        <v>0</v>
      </c>
      <c r="F86" s="1">
        <v>1104.3</v>
      </c>
      <c r="G86" s="1">
        <v>1444.8</v>
      </c>
      <c r="H86" s="1">
        <v>3656.2</v>
      </c>
      <c r="I86" s="1">
        <v>0</v>
      </c>
      <c r="J86" s="1">
        <v>3063.2</v>
      </c>
      <c r="K86" s="1">
        <v>0</v>
      </c>
      <c r="L86" s="1">
        <v>9.1</v>
      </c>
      <c r="M86" s="1">
        <v>1735.2</v>
      </c>
      <c r="N86" s="1">
        <v>0</v>
      </c>
      <c r="O86" s="1">
        <v>0</v>
      </c>
      <c r="P86" s="1">
        <v>1039.43532130055</v>
      </c>
      <c r="Q86" s="1">
        <v>405.36467869944499</v>
      </c>
      <c r="R86" s="1">
        <v>3468.5646786994398</v>
      </c>
      <c r="S86" s="1">
        <v>1048.5353213005501</v>
      </c>
    </row>
    <row r="87" spans="2:19" x14ac:dyDescent="0.25">
      <c r="B87" s="1">
        <v>7</v>
      </c>
      <c r="C87" s="1">
        <v>2009</v>
      </c>
      <c r="D87" s="1">
        <v>0</v>
      </c>
      <c r="E87" s="1">
        <v>0</v>
      </c>
      <c r="F87" s="1">
        <v>1569</v>
      </c>
      <c r="G87" s="1">
        <v>1471.9</v>
      </c>
      <c r="H87" s="1">
        <v>3646.4</v>
      </c>
      <c r="I87" s="1">
        <v>0</v>
      </c>
      <c r="J87" s="1">
        <v>2602.3000000000002</v>
      </c>
      <c r="K87" s="1">
        <v>0</v>
      </c>
      <c r="L87" s="1">
        <v>45.7</v>
      </c>
      <c r="M87" s="1">
        <v>2181.5</v>
      </c>
      <c r="N87" s="1">
        <v>0</v>
      </c>
      <c r="O87" s="1">
        <v>0</v>
      </c>
      <c r="P87" s="1">
        <v>977.90710832941602</v>
      </c>
      <c r="Q87" s="1">
        <v>493.99289167058402</v>
      </c>
      <c r="R87" s="1">
        <v>3096.29289167058</v>
      </c>
      <c r="S87" s="1">
        <v>1023.60710832941</v>
      </c>
    </row>
    <row r="88" spans="2:19" x14ac:dyDescent="0.25">
      <c r="B88" s="1">
        <v>8</v>
      </c>
      <c r="C88" s="1">
        <v>2010</v>
      </c>
      <c r="D88" s="1">
        <v>0</v>
      </c>
      <c r="E88" s="1">
        <v>0</v>
      </c>
      <c r="F88" s="1">
        <v>1671.5</v>
      </c>
      <c r="G88" s="1">
        <v>1563.1</v>
      </c>
      <c r="H88" s="1">
        <v>2507.1999999999998</v>
      </c>
      <c r="I88" s="1">
        <v>0</v>
      </c>
      <c r="J88" s="1">
        <v>2827.4</v>
      </c>
      <c r="K88" s="1">
        <v>0</v>
      </c>
      <c r="L88" s="1">
        <v>28.4</v>
      </c>
      <c r="M88" s="1">
        <v>2374.6</v>
      </c>
      <c r="N88" s="1">
        <v>0</v>
      </c>
      <c r="O88" s="1">
        <v>0</v>
      </c>
      <c r="P88" s="1">
        <v>1061.9134953396699</v>
      </c>
      <c r="Q88" s="1">
        <v>501.18650466032301</v>
      </c>
      <c r="R88" s="1">
        <v>3328.5865046603199</v>
      </c>
      <c r="S88" s="1">
        <v>1090.31349533967</v>
      </c>
    </row>
    <row r="89" spans="2:19" x14ac:dyDescent="0.25">
      <c r="B89" s="1">
        <v>9</v>
      </c>
      <c r="C89" s="1">
        <v>2011</v>
      </c>
      <c r="D89" s="1">
        <v>0</v>
      </c>
      <c r="E89" s="1">
        <v>0</v>
      </c>
      <c r="F89" s="1">
        <v>2812.5</v>
      </c>
      <c r="G89" s="1">
        <v>1707.7</v>
      </c>
      <c r="H89" s="1">
        <v>2324.1</v>
      </c>
      <c r="I89" s="1">
        <v>3</v>
      </c>
      <c r="J89" s="1">
        <v>2724.3</v>
      </c>
      <c r="K89" s="1">
        <v>0</v>
      </c>
      <c r="L89" s="1">
        <v>26.2</v>
      </c>
      <c r="M89" s="1">
        <v>3134.8</v>
      </c>
      <c r="N89" s="1">
        <v>0</v>
      </c>
      <c r="O89" s="1">
        <v>0</v>
      </c>
      <c r="P89" s="1">
        <v>1181.9074604237101</v>
      </c>
      <c r="Q89" s="1">
        <v>525.79253957628202</v>
      </c>
      <c r="R89" s="1">
        <v>3250.0925395762802</v>
      </c>
      <c r="S89" s="1">
        <v>1208.1074604237101</v>
      </c>
    </row>
    <row r="90" spans="2:19" x14ac:dyDescent="0.25">
      <c r="B90" s="1">
        <v>10</v>
      </c>
      <c r="C90" s="1">
        <v>2012</v>
      </c>
      <c r="D90" s="1">
        <v>0</v>
      </c>
      <c r="E90" s="1">
        <v>0</v>
      </c>
      <c r="F90" s="1">
        <v>974.4</v>
      </c>
      <c r="G90" s="1">
        <v>1616.2</v>
      </c>
      <c r="H90" s="1">
        <v>3361.8</v>
      </c>
      <c r="I90" s="1">
        <v>0</v>
      </c>
      <c r="J90" s="1">
        <v>2450.3000000000002</v>
      </c>
      <c r="K90" s="1">
        <v>0</v>
      </c>
      <c r="L90" s="1">
        <v>27.5</v>
      </c>
      <c r="M90" s="1">
        <v>1941.2</v>
      </c>
      <c r="N90" s="1">
        <v>0</v>
      </c>
      <c r="O90" s="1">
        <v>0</v>
      </c>
      <c r="P90" s="1">
        <v>1072.1455037861999</v>
      </c>
      <c r="Q90" s="1">
        <v>544.05449621380001</v>
      </c>
      <c r="R90" s="1">
        <v>2994.3544962137998</v>
      </c>
      <c r="S90" s="1">
        <v>1099.6455037861999</v>
      </c>
    </row>
    <row r="91" spans="2:19" x14ac:dyDescent="0.25">
      <c r="B91" s="1">
        <v>11</v>
      </c>
      <c r="C91" s="1">
        <v>2013</v>
      </c>
      <c r="D91" s="1">
        <v>0</v>
      </c>
      <c r="E91" s="1">
        <v>0</v>
      </c>
      <c r="F91" s="1">
        <v>1125.69999999999</v>
      </c>
      <c r="G91" s="1">
        <v>1465.4</v>
      </c>
      <c r="H91" s="1">
        <v>3632.2</v>
      </c>
      <c r="I91" s="1">
        <v>0</v>
      </c>
      <c r="J91" s="1">
        <v>1943</v>
      </c>
      <c r="K91" s="1">
        <v>0</v>
      </c>
      <c r="L91" s="1">
        <v>44.2</v>
      </c>
      <c r="M91" s="1">
        <v>2065.1999999999998</v>
      </c>
      <c r="N91" s="1">
        <v>0</v>
      </c>
      <c r="O91" s="1">
        <v>0</v>
      </c>
      <c r="P91" s="1">
        <v>978.15150090140901</v>
      </c>
      <c r="Q91" s="1">
        <v>487.24849909859103</v>
      </c>
      <c r="R91" s="1">
        <v>2430.2484990985899</v>
      </c>
      <c r="S91" s="1">
        <v>1022.3515009014</v>
      </c>
    </row>
    <row r="92" spans="2:19" x14ac:dyDescent="0.25">
      <c r="B92" s="1">
        <v>12</v>
      </c>
      <c r="C92" s="1">
        <v>2014</v>
      </c>
      <c r="D92" s="1">
        <v>0</v>
      </c>
      <c r="E92" s="1">
        <v>0</v>
      </c>
      <c r="F92" s="1">
        <v>890.7</v>
      </c>
      <c r="G92" s="1">
        <v>982</v>
      </c>
      <c r="H92" s="1">
        <v>4510.8999999999996</v>
      </c>
      <c r="I92" s="1">
        <v>0</v>
      </c>
      <c r="J92" s="1">
        <v>1534.8</v>
      </c>
      <c r="K92" s="1">
        <v>0</v>
      </c>
      <c r="L92" s="1">
        <v>31.3</v>
      </c>
      <c r="M92" s="1">
        <v>1496.8</v>
      </c>
      <c r="N92" s="1">
        <v>0</v>
      </c>
      <c r="O92" s="1">
        <v>0</v>
      </c>
      <c r="P92" s="1">
        <v>708.04162668078402</v>
      </c>
      <c r="Q92" s="1">
        <v>273.95837331921598</v>
      </c>
      <c r="R92" s="1">
        <v>1808.75837331921</v>
      </c>
      <c r="S92" s="1">
        <v>739.34162668078397</v>
      </c>
    </row>
    <row r="93" spans="2:19" x14ac:dyDescent="0.25">
      <c r="B93" s="1">
        <v>13</v>
      </c>
      <c r="C93" s="1">
        <v>2015</v>
      </c>
      <c r="D93" s="1">
        <v>0</v>
      </c>
      <c r="E93" s="1">
        <v>0</v>
      </c>
      <c r="F93" s="1">
        <v>858.4</v>
      </c>
      <c r="G93" s="1">
        <v>742.8</v>
      </c>
      <c r="H93" s="1">
        <v>4983.8999999999996</v>
      </c>
      <c r="I93" s="1">
        <v>0</v>
      </c>
      <c r="J93" s="1">
        <v>977</v>
      </c>
      <c r="K93" s="1">
        <v>0</v>
      </c>
      <c r="L93" s="1">
        <v>12.7</v>
      </c>
      <c r="M93" s="1">
        <v>1552.9</v>
      </c>
      <c r="N93" s="1">
        <v>0</v>
      </c>
      <c r="O93" s="1">
        <v>0</v>
      </c>
      <c r="P93" s="1">
        <v>621.54678072275794</v>
      </c>
      <c r="Q93" s="1">
        <v>121.253219277241</v>
      </c>
      <c r="R93" s="1">
        <v>1098.2532192772401</v>
      </c>
      <c r="S93" s="1">
        <v>634.24678072275799</v>
      </c>
    </row>
    <row r="94" spans="2:19" x14ac:dyDescent="0.25">
      <c r="B94" s="1">
        <v>14</v>
      </c>
      <c r="C94" s="1">
        <v>2016</v>
      </c>
      <c r="D94" s="1">
        <v>0</v>
      </c>
      <c r="E94" s="1">
        <v>0</v>
      </c>
      <c r="F94" s="1">
        <v>1827.9</v>
      </c>
      <c r="G94" s="1">
        <v>1153.9000000000001</v>
      </c>
      <c r="H94" s="1">
        <v>3633.5</v>
      </c>
      <c r="I94" s="1">
        <v>0</v>
      </c>
      <c r="J94" s="1">
        <v>1813.3</v>
      </c>
      <c r="K94" s="1">
        <v>0</v>
      </c>
      <c r="L94" s="1">
        <v>7.8</v>
      </c>
      <c r="M94" s="1">
        <v>2304.3000000000002</v>
      </c>
      <c r="N94" s="1">
        <v>0</v>
      </c>
      <c r="O94" s="1">
        <v>0</v>
      </c>
      <c r="P94" s="1">
        <v>875.12207230500997</v>
      </c>
      <c r="Q94" s="1">
        <v>278.77792769499001</v>
      </c>
      <c r="R94" s="1">
        <v>2092.0779276949902</v>
      </c>
      <c r="S94" s="1">
        <v>882.92207230500901</v>
      </c>
    </row>
    <row r="95" spans="2:19" x14ac:dyDescent="0.25">
      <c r="B95" s="1">
        <v>15</v>
      </c>
      <c r="C95" s="1">
        <v>2018</v>
      </c>
      <c r="D95" s="1">
        <v>0</v>
      </c>
      <c r="E95" s="1">
        <v>0</v>
      </c>
      <c r="F95" s="1">
        <v>1064.7</v>
      </c>
      <c r="G95" s="1">
        <v>1676.19999999999</v>
      </c>
      <c r="H95" s="1">
        <v>2993.1</v>
      </c>
      <c r="I95" s="1">
        <v>0</v>
      </c>
      <c r="J95" s="1">
        <v>2457.4</v>
      </c>
      <c r="K95" s="1">
        <v>0</v>
      </c>
      <c r="L95" s="1">
        <v>5.9</v>
      </c>
      <c r="M95" s="1">
        <v>2770.6</v>
      </c>
      <c r="N95" s="1">
        <v>0</v>
      </c>
      <c r="O95" s="1">
        <v>0</v>
      </c>
      <c r="P95" s="1">
        <v>988.18272569798103</v>
      </c>
      <c r="Q95" s="1">
        <v>688.017274302018</v>
      </c>
      <c r="R95" s="1">
        <v>3145.4172743020099</v>
      </c>
      <c r="S95" s="1">
        <v>994.082725697981</v>
      </c>
    </row>
    <row r="96" spans="2:19" x14ac:dyDescent="0.25">
      <c r="B96" s="1">
        <v>16</v>
      </c>
      <c r="C96" s="1">
        <v>2019</v>
      </c>
      <c r="D96" s="1">
        <v>0</v>
      </c>
      <c r="E96" s="1">
        <v>0</v>
      </c>
      <c r="F96" s="1">
        <v>2481.9</v>
      </c>
      <c r="G96" s="1">
        <v>1576.7</v>
      </c>
      <c r="H96" s="1">
        <v>2671.1</v>
      </c>
      <c r="I96" s="1">
        <v>0</v>
      </c>
      <c r="J96" s="1">
        <v>2228.6999999999998</v>
      </c>
      <c r="K96" s="1">
        <v>0</v>
      </c>
      <c r="L96" s="1">
        <v>3</v>
      </c>
      <c r="M96" s="1">
        <v>3782.3</v>
      </c>
      <c r="N96" s="1">
        <v>0</v>
      </c>
      <c r="O96" s="1">
        <v>0</v>
      </c>
      <c r="P96" s="1">
        <v>1054.87990737429</v>
      </c>
      <c r="Q96" s="1">
        <v>521.82009262570796</v>
      </c>
      <c r="R96" s="1">
        <v>2750.5200926256998</v>
      </c>
      <c r="S96" s="1">
        <v>1057.87990737429</v>
      </c>
    </row>
    <row r="97" spans="2:19" x14ac:dyDescent="0.25">
      <c r="B97" s="1">
        <v>17</v>
      </c>
      <c r="C97" s="1">
        <v>2020</v>
      </c>
      <c r="D97" s="1">
        <v>0</v>
      </c>
      <c r="E97" s="1">
        <v>0</v>
      </c>
      <c r="F97" s="1">
        <v>1078.5999999999999</v>
      </c>
      <c r="G97" s="1">
        <v>1500.1</v>
      </c>
      <c r="H97" s="1">
        <v>3178.7</v>
      </c>
      <c r="I97" s="1">
        <v>0</v>
      </c>
      <c r="J97" s="1">
        <v>2261.1999999999998</v>
      </c>
      <c r="K97" s="1">
        <v>0</v>
      </c>
      <c r="L97" s="1">
        <v>3.2</v>
      </c>
      <c r="M97" s="1">
        <v>2425.6999999999998</v>
      </c>
      <c r="N97" s="1">
        <v>0</v>
      </c>
      <c r="O97" s="1">
        <v>0</v>
      </c>
      <c r="P97" s="1">
        <v>954.55298869925798</v>
      </c>
      <c r="Q97" s="1">
        <v>545.54701130074102</v>
      </c>
      <c r="R97" s="1">
        <v>2806.7470113007398</v>
      </c>
      <c r="S97" s="1">
        <v>957.75298869925803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1E6B-67FE-4CFB-BF41-1C553EEF6FDF}">
  <dimension ref="A1:U62"/>
  <sheetViews>
    <sheetView tabSelected="1" topLeftCell="A16" workbookViewId="0">
      <selection activeCell="V31" sqref="V31"/>
    </sheetView>
  </sheetViews>
  <sheetFormatPr defaultRowHeight="15" x14ac:dyDescent="0.25"/>
  <sheetData>
    <row r="1" spans="1:21" ht="15.75" x14ac:dyDescent="0.25">
      <c r="A1" s="1">
        <f>Main!P4</f>
        <v>0</v>
      </c>
      <c r="B1" s="1" t="str">
        <f>Main!Q4</f>
        <v>Year</v>
      </c>
      <c r="C1" s="1" t="str">
        <f>Main!R4</f>
        <v>Colorado</v>
      </c>
      <c r="D1" s="1" t="str">
        <f>Main!S4</f>
        <v>Desalination</v>
      </c>
      <c r="E1" s="1" t="str">
        <f>Main!T4</f>
        <v>Env</v>
      </c>
      <c r="F1" s="1" t="str">
        <f>Main!U4</f>
        <v>Federal</v>
      </c>
      <c r="G1" s="1" t="str">
        <f>Main!V4</f>
        <v>Groundwater</v>
      </c>
      <c r="H1" s="1" t="str">
        <f>Main!W4</f>
        <v>Imports</v>
      </c>
      <c r="I1" s="1" t="str">
        <f>Main!X4</f>
        <v>LocalSupplies</v>
      </c>
      <c r="J1" s="1" t="str">
        <f>Main!Y4</f>
        <v>Other</v>
      </c>
      <c r="K1" s="1" t="str">
        <f>Main!Z4</f>
        <v>SWP</v>
      </c>
      <c r="L1" s="1" t="str">
        <f>Main!AA4</f>
        <v>TotalReturnFlowandReuse(TRFR)</v>
      </c>
      <c r="M1" s="1" t="str">
        <f>Main!AB4</f>
        <v>TransfersImports</v>
      </c>
      <c r="N1" s="1" t="str">
        <f>Main!AC4</f>
        <v>TransfersInternal</v>
      </c>
      <c r="O1" s="1" t="str">
        <f>Main!AD4</f>
        <v>Grand Total</v>
      </c>
      <c r="P1" s="1"/>
      <c r="Q1" s="1"/>
      <c r="R1" s="1"/>
      <c r="S1" s="1"/>
      <c r="T1" s="1"/>
      <c r="U1" s="1"/>
    </row>
    <row r="2" spans="1:21" ht="15.75" x14ac:dyDescent="0.25">
      <c r="A2" s="1">
        <f>Main!P5</f>
        <v>5388.9000000000005</v>
      </c>
      <c r="B2" s="1">
        <f>Main!Q5</f>
        <v>2002</v>
      </c>
      <c r="C2" s="1">
        <f>Main!R5</f>
        <v>0</v>
      </c>
      <c r="D2" s="1">
        <f>Main!S5</f>
        <v>0</v>
      </c>
      <c r="E2" s="1">
        <f>Main!T5</f>
        <v>65.599999999999994</v>
      </c>
      <c r="F2" s="1">
        <f>Main!U5</f>
        <v>1895.7</v>
      </c>
      <c r="G2" s="1">
        <f>Main!V5</f>
        <v>7078</v>
      </c>
      <c r="H2" s="1">
        <f>Main!W5</f>
        <v>0</v>
      </c>
      <c r="I2" s="1">
        <f>Main!X5</f>
        <v>1658.3</v>
      </c>
      <c r="J2" s="1">
        <f>Main!Y5</f>
        <v>0</v>
      </c>
      <c r="K2" s="1">
        <f>Main!Z5</f>
        <v>947.6</v>
      </c>
      <c r="L2" s="1">
        <f>Main!AA5</f>
        <v>1095.8</v>
      </c>
      <c r="M2" s="1">
        <f>Main!AB5</f>
        <v>0</v>
      </c>
      <c r="N2" s="1">
        <f>Main!AC5</f>
        <v>0</v>
      </c>
      <c r="O2" s="1">
        <f>Main!AD5</f>
        <v>12740.999999999998</v>
      </c>
      <c r="P2" s="1"/>
      <c r="Q2" s="1"/>
      <c r="R2" s="1"/>
      <c r="S2" s="1"/>
      <c r="T2" s="1"/>
      <c r="U2" s="1"/>
    </row>
    <row r="3" spans="1:21" ht="15.75" x14ac:dyDescent="0.25">
      <c r="A3" s="1">
        <f>Main!P6</f>
        <v>4864.4999999999809</v>
      </c>
      <c r="B3" s="1">
        <f>Main!Q6</f>
        <v>2003</v>
      </c>
      <c r="C3" s="1">
        <f>Main!R6</f>
        <v>0</v>
      </c>
      <c r="D3" s="1">
        <f>Main!S6</f>
        <v>0</v>
      </c>
      <c r="E3" s="1">
        <f>Main!T6</f>
        <v>45.1</v>
      </c>
      <c r="F3" s="1">
        <f>Main!U6</f>
        <v>2174.6999999999998</v>
      </c>
      <c r="G3" s="1">
        <f>Main!V6</f>
        <v>6075.7</v>
      </c>
      <c r="H3" s="1">
        <f>Main!W6</f>
        <v>0</v>
      </c>
      <c r="I3" s="1">
        <f>Main!X6</f>
        <v>1922.1</v>
      </c>
      <c r="J3" s="1">
        <f>Main!Y6</f>
        <v>0</v>
      </c>
      <c r="K3" s="1">
        <f>Main!Z6</f>
        <v>1048.0999999999999</v>
      </c>
      <c r="L3" s="1">
        <f>Main!AA6</f>
        <v>1464.3</v>
      </c>
      <c r="M3" s="1">
        <f>Main!AB6</f>
        <v>0</v>
      </c>
      <c r="N3" s="1">
        <f>Main!AC6</f>
        <v>0</v>
      </c>
      <c r="O3" s="1">
        <f>Main!AD6</f>
        <v>12730</v>
      </c>
      <c r="P3" s="1"/>
      <c r="Q3" s="1"/>
      <c r="R3" s="1"/>
      <c r="S3" s="1"/>
      <c r="T3" s="1"/>
      <c r="U3" s="1"/>
    </row>
    <row r="4" spans="1:21" ht="15.75" x14ac:dyDescent="0.25">
      <c r="A4" s="1">
        <f>Main!P7</f>
        <v>5234.7999999999902</v>
      </c>
      <c r="B4" s="1">
        <f>Main!Q7</f>
        <v>2004</v>
      </c>
      <c r="C4" s="1">
        <f>Main!R7</f>
        <v>0</v>
      </c>
      <c r="D4" s="1">
        <f>Main!S7</f>
        <v>0</v>
      </c>
      <c r="E4" s="1">
        <f>Main!T7</f>
        <v>55.2</v>
      </c>
      <c r="F4" s="1">
        <f>Main!U7</f>
        <v>1977</v>
      </c>
      <c r="G4" s="1">
        <f>Main!V7</f>
        <v>7132.2</v>
      </c>
      <c r="H4" s="1">
        <f>Main!W7</f>
        <v>0</v>
      </c>
      <c r="I4" s="1">
        <f>Main!X7</f>
        <v>1618.3</v>
      </c>
      <c r="J4" s="1">
        <f>Main!Y7</f>
        <v>0</v>
      </c>
      <c r="K4" s="1">
        <f>Main!Z7</f>
        <v>1020.9</v>
      </c>
      <c r="L4" s="1">
        <f>Main!AA7</f>
        <v>1214.2</v>
      </c>
      <c r="M4" s="1">
        <f>Main!AB7</f>
        <v>0</v>
      </c>
      <c r="N4" s="1">
        <f>Main!AC7</f>
        <v>0</v>
      </c>
      <c r="O4" s="1">
        <f>Main!AD7</f>
        <v>13017.8</v>
      </c>
      <c r="P4" s="1"/>
      <c r="Q4" s="1"/>
      <c r="R4" s="1"/>
      <c r="S4" s="1"/>
      <c r="T4" s="1"/>
      <c r="U4" s="1"/>
    </row>
    <row r="5" spans="1:21" ht="15.75" x14ac:dyDescent="0.25">
      <c r="A5" s="1">
        <f>Main!P8</f>
        <v>5175.399999999996</v>
      </c>
      <c r="B5" s="1">
        <f>Main!Q8</f>
        <v>2005</v>
      </c>
      <c r="C5" s="1">
        <f>Main!R8</f>
        <v>0</v>
      </c>
      <c r="D5" s="1">
        <f>Main!S8</f>
        <v>0</v>
      </c>
      <c r="E5" s="1">
        <f>Main!T8</f>
        <v>25.9</v>
      </c>
      <c r="F5" s="1">
        <f>Main!U8</f>
        <v>2748.5</v>
      </c>
      <c r="G5" s="1">
        <f>Main!V8</f>
        <v>3477.7</v>
      </c>
      <c r="H5" s="1">
        <f>Main!W8</f>
        <v>0</v>
      </c>
      <c r="I5" s="1">
        <f>Main!X8</f>
        <v>2994.5</v>
      </c>
      <c r="J5" s="1">
        <f>Main!Y8</f>
        <v>0</v>
      </c>
      <c r="K5" s="1">
        <f>Main!Z8</f>
        <v>1403.5</v>
      </c>
      <c r="L5" s="1">
        <f>Main!AA8</f>
        <v>2365.1999999999998</v>
      </c>
      <c r="M5" s="1">
        <f>Main!AB8</f>
        <v>0</v>
      </c>
      <c r="N5" s="1">
        <f>Main!AC8</f>
        <v>0</v>
      </c>
      <c r="O5" s="1">
        <f>Main!AD8</f>
        <v>13015.3</v>
      </c>
      <c r="P5" s="1"/>
      <c r="Q5" s="1"/>
      <c r="R5" s="1"/>
      <c r="S5" s="1"/>
      <c r="T5" s="1"/>
      <c r="U5" s="1"/>
    </row>
    <row r="6" spans="1:21" ht="15.75" x14ac:dyDescent="0.25">
      <c r="A6" s="1">
        <f>Main!P9</f>
        <v>5273.2000000000007</v>
      </c>
      <c r="B6" s="1">
        <f>Main!Q9</f>
        <v>2006</v>
      </c>
      <c r="C6" s="1">
        <f>Main!R9</f>
        <v>0</v>
      </c>
      <c r="D6" s="1">
        <f>Main!S9</f>
        <v>0</v>
      </c>
      <c r="E6" s="1">
        <f>Main!T9</f>
        <v>29.1</v>
      </c>
      <c r="F6" s="1">
        <f>Main!U9</f>
        <v>2575.1</v>
      </c>
      <c r="G6" s="1">
        <f>Main!V9</f>
        <v>3559.2999999999902</v>
      </c>
      <c r="H6" s="1">
        <f>Main!W9</f>
        <v>0</v>
      </c>
      <c r="I6" s="1">
        <f>Main!X9</f>
        <v>3374.8999999999901</v>
      </c>
      <c r="J6" s="1">
        <f>Main!Y9</f>
        <v>0</v>
      </c>
      <c r="K6" s="1">
        <f>Main!Z9</f>
        <v>1727.19999999999</v>
      </c>
      <c r="L6" s="1">
        <f>Main!AA9</f>
        <v>2838.2</v>
      </c>
      <c r="M6" s="1">
        <f>Main!AB9</f>
        <v>0</v>
      </c>
      <c r="N6" s="1">
        <f>Main!AC9</f>
        <v>0</v>
      </c>
      <c r="O6" s="1">
        <f>Main!AD9</f>
        <v>14103.79999999997</v>
      </c>
      <c r="P6" s="1"/>
      <c r="Q6" s="1"/>
      <c r="R6" s="1"/>
      <c r="S6" s="1"/>
      <c r="T6" s="1"/>
      <c r="U6" s="1"/>
    </row>
    <row r="7" spans="1:21" ht="15.75" x14ac:dyDescent="0.25">
      <c r="A7" s="1">
        <f>Main!P10</f>
        <v>5376.3999999999987</v>
      </c>
      <c r="B7" s="1">
        <f>Main!Q10</f>
        <v>2007</v>
      </c>
      <c r="C7" s="1">
        <f>Main!R10</f>
        <v>0</v>
      </c>
      <c r="D7" s="1">
        <f>Main!S10</f>
        <v>0</v>
      </c>
      <c r="E7" s="1">
        <f>Main!T10</f>
        <v>27.2</v>
      </c>
      <c r="F7" s="1">
        <f>Main!U10</f>
        <v>1848.6</v>
      </c>
      <c r="G7" s="1">
        <f>Main!V10</f>
        <v>7343.7</v>
      </c>
      <c r="H7" s="1">
        <f>Main!W10</f>
        <v>0</v>
      </c>
      <c r="I7" s="1">
        <f>Main!X10</f>
        <v>1511.3</v>
      </c>
      <c r="J7" s="1">
        <f>Main!Y10</f>
        <v>0</v>
      </c>
      <c r="K7" s="1">
        <f>Main!Z10</f>
        <v>1222.7</v>
      </c>
      <c r="L7" s="1">
        <f>Main!AA10</f>
        <v>751.1</v>
      </c>
      <c r="M7" s="1">
        <f>Main!AB10</f>
        <v>0</v>
      </c>
      <c r="N7" s="1">
        <f>Main!AC10</f>
        <v>0</v>
      </c>
      <c r="O7" s="1">
        <f>Main!AD10</f>
        <v>12704.6</v>
      </c>
      <c r="P7" s="1"/>
      <c r="Q7" s="1"/>
      <c r="R7" s="1"/>
      <c r="S7" s="1"/>
      <c r="T7" s="1"/>
      <c r="U7" s="1"/>
    </row>
    <row r="8" spans="1:21" ht="15.75" x14ac:dyDescent="0.25">
      <c r="A8" s="1">
        <f>Main!P11</f>
        <v>5190.7999999999993</v>
      </c>
      <c r="B8" s="1">
        <f>Main!Q11</f>
        <v>2008</v>
      </c>
      <c r="C8" s="1">
        <f>Main!R11</f>
        <v>0</v>
      </c>
      <c r="D8" s="1">
        <f>Main!S11</f>
        <v>0</v>
      </c>
      <c r="E8" s="1">
        <f>Main!T11</f>
        <v>34.200000000000003</v>
      </c>
      <c r="F8" s="1">
        <f>Main!U11</f>
        <v>1403.1</v>
      </c>
      <c r="G8" s="1">
        <f>Main!V11</f>
        <v>8363</v>
      </c>
      <c r="H8" s="1">
        <f>Main!W11</f>
        <v>0</v>
      </c>
      <c r="I8" s="1">
        <f>Main!X11</f>
        <v>2056.2999999999902</v>
      </c>
      <c r="J8" s="1">
        <f>Main!Y11</f>
        <v>0</v>
      </c>
      <c r="K8" s="1">
        <f>Main!Z11</f>
        <v>377.3</v>
      </c>
      <c r="L8" s="1">
        <f>Main!AA11</f>
        <v>1303.5</v>
      </c>
      <c r="M8" s="1">
        <f>Main!AB11</f>
        <v>0</v>
      </c>
      <c r="N8" s="1">
        <f>Main!AC11</f>
        <v>0</v>
      </c>
      <c r="O8" s="1">
        <f>Main!AD11</f>
        <v>13537.399999999989</v>
      </c>
      <c r="P8" s="1"/>
      <c r="Q8" s="1"/>
      <c r="R8" s="1"/>
      <c r="S8" s="1"/>
      <c r="T8" s="1"/>
      <c r="U8" s="1"/>
    </row>
    <row r="9" spans="1:21" ht="15.75" x14ac:dyDescent="0.25">
      <c r="A9" s="1">
        <f>Main!P12</f>
        <v>4757.1000000000004</v>
      </c>
      <c r="B9" s="1">
        <f>Main!Q12</f>
        <v>2009</v>
      </c>
      <c r="C9" s="1">
        <f>Main!R12</f>
        <v>0</v>
      </c>
      <c r="D9" s="1">
        <f>Main!S12</f>
        <v>0</v>
      </c>
      <c r="E9" s="1">
        <f>Main!T12</f>
        <v>28</v>
      </c>
      <c r="F9" s="1">
        <f>Main!U12</f>
        <v>1313.8</v>
      </c>
      <c r="G9" s="1">
        <f>Main!V12</f>
        <v>8683.1999999999898</v>
      </c>
      <c r="H9" s="1">
        <f>Main!W12</f>
        <v>0</v>
      </c>
      <c r="I9" s="1">
        <f>Main!X12</f>
        <v>1928.1</v>
      </c>
      <c r="J9" s="1">
        <f>Main!Y12</f>
        <v>0</v>
      </c>
      <c r="K9" s="1">
        <f>Main!Z12</f>
        <v>434.4</v>
      </c>
      <c r="L9" s="1">
        <f>Main!AA12</f>
        <v>1346.9</v>
      </c>
      <c r="M9" s="1">
        <f>Main!AB12</f>
        <v>0</v>
      </c>
      <c r="N9" s="1">
        <f>Main!AC12</f>
        <v>0</v>
      </c>
      <c r="O9" s="1">
        <f>Main!AD12</f>
        <v>13734.399999999989</v>
      </c>
      <c r="P9" s="1"/>
      <c r="Q9" s="1"/>
      <c r="R9" s="1"/>
      <c r="S9" s="1"/>
      <c r="T9" s="1"/>
      <c r="U9" s="1"/>
    </row>
    <row r="10" spans="1:21" ht="15.75" x14ac:dyDescent="0.25">
      <c r="A10" s="1">
        <f>Main!P13</f>
        <v>4325.7999999999993</v>
      </c>
      <c r="B10" s="1">
        <f>Main!Q13</f>
        <v>2010</v>
      </c>
      <c r="C10" s="1">
        <f>Main!R13</f>
        <v>0</v>
      </c>
      <c r="D10" s="1">
        <f>Main!S13</f>
        <v>0</v>
      </c>
      <c r="E10" s="1">
        <f>Main!T13</f>
        <v>29.1</v>
      </c>
      <c r="F10" s="1">
        <f>Main!U13</f>
        <v>2020.7</v>
      </c>
      <c r="G10" s="1">
        <f>Main!V13</f>
        <v>5508.1</v>
      </c>
      <c r="H10" s="1">
        <f>Main!W13</f>
        <v>0</v>
      </c>
      <c r="I10" s="1">
        <f>Main!X13</f>
        <v>2784.7</v>
      </c>
      <c r="J10" s="1">
        <f>Main!Y13</f>
        <v>0</v>
      </c>
      <c r="K10" s="1">
        <f>Main!Z13</f>
        <v>979.3</v>
      </c>
      <c r="L10" s="1">
        <f>Main!AA13</f>
        <v>2103.1</v>
      </c>
      <c r="M10" s="1">
        <f>Main!AB13</f>
        <v>0</v>
      </c>
      <c r="N10" s="1">
        <f>Main!AC13</f>
        <v>0</v>
      </c>
      <c r="O10" s="1">
        <f>Main!AD13</f>
        <v>13425</v>
      </c>
      <c r="P10" s="1"/>
      <c r="Q10" s="1"/>
      <c r="R10" s="1"/>
      <c r="S10" s="1"/>
      <c r="T10" s="1"/>
      <c r="U10" s="1"/>
    </row>
    <row r="11" spans="1:21" ht="15.75" x14ac:dyDescent="0.25">
      <c r="A11" s="1">
        <f>Main!P14</f>
        <v>4613.6999999999989</v>
      </c>
      <c r="B11" s="1">
        <f>Main!Q14</f>
        <v>2011</v>
      </c>
      <c r="C11" s="1">
        <f>Main!R14</f>
        <v>0</v>
      </c>
      <c r="D11" s="1">
        <f>Main!S14</f>
        <v>0</v>
      </c>
      <c r="E11" s="1">
        <f>Main!T14</f>
        <v>25.7</v>
      </c>
      <c r="F11" s="1">
        <f>Main!U14</f>
        <v>2498</v>
      </c>
      <c r="G11" s="1">
        <f>Main!V14</f>
        <v>3749</v>
      </c>
      <c r="H11" s="1">
        <f>Main!W14</f>
        <v>0</v>
      </c>
      <c r="I11" s="1">
        <f>Main!X14</f>
        <v>4313.3</v>
      </c>
      <c r="J11" s="1">
        <f>Main!Y14</f>
        <v>31</v>
      </c>
      <c r="K11" s="1">
        <f>Main!Z14</f>
        <v>1582.2</v>
      </c>
      <c r="L11" s="1">
        <f>Main!AA14</f>
        <v>3179.3</v>
      </c>
      <c r="M11" s="1">
        <f>Main!AB14</f>
        <v>0</v>
      </c>
      <c r="N11" s="1">
        <f>Main!AC14</f>
        <v>0</v>
      </c>
      <c r="O11" s="1">
        <f>Main!AD14</f>
        <v>15378.5</v>
      </c>
      <c r="P11" s="1"/>
      <c r="Q11" s="1"/>
      <c r="R11" s="1"/>
      <c r="S11" s="1"/>
      <c r="T11" s="1"/>
      <c r="U11" s="1"/>
    </row>
    <row r="12" spans="1:21" ht="15.75" x14ac:dyDescent="0.25">
      <c r="A12" s="1">
        <f>Main!P15</f>
        <v>4568.0999999999894</v>
      </c>
      <c r="B12" s="1">
        <f>Main!Q15</f>
        <v>2012</v>
      </c>
      <c r="C12" s="1">
        <f>Main!R15</f>
        <v>0</v>
      </c>
      <c r="D12" s="1">
        <f>Main!S15</f>
        <v>0</v>
      </c>
      <c r="E12" s="1">
        <f>Main!T15</f>
        <v>78.900000000000006</v>
      </c>
      <c r="F12" s="1">
        <f>Main!U15</f>
        <v>1737.6</v>
      </c>
      <c r="G12" s="1">
        <f>Main!V15</f>
        <v>7794.3</v>
      </c>
      <c r="H12" s="1">
        <f>Main!W15</f>
        <v>0</v>
      </c>
      <c r="I12" s="1">
        <f>Main!X15</f>
        <v>1921</v>
      </c>
      <c r="J12" s="1">
        <f>Main!Y15</f>
        <v>0</v>
      </c>
      <c r="K12" s="1">
        <f>Main!Z15</f>
        <v>1245.9000000000001</v>
      </c>
      <c r="L12" s="1">
        <f>Main!AA15</f>
        <v>728.6</v>
      </c>
      <c r="M12" s="1">
        <f>Main!AB15</f>
        <v>0</v>
      </c>
      <c r="N12" s="1">
        <f>Main!AC15</f>
        <v>0</v>
      </c>
      <c r="O12" s="1">
        <f>Main!AD15</f>
        <v>13506.3</v>
      </c>
      <c r="P12" s="1"/>
      <c r="Q12" s="1"/>
      <c r="R12" s="1"/>
      <c r="S12" s="1"/>
      <c r="T12" s="1"/>
      <c r="U12" s="1"/>
    </row>
    <row r="13" spans="1:21" ht="15.75" x14ac:dyDescent="0.25">
      <c r="A13" s="1">
        <f>Main!P16</f>
        <v>5013.5</v>
      </c>
      <c r="B13" s="1">
        <f>Main!Q16</f>
        <v>2013</v>
      </c>
      <c r="C13" s="1">
        <f>Main!R16</f>
        <v>0</v>
      </c>
      <c r="D13" s="1">
        <f>Main!S16</f>
        <v>0</v>
      </c>
      <c r="E13" s="1">
        <f>Main!T16</f>
        <v>41.3</v>
      </c>
      <c r="F13" s="1">
        <f>Main!U16</f>
        <v>1135.8</v>
      </c>
      <c r="G13" s="1">
        <f>Main!V16</f>
        <v>9370.9</v>
      </c>
      <c r="H13" s="1">
        <f>Main!W16</f>
        <v>0</v>
      </c>
      <c r="I13" s="1">
        <f>Main!X16</f>
        <v>1067.2</v>
      </c>
      <c r="J13" s="1">
        <f>Main!Y16</f>
        <v>31</v>
      </c>
      <c r="K13" s="1">
        <f>Main!Z16</f>
        <v>618.599999999999</v>
      </c>
      <c r="L13" s="1">
        <f>Main!AA16</f>
        <v>604.6</v>
      </c>
      <c r="M13" s="1">
        <f>Main!AB16</f>
        <v>0</v>
      </c>
      <c r="N13" s="1">
        <f>Main!AC16</f>
        <v>0</v>
      </c>
      <c r="O13" s="1">
        <f>Main!AD16</f>
        <v>12869.4</v>
      </c>
      <c r="P13" s="1"/>
      <c r="Q13" s="1"/>
      <c r="R13" s="1"/>
      <c r="S13" s="1"/>
      <c r="T13" s="1"/>
      <c r="U13" s="1"/>
    </row>
    <row r="14" spans="1:21" ht="15.75" x14ac:dyDescent="0.25">
      <c r="A14" s="1">
        <f>Main!P17</f>
        <v>5144.0999999999995</v>
      </c>
      <c r="B14" s="1">
        <f>Main!Q17</f>
        <v>2014</v>
      </c>
      <c r="C14" s="1">
        <f>Main!R17</f>
        <v>0</v>
      </c>
      <c r="D14" s="1">
        <f>Main!S17</f>
        <v>0</v>
      </c>
      <c r="E14" s="1">
        <f>Main!T17</f>
        <v>63.6</v>
      </c>
      <c r="F14" s="1">
        <f>Main!U17</f>
        <v>571.6</v>
      </c>
      <c r="G14" s="1">
        <f>Main!V17</f>
        <v>10254.0999999999</v>
      </c>
      <c r="H14" s="1">
        <f>Main!W17</f>
        <v>0</v>
      </c>
      <c r="I14" s="1">
        <f>Main!X17</f>
        <v>886.4</v>
      </c>
      <c r="J14" s="1">
        <f>Main!Y17</f>
        <v>0</v>
      </c>
      <c r="K14" s="1">
        <f>Main!Z17</f>
        <v>419</v>
      </c>
      <c r="L14" s="1">
        <f>Main!AA17</f>
        <v>582</v>
      </c>
      <c r="M14" s="1">
        <f>Main!AB17</f>
        <v>0</v>
      </c>
      <c r="N14" s="1">
        <f>Main!AC17</f>
        <v>0</v>
      </c>
      <c r="O14" s="1">
        <f>Main!AD17</f>
        <v>12776.699999999901</v>
      </c>
      <c r="P14" s="1"/>
      <c r="Q14" s="1"/>
      <c r="R14" s="1"/>
      <c r="S14" s="1"/>
      <c r="T14" s="1"/>
      <c r="U14" s="1"/>
    </row>
    <row r="15" spans="1:21" ht="15.75" x14ac:dyDescent="0.25">
      <c r="A15" s="1">
        <f>Main!P18</f>
        <v>4191.2000000000007</v>
      </c>
      <c r="B15" s="1">
        <f>Main!Q18</f>
        <v>2015</v>
      </c>
      <c r="C15" s="1">
        <f>Main!R18</f>
        <v>0</v>
      </c>
      <c r="D15" s="1">
        <f>Main!S18</f>
        <v>0</v>
      </c>
      <c r="E15" s="1">
        <f>Main!T18</f>
        <v>63.9</v>
      </c>
      <c r="F15" s="1">
        <f>Main!U18</f>
        <v>355.7</v>
      </c>
      <c r="G15" s="1">
        <f>Main!V18</f>
        <v>10434.299999999999</v>
      </c>
      <c r="H15" s="1">
        <f>Main!W18</f>
        <v>0</v>
      </c>
      <c r="I15" s="1">
        <f>Main!X18</f>
        <v>519.79999999999995</v>
      </c>
      <c r="J15" s="1">
        <f>Main!Y18</f>
        <v>31</v>
      </c>
      <c r="K15" s="1">
        <f>Main!Z18</f>
        <v>305.60000000000002</v>
      </c>
      <c r="L15" s="1">
        <f>Main!AA18</f>
        <v>365.5</v>
      </c>
      <c r="M15" s="1">
        <f>Main!AB18</f>
        <v>0</v>
      </c>
      <c r="N15" s="1">
        <f>Main!AC18</f>
        <v>0</v>
      </c>
      <c r="O15" s="1">
        <f>Main!AD18</f>
        <v>12075.8</v>
      </c>
      <c r="P15" s="1"/>
      <c r="Q15" s="1"/>
      <c r="R15" s="1"/>
      <c r="S15" s="1"/>
      <c r="T15" s="1"/>
      <c r="U15" s="1"/>
    </row>
    <row r="16" spans="1:21" ht="15.75" x14ac:dyDescent="0.25">
      <c r="A16" s="1">
        <f>Main!P19</f>
        <v>4184.1999999999989</v>
      </c>
      <c r="B16" s="1">
        <f>Main!Q19</f>
        <v>2016</v>
      </c>
      <c r="C16" s="1">
        <f>Main!R19</f>
        <v>0</v>
      </c>
      <c r="D16" s="1">
        <f>Main!S19</f>
        <v>0</v>
      </c>
      <c r="E16" s="1">
        <f>Main!T19</f>
        <v>42.2</v>
      </c>
      <c r="F16" s="1">
        <f>Main!U19</f>
        <v>967</v>
      </c>
      <c r="G16" s="1">
        <f>Main!V19</f>
        <v>6971.7</v>
      </c>
      <c r="H16" s="1">
        <f>Main!W19</f>
        <v>0</v>
      </c>
      <c r="I16" s="1">
        <f>Main!X19</f>
        <v>1663.6</v>
      </c>
      <c r="J16" s="1">
        <f>Main!Y19</f>
        <v>31</v>
      </c>
      <c r="K16" s="1">
        <f>Main!Z19</f>
        <v>500.8</v>
      </c>
      <c r="L16" s="1">
        <f>Main!AA19</f>
        <v>992.2</v>
      </c>
      <c r="M16" s="1">
        <f>Main!AB19</f>
        <v>0</v>
      </c>
      <c r="N16" s="1">
        <f>Main!AC19</f>
        <v>0</v>
      </c>
      <c r="O16" s="1">
        <f>Main!AD19</f>
        <v>11168.5</v>
      </c>
      <c r="P16" s="1"/>
      <c r="Q16" s="1"/>
      <c r="R16" s="1"/>
      <c r="S16" s="1"/>
      <c r="T16" s="1"/>
      <c r="U16" s="1"/>
    </row>
    <row r="17" spans="1:21" ht="15.75" x14ac:dyDescent="0.25">
      <c r="A17" s="1">
        <f>Main!P20</f>
        <v>4489.2999999999993</v>
      </c>
      <c r="B17" s="1">
        <f>Main!Q20</f>
        <v>2018</v>
      </c>
      <c r="C17" s="1">
        <f>Main!R20</f>
        <v>0</v>
      </c>
      <c r="D17" s="1">
        <f>Main!S20</f>
        <v>0</v>
      </c>
      <c r="E17" s="1">
        <f>Main!T20</f>
        <v>38.299999999999997</v>
      </c>
      <c r="F17" s="1">
        <f>Main!U20</f>
        <v>1995.2</v>
      </c>
      <c r="G17" s="1">
        <f>Main!V20</f>
        <v>5511.2</v>
      </c>
      <c r="H17" s="1">
        <f>Main!W20</f>
        <v>0</v>
      </c>
      <c r="I17" s="1">
        <f>Main!X20</f>
        <v>2271.6999999999998</v>
      </c>
      <c r="J17" s="1">
        <f>Main!Y20</f>
        <v>31</v>
      </c>
      <c r="K17" s="1">
        <f>Main!Z20</f>
        <v>1023.8</v>
      </c>
      <c r="L17" s="1">
        <f>Main!AA20</f>
        <v>1001.8</v>
      </c>
      <c r="M17" s="1">
        <f>Main!AB20</f>
        <v>0</v>
      </c>
      <c r="N17" s="1">
        <f>Main!AC20</f>
        <v>0</v>
      </c>
      <c r="O17" s="1">
        <f>Main!AD20</f>
        <v>11872.999999999998</v>
      </c>
      <c r="P17" s="1"/>
      <c r="Q17" s="1"/>
      <c r="R17" s="1"/>
      <c r="S17" s="1"/>
      <c r="T17" s="1"/>
      <c r="U17" s="1"/>
    </row>
    <row r="18" spans="1:21" ht="15.75" x14ac:dyDescent="0.25">
      <c r="A18" s="1">
        <f>Main!P21</f>
        <v>4438.8</v>
      </c>
      <c r="B18" s="1">
        <f>Main!Q21</f>
        <v>2019</v>
      </c>
      <c r="C18" s="1">
        <f>Main!R21</f>
        <v>0</v>
      </c>
      <c r="D18" s="1">
        <f>Main!S21</f>
        <v>0</v>
      </c>
      <c r="E18" s="1">
        <f>Main!T21</f>
        <v>39.299999999999997</v>
      </c>
      <c r="F18" s="1">
        <f>Main!U21</f>
        <v>2580.6999999999998</v>
      </c>
      <c r="G18" s="1">
        <f>Main!V21</f>
        <v>2810.4</v>
      </c>
      <c r="H18" s="1">
        <f>Main!W21</f>
        <v>0</v>
      </c>
      <c r="I18" s="1">
        <f>Main!X21</f>
        <v>3883.8</v>
      </c>
      <c r="J18" s="1">
        <f>Main!Y21</f>
        <v>30</v>
      </c>
      <c r="K18" s="1">
        <f>Main!Z21</f>
        <v>1166.2</v>
      </c>
      <c r="L18" s="1">
        <f>Main!AA21</f>
        <v>1002.3</v>
      </c>
      <c r="M18" s="1">
        <f>Main!AB21</f>
        <v>0</v>
      </c>
      <c r="N18" s="1">
        <f>Main!AC21</f>
        <v>0</v>
      </c>
      <c r="O18" s="1">
        <f>Main!AD21</f>
        <v>11512.7</v>
      </c>
      <c r="P18" s="1"/>
      <c r="Q18" s="1"/>
      <c r="R18" s="1"/>
      <c r="S18" s="1"/>
      <c r="T18" s="1"/>
      <c r="U18" s="1"/>
    </row>
    <row r="19" spans="1:21" ht="15.75" x14ac:dyDescent="0.25">
      <c r="A19" s="1">
        <f>Main!P22</f>
        <v>4345.2</v>
      </c>
      <c r="B19" s="1">
        <f>Main!Q22</f>
        <v>2020</v>
      </c>
      <c r="C19" s="1">
        <f>Main!R22</f>
        <v>0</v>
      </c>
      <c r="D19" s="1">
        <f>Main!S22</f>
        <v>0</v>
      </c>
      <c r="E19" s="1">
        <f>Main!T22</f>
        <v>40.5</v>
      </c>
      <c r="F19" s="1">
        <f>Main!U22</f>
        <v>1334.8</v>
      </c>
      <c r="G19" s="1">
        <f>Main!V22</f>
        <v>5882.83</v>
      </c>
      <c r="H19" s="1">
        <f>Main!W22</f>
        <v>0</v>
      </c>
      <c r="I19" s="1">
        <f>Main!X22</f>
        <v>1918.5</v>
      </c>
      <c r="J19" s="1">
        <f>Main!Y22</f>
        <v>30</v>
      </c>
      <c r="K19" s="1">
        <f>Main!Z22</f>
        <v>532.29999999999995</v>
      </c>
      <c r="L19" s="1">
        <f>Main!AA22</f>
        <v>787.1</v>
      </c>
      <c r="M19" s="1">
        <f>Main!AB22</f>
        <v>0</v>
      </c>
      <c r="N19" s="1">
        <f>Main!AC22</f>
        <v>0</v>
      </c>
      <c r="O19" s="1">
        <f>Main!AD22</f>
        <v>10526.03</v>
      </c>
      <c r="P19" s="1"/>
      <c r="Q19" s="1"/>
      <c r="R19" s="1"/>
      <c r="S19" s="1"/>
      <c r="T19" s="1"/>
      <c r="U19" s="1"/>
    </row>
    <row r="20" spans="1:21" ht="15.75" x14ac:dyDescent="0.25">
      <c r="A20" s="1"/>
      <c r="B20" s="1" t="str">
        <f>Main!Q23</f>
        <v>Grand Total</v>
      </c>
      <c r="C20" s="1">
        <f>Main!R23</f>
        <v>0</v>
      </c>
      <c r="D20" s="1">
        <f>Main!S23</f>
        <v>0</v>
      </c>
      <c r="E20" s="1">
        <f>Main!T23</f>
        <v>773.09999999999991</v>
      </c>
      <c r="F20" s="1">
        <f>Main!U23</f>
        <v>31133.599999999999</v>
      </c>
      <c r="G20" s="1">
        <f>Main!V23</f>
        <v>119999.62999999987</v>
      </c>
      <c r="H20" s="1">
        <f>Main!W23</f>
        <v>0</v>
      </c>
      <c r="I20" s="1">
        <f>Main!X23</f>
        <v>38293.799999999981</v>
      </c>
      <c r="J20" s="1">
        <f>Main!Y23</f>
        <v>215</v>
      </c>
      <c r="K20" s="1">
        <f>Main!Z23</f>
        <v>16555.399999999987</v>
      </c>
      <c r="L20" s="1">
        <f>Main!AA23</f>
        <v>23725.699999999997</v>
      </c>
      <c r="M20" s="1">
        <f>Main!AB23</f>
        <v>0</v>
      </c>
      <c r="N20" s="1">
        <f>Main!AC23</f>
        <v>0</v>
      </c>
      <c r="O20" s="1">
        <f>Main!AD23</f>
        <v>230696.22999999986</v>
      </c>
      <c r="P20" s="1"/>
      <c r="Q20" s="1"/>
      <c r="R20" s="1"/>
      <c r="S20" s="1"/>
      <c r="T20" s="1"/>
      <c r="U20" s="1"/>
    </row>
    <row r="21" spans="1:21" ht="15.75" x14ac:dyDescent="0.25">
      <c r="A21" s="1"/>
      <c r="B21" s="1" t="str">
        <f>Main!Q24</f>
        <v>percent</v>
      </c>
      <c r="C21" s="3">
        <f>Main!R24</f>
        <v>0</v>
      </c>
      <c r="D21" s="3">
        <f>Main!S24</f>
        <v>0</v>
      </c>
      <c r="E21" s="3">
        <f>Main!T24</f>
        <v>3.3511600948138614E-3</v>
      </c>
      <c r="F21" s="3">
        <f>Main!U24</f>
        <v>0.1349549578681889</v>
      </c>
      <c r="G21" s="3">
        <f>Main!V24</f>
        <v>0.52016294327826662</v>
      </c>
      <c r="H21" s="3">
        <f>Main!W24</f>
        <v>0</v>
      </c>
      <c r="I21" s="3">
        <f>Main!X24</f>
        <v>0.16599230945386495</v>
      </c>
      <c r="J21" s="3">
        <f>Main!Y24</f>
        <v>9.3196148025479278E-4</v>
      </c>
      <c r="K21" s="3">
        <f>Main!Z24</f>
        <v>7.1762767861442714E-2</v>
      </c>
      <c r="L21" s="3">
        <f>Main!AA24</f>
        <v>0.10284389996316806</v>
      </c>
      <c r="M21" s="3">
        <f>Main!AB24</f>
        <v>0</v>
      </c>
      <c r="N21" s="3">
        <f>Main!AC24</f>
        <v>0</v>
      </c>
      <c r="O21" s="3">
        <f>Main!AD24</f>
        <v>1</v>
      </c>
      <c r="P21" s="4"/>
      <c r="Q21" s="1"/>
      <c r="R21" s="1"/>
      <c r="S21" s="1"/>
      <c r="T21" s="1"/>
      <c r="U21" s="1"/>
    </row>
    <row r="24" spans="1:21" x14ac:dyDescent="0.25">
      <c r="B24" t="s">
        <v>66</v>
      </c>
      <c r="C24" t="s">
        <v>8</v>
      </c>
      <c r="D24" t="s">
        <v>69</v>
      </c>
      <c r="E24" t="s">
        <v>68</v>
      </c>
    </row>
    <row r="25" spans="1:21" x14ac:dyDescent="0.25">
      <c r="B25">
        <v>2002</v>
      </c>
      <c r="C25">
        <v>7078</v>
      </c>
      <c r="D25">
        <v>2557.1766972911</v>
      </c>
      <c r="E25">
        <v>1944.4233027088901</v>
      </c>
    </row>
    <row r="26" spans="1:21" x14ac:dyDescent="0.25">
      <c r="B26">
        <v>2003</v>
      </c>
      <c r="C26">
        <v>6075.7</v>
      </c>
      <c r="D26">
        <v>3025.5772863089401</v>
      </c>
      <c r="E26">
        <v>2119.32271369105</v>
      </c>
    </row>
    <row r="27" spans="1:21" x14ac:dyDescent="0.25">
      <c r="B27">
        <v>2004</v>
      </c>
      <c r="C27">
        <v>7132.2</v>
      </c>
      <c r="D27">
        <v>2590.7790809829698</v>
      </c>
      <c r="E27">
        <v>2025.42091901702</v>
      </c>
    </row>
    <row r="28" spans="1:21" x14ac:dyDescent="0.25">
      <c r="B28">
        <v>2005</v>
      </c>
      <c r="C28">
        <v>3477.7</v>
      </c>
      <c r="D28">
        <v>4550.7919573684403</v>
      </c>
      <c r="E28">
        <v>2595.7080426315501</v>
      </c>
    </row>
    <row r="29" spans="1:21" x14ac:dyDescent="0.25">
      <c r="B29">
        <v>2006</v>
      </c>
      <c r="C29">
        <v>3559.3</v>
      </c>
      <c r="D29">
        <v>4701.1967982332499</v>
      </c>
      <c r="E29">
        <v>2976.0032017667399</v>
      </c>
    </row>
    <row r="30" spans="1:21" x14ac:dyDescent="0.25">
      <c r="B30">
        <v>2007</v>
      </c>
      <c r="C30">
        <v>7343.7</v>
      </c>
      <c r="D30">
        <v>2505.5814800871499</v>
      </c>
      <c r="E30">
        <v>2077.01851991284</v>
      </c>
    </row>
    <row r="31" spans="1:21" x14ac:dyDescent="0.25">
      <c r="B31">
        <v>2008</v>
      </c>
      <c r="C31">
        <v>8363</v>
      </c>
      <c r="D31">
        <v>2861.2153934867902</v>
      </c>
      <c r="E31">
        <v>975.48460651320704</v>
      </c>
    </row>
    <row r="32" spans="1:21" x14ac:dyDescent="0.25">
      <c r="B32">
        <v>2009</v>
      </c>
      <c r="C32">
        <v>8683.1999999999898</v>
      </c>
      <c r="D32">
        <v>2859.7139455421898</v>
      </c>
      <c r="E32">
        <v>816.58605445780302</v>
      </c>
    </row>
    <row r="33" spans="1:20" x14ac:dyDescent="0.25">
      <c r="B33">
        <v>2010</v>
      </c>
      <c r="C33">
        <v>5508.1</v>
      </c>
      <c r="D33">
        <v>4004.4255409483599</v>
      </c>
      <c r="E33">
        <v>1780.2744590516299</v>
      </c>
    </row>
    <row r="34" spans="1:20" x14ac:dyDescent="0.25">
      <c r="B34">
        <v>2011</v>
      </c>
      <c r="C34">
        <v>3749</v>
      </c>
      <c r="D34">
        <v>5583.46814343183</v>
      </c>
      <c r="E34">
        <v>2810.03185656816</v>
      </c>
    </row>
    <row r="35" spans="1:20" x14ac:dyDescent="0.25">
      <c r="B35">
        <v>2012</v>
      </c>
      <c r="C35">
        <v>7794.3</v>
      </c>
      <c r="D35">
        <v>2965.59489925256</v>
      </c>
      <c r="E35">
        <v>1938.90510074743</v>
      </c>
    </row>
    <row r="36" spans="1:20" x14ac:dyDescent="0.25">
      <c r="B36">
        <v>2013</v>
      </c>
      <c r="C36">
        <v>9370.9</v>
      </c>
      <c r="D36">
        <v>1713.2218037166899</v>
      </c>
      <c r="E36">
        <v>1108.37819628331</v>
      </c>
    </row>
    <row r="37" spans="1:20" x14ac:dyDescent="0.25">
      <c r="B37">
        <v>2014</v>
      </c>
      <c r="C37">
        <v>10254.1</v>
      </c>
      <c r="D37">
        <v>1214.1458921189101</v>
      </c>
      <c r="E37">
        <v>662.85410788108902</v>
      </c>
    </row>
    <row r="38" spans="1:20" x14ac:dyDescent="0.25">
      <c r="B38">
        <v>2015</v>
      </c>
      <c r="C38">
        <v>10434.299999999999</v>
      </c>
      <c r="D38">
        <v>666.96306797103</v>
      </c>
      <c r="E38">
        <v>514.13693202897002</v>
      </c>
    </row>
    <row r="39" spans="1:20" x14ac:dyDescent="0.25">
      <c r="B39">
        <v>2016</v>
      </c>
      <c r="C39">
        <v>6971.7</v>
      </c>
      <c r="D39">
        <v>2297.6757751688601</v>
      </c>
      <c r="E39">
        <v>833.72422483113905</v>
      </c>
    </row>
    <row r="40" spans="1:20" x14ac:dyDescent="0.25">
      <c r="B40">
        <v>2018</v>
      </c>
      <c r="C40">
        <v>5511.2</v>
      </c>
      <c r="D40">
        <v>3544.2570308711802</v>
      </c>
      <c r="E40">
        <v>1746.4429691288101</v>
      </c>
    </row>
    <row r="41" spans="1:20" x14ac:dyDescent="0.25">
      <c r="B41">
        <v>2019</v>
      </c>
      <c r="C41">
        <v>2810.4</v>
      </c>
      <c r="D41">
        <v>5464.2058862536396</v>
      </c>
      <c r="E41">
        <v>2166.4941137463502</v>
      </c>
    </row>
    <row r="42" spans="1:20" x14ac:dyDescent="0.25">
      <c r="B42">
        <v>2020</v>
      </c>
      <c r="C42">
        <v>5882.83</v>
      </c>
      <c r="D42">
        <v>2805.75162690655</v>
      </c>
      <c r="E42">
        <v>979.84837309344903</v>
      </c>
    </row>
    <row r="44" spans="1:20" x14ac:dyDescent="0.25">
      <c r="B44" t="s">
        <v>59</v>
      </c>
      <c r="C44" t="s">
        <v>61</v>
      </c>
      <c r="D44" t="s">
        <v>25</v>
      </c>
      <c r="E44" t="s">
        <v>26</v>
      </c>
      <c r="F44" t="s">
        <v>27</v>
      </c>
      <c r="G44" t="s">
        <v>29</v>
      </c>
      <c r="H44" t="s">
        <v>28</v>
      </c>
      <c r="I44" t="s">
        <v>60</v>
      </c>
      <c r="J44" t="s">
        <v>64</v>
      </c>
      <c r="M44" t="s">
        <v>69</v>
      </c>
      <c r="N44" t="s">
        <v>61</v>
      </c>
      <c r="O44" t="s">
        <v>8</v>
      </c>
      <c r="P44" t="s">
        <v>27</v>
      </c>
      <c r="Q44" t="s">
        <v>68</v>
      </c>
      <c r="R44" t="s">
        <v>62</v>
      </c>
      <c r="T44" t="s">
        <v>63</v>
      </c>
    </row>
    <row r="45" spans="1:20" ht="15.75" x14ac:dyDescent="0.25">
      <c r="A45">
        <v>11</v>
      </c>
      <c r="B45">
        <v>2002</v>
      </c>
      <c r="C45">
        <v>0.44444444444444398</v>
      </c>
      <c r="D45">
        <v>0.19565217391304299</v>
      </c>
      <c r="E45">
        <v>0.75</v>
      </c>
      <c r="F45">
        <v>2.09580838323353E-2</v>
      </c>
      <c r="G45">
        <v>0.86676646706586802</v>
      </c>
      <c r="H45">
        <v>0.65384615384615297</v>
      </c>
      <c r="I45">
        <v>0.48486590038314098</v>
      </c>
      <c r="J45">
        <v>-9.1</v>
      </c>
      <c r="M45">
        <v>2557.1766972911</v>
      </c>
      <c r="N45">
        <v>0.44444444444444398</v>
      </c>
      <c r="O45">
        <v>7078</v>
      </c>
      <c r="P45">
        <v>2.09580838323353E-2</v>
      </c>
      <c r="Q45">
        <v>1944.4233027088901</v>
      </c>
      <c r="R45" s="6">
        <v>0.469444444444444</v>
      </c>
      <c r="T45">
        <f>M45+Q45</f>
        <v>4501.5999999999904</v>
      </c>
    </row>
    <row r="46" spans="1:20" ht="15.75" x14ac:dyDescent="0.25">
      <c r="A46">
        <v>12</v>
      </c>
      <c r="B46">
        <v>2003</v>
      </c>
      <c r="C46">
        <v>0.51111111111111096</v>
      </c>
      <c r="D46">
        <v>0.41935483870967699</v>
      </c>
      <c r="E46">
        <v>0.65</v>
      </c>
      <c r="F46">
        <v>0.30838323353293401</v>
      </c>
      <c r="G46">
        <v>0.71631736526946099</v>
      </c>
      <c r="H46">
        <v>0.61538461538461497</v>
      </c>
      <c r="I46">
        <v>0.66738505747126398</v>
      </c>
      <c r="J46">
        <v>-3</v>
      </c>
      <c r="M46">
        <v>3025.5772863089401</v>
      </c>
      <c r="N46">
        <v>0.51111111111111096</v>
      </c>
      <c r="O46">
        <v>6075.7</v>
      </c>
      <c r="P46">
        <v>0.30838323353293401</v>
      </c>
      <c r="Q46">
        <v>2119.32271369105</v>
      </c>
      <c r="R46" s="6">
        <v>0.54722222222222205</v>
      </c>
      <c r="T46">
        <f>M46+Q46</f>
        <v>5144.8999999999905</v>
      </c>
    </row>
    <row r="47" spans="1:20" ht="15.75" x14ac:dyDescent="0.25">
      <c r="A47">
        <v>13</v>
      </c>
      <c r="B47">
        <v>2004</v>
      </c>
      <c r="C47">
        <v>0.40277777777777701</v>
      </c>
      <c r="D47">
        <v>0.35825892857142799</v>
      </c>
      <c r="E47">
        <v>0.55409356725146197</v>
      </c>
      <c r="F47">
        <v>0.19610778443113699</v>
      </c>
      <c r="G47">
        <v>0.54191616766466999</v>
      </c>
      <c r="H47">
        <v>0.58823529411764697</v>
      </c>
      <c r="I47">
        <v>0.42193486590038298</v>
      </c>
      <c r="J47">
        <v>-4.8499999999999996</v>
      </c>
      <c r="M47">
        <v>2590.7790809829698</v>
      </c>
      <c r="N47">
        <v>0.40277777777777701</v>
      </c>
      <c r="O47">
        <v>7132.2</v>
      </c>
      <c r="P47">
        <v>0.19610778443113699</v>
      </c>
      <c r="Q47">
        <v>2025.42091901702</v>
      </c>
      <c r="R47" s="6">
        <v>0.55833333333333302</v>
      </c>
      <c r="T47">
        <f>M47+Q47</f>
        <v>4616.1999999999898</v>
      </c>
    </row>
    <row r="48" spans="1:20" ht="15.75" x14ac:dyDescent="0.25">
      <c r="A48">
        <v>14</v>
      </c>
      <c r="B48">
        <v>2005</v>
      </c>
      <c r="C48">
        <v>0.78333333333333299</v>
      </c>
      <c r="D48">
        <v>0.625</v>
      </c>
      <c r="E48">
        <v>0.6</v>
      </c>
      <c r="F48">
        <v>0.68338323353293395</v>
      </c>
      <c r="G48">
        <v>0.62050898203592797</v>
      </c>
      <c r="H48">
        <v>0.66666666666666596</v>
      </c>
      <c r="I48">
        <v>0.73227969348659006</v>
      </c>
      <c r="J48">
        <v>0.58499999999999897</v>
      </c>
      <c r="M48">
        <v>4550.7919573684403</v>
      </c>
      <c r="N48">
        <v>0.78333333333333299</v>
      </c>
      <c r="O48">
        <v>3477.7</v>
      </c>
      <c r="P48">
        <v>0.68338323353293395</v>
      </c>
      <c r="Q48">
        <v>2595.7080426315501</v>
      </c>
      <c r="R48" s="6">
        <v>0.70833333333333304</v>
      </c>
      <c r="T48">
        <f>M48+Q48</f>
        <v>7146.4999999999909</v>
      </c>
    </row>
    <row r="49" spans="1:20" ht="15.75" x14ac:dyDescent="0.25">
      <c r="A49">
        <v>15</v>
      </c>
      <c r="B49">
        <v>2006</v>
      </c>
      <c r="C49">
        <v>0.81666666666666599</v>
      </c>
      <c r="D49">
        <v>0.65504807692307598</v>
      </c>
      <c r="E49">
        <v>0.73684210526315796</v>
      </c>
      <c r="F49">
        <v>0.73053892215568805</v>
      </c>
      <c r="G49">
        <v>0.84805389221556804</v>
      </c>
      <c r="H49">
        <v>0.76923076923076905</v>
      </c>
      <c r="I49">
        <v>0.79894636015325604</v>
      </c>
      <c r="J49">
        <v>0.69999999999999396</v>
      </c>
      <c r="M49">
        <v>4701.1967982332499</v>
      </c>
      <c r="N49">
        <v>0.81666666666666599</v>
      </c>
      <c r="O49">
        <v>3559.3</v>
      </c>
      <c r="P49">
        <v>0.73053892215568805</v>
      </c>
      <c r="Q49">
        <v>2976.0032017667399</v>
      </c>
      <c r="R49" s="6">
        <v>0.88888888888888895</v>
      </c>
      <c r="T49">
        <f>M49+Q49</f>
        <v>7677.1999999999898</v>
      </c>
    </row>
    <row r="50" spans="1:20" ht="15.75" x14ac:dyDescent="0.25">
      <c r="A50">
        <v>16</v>
      </c>
      <c r="B50">
        <v>2007</v>
      </c>
      <c r="C50">
        <v>0.38888888888888801</v>
      </c>
      <c r="D50">
        <v>0.41565040650406498</v>
      </c>
      <c r="E50">
        <v>0.66666666666666596</v>
      </c>
      <c r="F50">
        <v>0.29940119760479</v>
      </c>
      <c r="G50">
        <v>0.75299401197604698</v>
      </c>
      <c r="H50">
        <v>0.5625</v>
      </c>
      <c r="I50">
        <v>0.31403256704980798</v>
      </c>
      <c r="J50">
        <v>-1.6749999999999901</v>
      </c>
      <c r="M50">
        <v>2505.5814800871499</v>
      </c>
      <c r="N50">
        <v>0.38888888888888801</v>
      </c>
      <c r="O50">
        <v>7343.7</v>
      </c>
      <c r="P50">
        <v>0.29940119760479</v>
      </c>
      <c r="Q50">
        <v>2077.01851991284</v>
      </c>
      <c r="R50" s="6">
        <v>0.53611111111111098</v>
      </c>
      <c r="T50">
        <f>M50+Q50</f>
        <v>4582.5999999999894</v>
      </c>
    </row>
    <row r="51" spans="1:20" ht="15.75" x14ac:dyDescent="0.25">
      <c r="A51">
        <v>17</v>
      </c>
      <c r="B51">
        <v>2008</v>
      </c>
      <c r="C51">
        <v>0.38888888888888801</v>
      </c>
      <c r="D51">
        <v>0.375</v>
      </c>
      <c r="E51">
        <v>0.5</v>
      </c>
      <c r="F51">
        <v>0.220808383233532</v>
      </c>
      <c r="G51">
        <v>0.44086826347305302</v>
      </c>
      <c r="H51">
        <v>0.4</v>
      </c>
      <c r="I51">
        <v>0.44813218390804499</v>
      </c>
      <c r="J51">
        <v>-1.6</v>
      </c>
      <c r="M51">
        <v>2861.2153934867902</v>
      </c>
      <c r="N51">
        <v>0.38888888888888801</v>
      </c>
      <c r="O51">
        <v>8363</v>
      </c>
      <c r="P51">
        <v>0.220808383233532</v>
      </c>
      <c r="Q51">
        <v>975.48460651320704</v>
      </c>
      <c r="R51" s="6">
        <v>0.26944444444444399</v>
      </c>
      <c r="T51">
        <f>M51+Q51</f>
        <v>3836.6999999999971</v>
      </c>
    </row>
    <row r="52" spans="1:20" ht="15.75" x14ac:dyDescent="0.25">
      <c r="A52">
        <v>18</v>
      </c>
      <c r="B52">
        <v>2009</v>
      </c>
      <c r="C52">
        <v>0.39444444444444399</v>
      </c>
      <c r="D52">
        <v>0.42857142857142799</v>
      </c>
      <c r="E52">
        <v>0.33333333333333298</v>
      </c>
      <c r="F52">
        <v>0.33532934131736503</v>
      </c>
      <c r="G52">
        <v>0.16317365269461001</v>
      </c>
      <c r="H52">
        <v>0.28571428571428498</v>
      </c>
      <c r="I52">
        <v>0.471024904214559</v>
      </c>
      <c r="J52">
        <v>-1.5</v>
      </c>
      <c r="M52">
        <v>2859.7139455421898</v>
      </c>
      <c r="N52">
        <v>0.39444444444444399</v>
      </c>
      <c r="O52">
        <v>8683.1999999999898</v>
      </c>
      <c r="P52">
        <v>0.33532934131736503</v>
      </c>
      <c r="Q52">
        <v>816.58605445780302</v>
      </c>
      <c r="R52" s="6">
        <v>0.20555555555555499</v>
      </c>
      <c r="T52">
        <f>M52+Q52</f>
        <v>3676.2999999999929</v>
      </c>
    </row>
    <row r="53" spans="1:20" ht="15.75" x14ac:dyDescent="0.25">
      <c r="A53">
        <v>19</v>
      </c>
      <c r="B53">
        <v>2010</v>
      </c>
      <c r="C53">
        <v>0.66111111111111098</v>
      </c>
      <c r="D53">
        <v>0.46702898550724598</v>
      </c>
      <c r="E53">
        <v>0.33333333333333298</v>
      </c>
      <c r="F53">
        <v>0.44161676646706499</v>
      </c>
      <c r="G53">
        <v>0.16317365269461001</v>
      </c>
      <c r="H53">
        <v>0.33333333333333298</v>
      </c>
      <c r="I53">
        <v>0.69075670498084296</v>
      </c>
      <c r="J53">
        <v>-2</v>
      </c>
      <c r="M53">
        <v>4004.4255409483599</v>
      </c>
      <c r="N53">
        <v>0.66111111111111098</v>
      </c>
      <c r="O53">
        <v>5508.1</v>
      </c>
      <c r="P53">
        <v>0.44161676646706499</v>
      </c>
      <c r="Q53">
        <v>1780.2744590516299</v>
      </c>
      <c r="R53" s="6">
        <v>0.469444444444444</v>
      </c>
      <c r="T53">
        <f>M53+Q53</f>
        <v>5784.6999999999898</v>
      </c>
    </row>
    <row r="54" spans="1:20" ht="15.75" x14ac:dyDescent="0.25">
      <c r="A54">
        <v>20</v>
      </c>
      <c r="B54">
        <v>2011</v>
      </c>
      <c r="C54">
        <v>0.88611111111111096</v>
      </c>
      <c r="D54">
        <v>0.75862068965517204</v>
      </c>
      <c r="E54">
        <v>0.6</v>
      </c>
      <c r="F54">
        <v>0.90194610778443096</v>
      </c>
      <c r="G54">
        <v>0.62050898203592797</v>
      </c>
      <c r="H54">
        <v>0.7</v>
      </c>
      <c r="I54">
        <v>0.91786398467432895</v>
      </c>
      <c r="J54">
        <v>3.2999999999999901</v>
      </c>
      <c r="M54">
        <v>5583.46814343183</v>
      </c>
      <c r="N54">
        <v>0.88611111111111096</v>
      </c>
      <c r="O54">
        <v>3749</v>
      </c>
      <c r="P54">
        <v>0.90194610778443096</v>
      </c>
      <c r="Q54">
        <v>2810.03185656816</v>
      </c>
      <c r="R54" s="6">
        <v>0.86944444444444402</v>
      </c>
      <c r="T54">
        <f>M54+Q54</f>
        <v>8393.4999999999891</v>
      </c>
    </row>
    <row r="55" spans="1:20" ht="15.75" x14ac:dyDescent="0.25">
      <c r="A55">
        <v>21</v>
      </c>
      <c r="B55">
        <v>2012</v>
      </c>
      <c r="C55">
        <v>0.43611111111111101</v>
      </c>
      <c r="D55">
        <v>0.42307692307692302</v>
      </c>
      <c r="E55">
        <v>0.625</v>
      </c>
      <c r="F55">
        <v>0.31661676646706499</v>
      </c>
      <c r="G55">
        <v>0.66541916167664605</v>
      </c>
      <c r="H55">
        <v>0.56000000000000005</v>
      </c>
      <c r="I55">
        <v>0.54803639846743202</v>
      </c>
      <c r="J55">
        <v>-5</v>
      </c>
      <c r="M55">
        <v>2965.59489925256</v>
      </c>
      <c r="N55">
        <v>0.43611111111111101</v>
      </c>
      <c r="O55">
        <v>7794.3</v>
      </c>
      <c r="P55">
        <v>0.31661676646706499</v>
      </c>
      <c r="Q55">
        <v>1938.90510074743</v>
      </c>
      <c r="R55" s="6">
        <v>0.59722222222222199</v>
      </c>
      <c r="T55">
        <f>M55+Q55</f>
        <v>4904.49999999999</v>
      </c>
    </row>
    <row r="56" spans="1:20" ht="15.75" x14ac:dyDescent="0.25">
      <c r="A56">
        <v>22</v>
      </c>
      <c r="B56">
        <v>2013</v>
      </c>
      <c r="C56">
        <v>0.227777777777777</v>
      </c>
      <c r="D56">
        <v>0.266666666666666</v>
      </c>
      <c r="E56">
        <v>0.42857142857142799</v>
      </c>
      <c r="F56">
        <v>7.0359281437125706E-2</v>
      </c>
      <c r="G56">
        <v>0.31287425149700598</v>
      </c>
      <c r="H56">
        <v>0.36</v>
      </c>
      <c r="I56">
        <v>0.258285440613026</v>
      </c>
      <c r="J56">
        <v>-9</v>
      </c>
      <c r="M56">
        <v>1713.2218037166899</v>
      </c>
      <c r="N56">
        <v>0.227777777777777</v>
      </c>
      <c r="O56">
        <v>9370.9</v>
      </c>
      <c r="P56">
        <v>7.0359281437125706E-2</v>
      </c>
      <c r="Q56">
        <v>1108.37819628331</v>
      </c>
      <c r="R56" s="6">
        <v>0.38333333333333303</v>
      </c>
      <c r="T56">
        <f>M56+Q56</f>
        <v>2821.6</v>
      </c>
    </row>
    <row r="57" spans="1:20" ht="15.75" x14ac:dyDescent="0.25">
      <c r="A57">
        <v>23</v>
      </c>
      <c r="B57">
        <v>2014</v>
      </c>
      <c r="C57">
        <v>8.3333333333333301E-2</v>
      </c>
      <c r="D57">
        <v>0.25925925925925902</v>
      </c>
      <c r="E57">
        <v>0.33333333333333298</v>
      </c>
      <c r="F57">
        <v>6.2125748502994002E-2</v>
      </c>
      <c r="G57">
        <v>0.16317365269461001</v>
      </c>
      <c r="H57">
        <v>0.25</v>
      </c>
      <c r="I57">
        <v>8.6685823754789199E-2</v>
      </c>
      <c r="J57">
        <v>-8</v>
      </c>
      <c r="M57">
        <v>1214.1458921189101</v>
      </c>
      <c r="N57">
        <v>8.3333333333333301E-2</v>
      </c>
      <c r="O57">
        <v>10254.1</v>
      </c>
      <c r="P57">
        <v>6.2125748502994002E-2</v>
      </c>
      <c r="Q57">
        <v>662.85410788108902</v>
      </c>
      <c r="R57" s="6">
        <v>0.105555555555555</v>
      </c>
      <c r="T57">
        <f>M57+Q57</f>
        <v>1876.9999999999991</v>
      </c>
    </row>
    <row r="58" spans="1:20" ht="15.75" x14ac:dyDescent="0.25">
      <c r="A58">
        <v>24</v>
      </c>
      <c r="B58">
        <v>2015</v>
      </c>
      <c r="C58">
        <v>6.1111111111110998E-2</v>
      </c>
      <c r="D58">
        <v>0.35294117647058798</v>
      </c>
      <c r="E58">
        <v>0.28571428571428498</v>
      </c>
      <c r="F58">
        <v>0.190868263473053</v>
      </c>
      <c r="G58">
        <v>0.113023952095808</v>
      </c>
      <c r="H58">
        <v>0.2</v>
      </c>
      <c r="I58">
        <v>8.8649425287356198E-2</v>
      </c>
      <c r="J58">
        <v>-6.1999999999999797</v>
      </c>
      <c r="M58">
        <v>666.96306797103</v>
      </c>
      <c r="N58">
        <v>6.1111111111110998E-2</v>
      </c>
      <c r="O58">
        <v>10434.299999999999</v>
      </c>
      <c r="P58">
        <v>0.190868263473053</v>
      </c>
      <c r="Q58">
        <v>514.13693202897002</v>
      </c>
      <c r="R58" s="6">
        <v>6.3888888888888801E-2</v>
      </c>
      <c r="T58">
        <f>M58+Q58</f>
        <v>1181.0999999999999</v>
      </c>
    </row>
    <row r="59" spans="1:20" ht="15.75" x14ac:dyDescent="0.25">
      <c r="A59">
        <v>25</v>
      </c>
      <c r="B59">
        <v>2016</v>
      </c>
      <c r="C59">
        <v>0.33055555555555499</v>
      </c>
      <c r="D59">
        <v>0.5</v>
      </c>
      <c r="E59">
        <v>0.25</v>
      </c>
      <c r="F59">
        <v>0.49925149700598798</v>
      </c>
      <c r="G59">
        <v>8.3083832335329302E-2</v>
      </c>
      <c r="H59">
        <v>0.2</v>
      </c>
      <c r="I59">
        <v>0.44698275862068898</v>
      </c>
      <c r="J59">
        <v>-2.0009999999999999</v>
      </c>
      <c r="M59">
        <v>2297.6757751688601</v>
      </c>
      <c r="N59">
        <v>0.33055555555555499</v>
      </c>
      <c r="O59">
        <v>6971.7</v>
      </c>
      <c r="P59">
        <v>0.49925149700598798</v>
      </c>
      <c r="Q59">
        <v>833.72422483113905</v>
      </c>
      <c r="R59" s="6">
        <v>0.22222222222222199</v>
      </c>
      <c r="T59">
        <f>M59+Q59</f>
        <v>3131.3999999999992</v>
      </c>
    </row>
    <row r="60" spans="1:20" ht="15.75" x14ac:dyDescent="0.25">
      <c r="A60">
        <v>27</v>
      </c>
      <c r="B60">
        <v>2018</v>
      </c>
      <c r="C60">
        <v>0.46388888888888802</v>
      </c>
      <c r="D60">
        <v>0.5</v>
      </c>
      <c r="E60">
        <v>0.4</v>
      </c>
      <c r="F60">
        <v>0.49925149700598798</v>
      </c>
      <c r="G60">
        <v>0.27020958083832303</v>
      </c>
      <c r="H60">
        <v>0.33333333333333298</v>
      </c>
      <c r="I60">
        <v>0.44976053639846703</v>
      </c>
      <c r="J60">
        <v>-3</v>
      </c>
      <c r="M60">
        <v>3544.2570308711802</v>
      </c>
      <c r="N60">
        <v>0.46388888888888802</v>
      </c>
      <c r="O60">
        <v>5511.2</v>
      </c>
      <c r="P60">
        <v>0.49925149700598798</v>
      </c>
      <c r="Q60">
        <v>1746.4429691288101</v>
      </c>
      <c r="R60" s="6">
        <v>0.52777777777777701</v>
      </c>
      <c r="T60">
        <f>M60+Q60</f>
        <v>5290.6999999999898</v>
      </c>
    </row>
    <row r="61" spans="1:20" ht="15.75" x14ac:dyDescent="0.25">
      <c r="A61">
        <v>28</v>
      </c>
      <c r="B61">
        <v>2019</v>
      </c>
      <c r="C61">
        <v>0.72777777777777697</v>
      </c>
      <c r="D61">
        <v>0.75</v>
      </c>
      <c r="E61">
        <v>0.625</v>
      </c>
      <c r="F61">
        <v>0.89371257485029898</v>
      </c>
      <c r="G61">
        <v>0.66541916167664605</v>
      </c>
      <c r="H61">
        <v>0.5</v>
      </c>
      <c r="I61">
        <v>0.72734674329501903</v>
      </c>
      <c r="J61">
        <v>3.3250000000000099</v>
      </c>
      <c r="M61">
        <v>5464.2058862536396</v>
      </c>
      <c r="N61">
        <v>0.72777777777777697</v>
      </c>
      <c r="O61">
        <v>2810.4</v>
      </c>
      <c r="P61">
        <v>0.89371257485029898</v>
      </c>
      <c r="Q61">
        <v>2166.4941137463502</v>
      </c>
      <c r="R61" s="6">
        <v>0.72499999999999998</v>
      </c>
      <c r="T61">
        <f>M61+Q61</f>
        <v>7630.6999999999898</v>
      </c>
    </row>
    <row r="62" spans="1:20" ht="15.75" x14ac:dyDescent="0.25">
      <c r="A62">
        <v>29</v>
      </c>
      <c r="B62">
        <v>2020</v>
      </c>
      <c r="C62">
        <v>0.48055555555555501</v>
      </c>
      <c r="D62">
        <v>0.4</v>
      </c>
      <c r="E62">
        <v>0.33333333333333298</v>
      </c>
      <c r="F62">
        <v>0.26871257485029898</v>
      </c>
      <c r="G62">
        <v>0.16317365269461001</v>
      </c>
      <c r="H62">
        <v>0.33333333333333298</v>
      </c>
      <c r="I62">
        <v>0.415852490421455</v>
      </c>
      <c r="J62">
        <v>-3.5</v>
      </c>
      <c r="M62">
        <v>2805.75162690655</v>
      </c>
      <c r="N62">
        <v>0.48055555555555501</v>
      </c>
      <c r="O62">
        <v>5882.83</v>
      </c>
      <c r="P62">
        <v>0.26871257485029898</v>
      </c>
      <c r="Q62">
        <v>979.84837309344903</v>
      </c>
      <c r="R62" s="6">
        <v>0.50833333333333297</v>
      </c>
      <c r="T62">
        <f>M62+Q62</f>
        <v>3785.599999999999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San Joaquin</vt:lpstr>
      <vt:lpstr>Main</vt:lpstr>
      <vt:lpstr>Sheet4</vt:lpstr>
      <vt:lpstr>Groundwater Changes</vt:lpstr>
      <vt:lpstr>SJ</vt:lpstr>
      <vt:lpstr>Tulare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2024-09-18T06:11:59Z</dcterms:modified>
</cp:coreProperties>
</file>