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men\Desktop\Drought Indicators - SoCal\Analysis\"/>
    </mc:Choice>
  </mc:AlternateContent>
  <xr:revisionPtr revIDLastSave="0" documentId="13_ncr:1_{DF4068BA-F77B-4EAD-B5BD-A4931E2E6838}" xr6:coauthVersionLast="47" xr6:coauthVersionMax="47" xr10:uidLastSave="{00000000-0000-0000-0000-000000000000}"/>
  <bookViews>
    <workbookView xWindow="-120" yWindow="-120" windowWidth="29040" windowHeight="15720" activeTab="2" xr2:uid="{3AC0043D-D22B-384A-9C5D-258A6195F46F}"/>
  </bookViews>
  <sheets>
    <sheet name="Main" sheetId="2" r:id="rId1"/>
    <sheet name="Estimated" sheetId="16" r:id="rId2"/>
    <sheet name="Estimated bar graph" sheetId="19" r:id="rId3"/>
    <sheet name="Variables to predict supply" sheetId="22" r:id="rId4"/>
    <sheet name="Old Estimated" sheetId="26" r:id="rId5"/>
  </sheets>
  <externalReferences>
    <externalReference r:id="rId6"/>
  </externalReferences>
  <calcPr calcId="191029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4" i="16" l="1" a="1"/>
  <c r="B64" i="16" s="1"/>
  <c r="B23" i="16" a="1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43" i="16"/>
  <c r="E23" i="16" a="1"/>
  <c r="E23" i="16" s="1"/>
  <c r="D23" i="16" a="1"/>
  <c r="D23" i="16" s="1"/>
  <c r="C23" i="16" a="1"/>
  <c r="C23" i="16" s="1"/>
  <c r="B23" i="16" l="1"/>
  <c r="B43" i="16" s="1"/>
  <c r="B51" i="16"/>
  <c r="B53" i="16"/>
  <c r="B54" i="16"/>
  <c r="B55" i="16"/>
  <c r="B56" i="16"/>
  <c r="B57" i="16"/>
  <c r="B58" i="16"/>
  <c r="B59" i="16"/>
  <c r="B60" i="16"/>
  <c r="B46" i="16"/>
  <c r="B47" i="16"/>
  <c r="B48" i="16"/>
  <c r="B49" i="16"/>
  <c r="B50" i="16"/>
  <c r="B44" i="16"/>
  <c r="B45" i="16"/>
  <c r="B52" i="16"/>
  <c r="F3" i="19"/>
  <c r="R5" i="2" l="1"/>
  <c r="S5" i="2"/>
  <c r="T5" i="2"/>
  <c r="U5" i="2"/>
  <c r="V5" i="2"/>
  <c r="W5" i="2"/>
  <c r="X5" i="2"/>
  <c r="Y5" i="2"/>
  <c r="Z5" i="2"/>
  <c r="AA5" i="2"/>
  <c r="AB5" i="2"/>
  <c r="AC5" i="2"/>
  <c r="AD5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W23" i="2" l="1"/>
  <c r="V23" i="2"/>
  <c r="T23" i="2"/>
  <c r="R23" i="2"/>
  <c r="AD23" i="2"/>
  <c r="AC23" i="2"/>
  <c r="AB23" i="2"/>
  <c r="AA23" i="2"/>
  <c r="Z23" i="2"/>
  <c r="X23" i="2"/>
  <c r="U23" i="2"/>
  <c r="Y23" i="2"/>
  <c r="S23" i="2"/>
  <c r="AD24" i="2" l="1"/>
  <c r="Z24" i="2"/>
  <c r="B3" i="19"/>
  <c r="J55" i="19"/>
  <c r="I55" i="19"/>
  <c r="H55" i="19"/>
  <c r="G55" i="19"/>
  <c r="F54" i="19"/>
  <c r="E54" i="19"/>
  <c r="D54" i="19"/>
  <c r="C54" i="19"/>
  <c r="B54" i="19"/>
  <c r="J52" i="19"/>
  <c r="I52" i="19"/>
  <c r="H52" i="19"/>
  <c r="G52" i="19"/>
  <c r="F51" i="19"/>
  <c r="E51" i="19"/>
  <c r="D51" i="19"/>
  <c r="C51" i="19"/>
  <c r="B51" i="19"/>
  <c r="J49" i="19"/>
  <c r="I49" i="19"/>
  <c r="H49" i="19"/>
  <c r="G49" i="19"/>
  <c r="F48" i="19"/>
  <c r="E48" i="19"/>
  <c r="D48" i="19"/>
  <c r="C48" i="19"/>
  <c r="B48" i="19"/>
  <c r="J46" i="19"/>
  <c r="I46" i="19"/>
  <c r="H46" i="19"/>
  <c r="G46" i="19"/>
  <c r="F45" i="19"/>
  <c r="E45" i="19"/>
  <c r="D45" i="19"/>
  <c r="C45" i="19"/>
  <c r="B45" i="19"/>
  <c r="J43" i="19"/>
  <c r="I43" i="19"/>
  <c r="H43" i="19"/>
  <c r="G43" i="19"/>
  <c r="F42" i="19"/>
  <c r="E42" i="19"/>
  <c r="D42" i="19"/>
  <c r="C42" i="19"/>
  <c r="B42" i="19"/>
  <c r="J40" i="19"/>
  <c r="I40" i="19"/>
  <c r="H40" i="19"/>
  <c r="G40" i="19"/>
  <c r="F39" i="19"/>
  <c r="E39" i="19"/>
  <c r="D39" i="19"/>
  <c r="C39" i="19"/>
  <c r="B39" i="19"/>
  <c r="J37" i="19"/>
  <c r="I37" i="19"/>
  <c r="H37" i="19"/>
  <c r="G37" i="19"/>
  <c r="F36" i="19"/>
  <c r="E36" i="19"/>
  <c r="D36" i="19"/>
  <c r="C36" i="19"/>
  <c r="B36" i="19"/>
  <c r="J34" i="19"/>
  <c r="I34" i="19"/>
  <c r="H34" i="19"/>
  <c r="G34" i="19"/>
  <c r="F33" i="19"/>
  <c r="E33" i="19"/>
  <c r="D33" i="19"/>
  <c r="C33" i="19"/>
  <c r="B33" i="19"/>
  <c r="J31" i="19"/>
  <c r="I31" i="19"/>
  <c r="H31" i="19"/>
  <c r="G31" i="19"/>
  <c r="F30" i="19"/>
  <c r="E30" i="19"/>
  <c r="D30" i="19"/>
  <c r="C30" i="19"/>
  <c r="B30" i="19"/>
  <c r="J28" i="19"/>
  <c r="I28" i="19"/>
  <c r="H28" i="19"/>
  <c r="G28" i="19"/>
  <c r="F27" i="19"/>
  <c r="E27" i="19"/>
  <c r="D27" i="19"/>
  <c r="C27" i="19"/>
  <c r="B27" i="19"/>
  <c r="J25" i="19"/>
  <c r="I25" i="19"/>
  <c r="H25" i="19"/>
  <c r="G25" i="19"/>
  <c r="F24" i="19"/>
  <c r="E24" i="19"/>
  <c r="D24" i="19"/>
  <c r="C24" i="19"/>
  <c r="B24" i="19"/>
  <c r="J22" i="19"/>
  <c r="I22" i="19"/>
  <c r="H22" i="19"/>
  <c r="G22" i="19"/>
  <c r="F21" i="19"/>
  <c r="E21" i="19"/>
  <c r="D21" i="19"/>
  <c r="C21" i="19"/>
  <c r="B21" i="19"/>
  <c r="J19" i="19"/>
  <c r="I19" i="19"/>
  <c r="H19" i="19"/>
  <c r="G19" i="19"/>
  <c r="F18" i="19"/>
  <c r="E18" i="19"/>
  <c r="D18" i="19"/>
  <c r="C18" i="19"/>
  <c r="B18" i="19"/>
  <c r="J16" i="19"/>
  <c r="I16" i="19"/>
  <c r="H16" i="19"/>
  <c r="G16" i="19"/>
  <c r="F15" i="19"/>
  <c r="E15" i="19"/>
  <c r="D15" i="19"/>
  <c r="C15" i="19"/>
  <c r="B15" i="19"/>
  <c r="J13" i="19"/>
  <c r="I13" i="19"/>
  <c r="H13" i="19"/>
  <c r="G13" i="19"/>
  <c r="F12" i="19"/>
  <c r="E12" i="19"/>
  <c r="D12" i="19"/>
  <c r="C12" i="19"/>
  <c r="B12" i="19"/>
  <c r="J10" i="19"/>
  <c r="I10" i="19"/>
  <c r="H10" i="19"/>
  <c r="G10" i="19"/>
  <c r="F9" i="19"/>
  <c r="E9" i="19"/>
  <c r="D9" i="19"/>
  <c r="C9" i="19"/>
  <c r="B9" i="19"/>
  <c r="J7" i="19"/>
  <c r="I7" i="19"/>
  <c r="H7" i="19"/>
  <c r="G7" i="19"/>
  <c r="F6" i="19"/>
  <c r="E6" i="19"/>
  <c r="D6" i="19"/>
  <c r="C6" i="19"/>
  <c r="B6" i="19"/>
  <c r="J4" i="19"/>
  <c r="I4" i="19"/>
  <c r="H4" i="19"/>
  <c r="G4" i="19"/>
  <c r="E3" i="19"/>
  <c r="D3" i="19"/>
  <c r="C3" i="19"/>
  <c r="J1" i="19"/>
  <c r="I1" i="19"/>
  <c r="H1" i="19"/>
  <c r="G1" i="19"/>
  <c r="F1" i="19"/>
  <c r="E1" i="19"/>
  <c r="D1" i="19"/>
  <c r="C1" i="19"/>
  <c r="R24" i="2" l="1"/>
  <c r="S24" i="2"/>
  <c r="T24" i="2"/>
  <c r="U24" i="2"/>
  <c r="V24" i="2"/>
  <c r="W24" i="2"/>
  <c r="X24" i="2"/>
  <c r="Y24" i="2"/>
  <c r="AA24" i="2"/>
  <c r="AB24" i="2"/>
  <c r="AC24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5" i="2"/>
  <c r="AF6" i="2"/>
  <c r="AG6" i="2"/>
  <c r="AF7" i="2"/>
  <c r="AG7" i="2"/>
  <c r="AF8" i="2"/>
  <c r="AG8" i="2"/>
  <c r="AF9" i="2"/>
  <c r="AG9" i="2"/>
  <c r="AF10" i="2"/>
  <c r="AG10" i="2"/>
  <c r="AF11" i="2"/>
  <c r="AG11" i="2"/>
  <c r="AF12" i="2"/>
  <c r="AG12" i="2"/>
  <c r="AF13" i="2"/>
  <c r="AG13" i="2"/>
  <c r="AF14" i="2"/>
  <c r="AG14" i="2"/>
  <c r="AF15" i="2"/>
  <c r="AG15" i="2"/>
  <c r="AF16" i="2"/>
  <c r="AG16" i="2"/>
  <c r="AF17" i="2"/>
  <c r="AG17" i="2"/>
  <c r="AF18" i="2"/>
  <c r="AG18" i="2"/>
  <c r="AF19" i="2"/>
  <c r="AG19" i="2"/>
  <c r="AF20" i="2"/>
  <c r="AG20" i="2"/>
  <c r="AF21" i="2"/>
  <c r="AG21" i="2"/>
  <c r="AF22" i="2"/>
  <c r="AG22" i="2"/>
  <c r="AG5" i="2"/>
  <c r="AF5" i="2"/>
  <c r="AH5" i="2" s="1"/>
  <c r="AE24" i="2" l="1"/>
  <c r="AH15" i="2"/>
  <c r="AH22" i="2"/>
  <c r="AH13" i="2"/>
  <c r="AH12" i="2"/>
  <c r="AH21" i="2"/>
  <c r="AH20" i="2"/>
  <c r="AH18" i="2"/>
  <c r="AH7" i="2"/>
  <c r="AH16" i="2"/>
  <c r="AH11" i="2"/>
  <c r="AH9" i="2"/>
  <c r="AH8" i="2"/>
  <c r="AH6" i="2"/>
  <c r="AH10" i="2"/>
  <c r="AH19" i="2"/>
  <c r="AH17" i="2"/>
  <c r="AH1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<sst xmlns="http://schemas.openxmlformats.org/spreadsheetml/2006/main" count="112" uniqueCount="51">
  <si>
    <t>Year</t>
  </si>
  <si>
    <t>HR</t>
  </si>
  <si>
    <t>Groundwater</t>
  </si>
  <si>
    <t>Federal</t>
  </si>
  <si>
    <t>TotalReturnFlowandReuse(TRFR)</t>
  </si>
  <si>
    <t>SWP</t>
  </si>
  <si>
    <t>LocalSupplies</t>
  </si>
  <si>
    <t>Env</t>
  </si>
  <si>
    <t>Colorado</t>
  </si>
  <si>
    <t>Desalination</t>
  </si>
  <si>
    <t>Imports</t>
  </si>
  <si>
    <t>Other</t>
  </si>
  <si>
    <t>TransfersImports</t>
  </si>
  <si>
    <t>TransfersInternal</t>
  </si>
  <si>
    <t>Row Labels</t>
  </si>
  <si>
    <t>Grand Total</t>
  </si>
  <si>
    <t>Column Labels</t>
  </si>
  <si>
    <t>Sum of taf</t>
  </si>
  <si>
    <t>swp+colorad</t>
  </si>
  <si>
    <t>swp</t>
  </si>
  <si>
    <t>colorado</t>
  </si>
  <si>
    <t>gw</t>
  </si>
  <si>
    <t>imports</t>
  </si>
  <si>
    <t>percent</t>
  </si>
  <si>
    <t>Estimated Groundwater imports</t>
  </si>
  <si>
    <t>Actual Groundwater imports</t>
  </si>
  <si>
    <t>Estimated LA Aqueduct imports</t>
  </si>
  <si>
    <t>Actual LA Aqueduct imports</t>
  </si>
  <si>
    <t>Actual Colorado River imports</t>
  </si>
  <si>
    <t>Estimated SWP imports</t>
  </si>
  <si>
    <t>Actual SWP imports</t>
  </si>
  <si>
    <t>Estimated Colorado River imports</t>
  </si>
  <si>
    <t>https://www.youtube.com/watch?v=ukgSW_Xhtes</t>
  </si>
  <si>
    <t>Supply</t>
  </si>
  <si>
    <t>Variables</t>
  </si>
  <si>
    <t>LA Aqueduct</t>
  </si>
  <si>
    <t>SWDI of South Lahontan</t>
  </si>
  <si>
    <t>dummy variable</t>
  </si>
  <si>
    <t>log (SWDI South Coast)</t>
  </si>
  <si>
    <t>log (SWDI exporting basins)</t>
  </si>
  <si>
    <t>log (GWPII)</t>
  </si>
  <si>
    <t>r2</t>
  </si>
  <si>
    <t>Adjusted r2</t>
  </si>
  <si>
    <t>Estimated Total imports</t>
  </si>
  <si>
    <t>Actual Total imports</t>
  </si>
  <si>
    <t>Number of Variables</t>
  </si>
  <si>
    <t>Alternative</t>
  </si>
  <si>
    <t>Note</t>
  </si>
  <si>
    <t>Log of deliveries used</t>
  </si>
  <si>
    <t>Estimated GW+LAA+SWP imports</t>
  </si>
  <si>
    <t>San Joaquin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</si>
</sst>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Main!$Z$4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Main!$Z$5:$Z$22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39-CF41-B694-3C68268586FA}"/>
            </c:ext>
          </c:extLst>
        </c:ser>
        <c:ser>
          <c:idx val="0"/>
          <c:order val="1"/>
          <c:tx>
            <c:strRef>
              <c:f>Main!$R$4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Main!$R$5:$R$22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39-CF41-B694-3C68268586FA}"/>
            </c:ext>
          </c:extLst>
        </c:ser>
        <c:ser>
          <c:idx val="4"/>
          <c:order val="2"/>
          <c:tx>
            <c:strRef>
              <c:f>Main!$V$4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Main!$V$5:$V$22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39-CF41-B694-3C68268586FA}"/>
            </c:ext>
          </c:extLst>
        </c:ser>
        <c:ser>
          <c:idx val="6"/>
          <c:order val="3"/>
          <c:tx>
            <c:strRef>
              <c:f>Main!$X$4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Main!$X$5:$X$22</c:f>
              <c:numCache>
                <c:formatCode>General</c:formatCode>
                <c:ptCount val="18"/>
                <c:pt idx="0">
                  <c:v>3514</c:v>
                </c:pt>
                <c:pt idx="1">
                  <c:v>2431.6</c:v>
                </c:pt>
                <c:pt idx="2">
                  <c:v>2781.8999999999901</c:v>
                </c:pt>
                <c:pt idx="3">
                  <c:v>2781.9</c:v>
                </c:pt>
                <c:pt idx="4">
                  <c:v>2403.8000000000002</c:v>
                </c:pt>
                <c:pt idx="5">
                  <c:v>2914.2</c:v>
                </c:pt>
                <c:pt idx="6">
                  <c:v>3063.2</c:v>
                </c:pt>
                <c:pt idx="7">
                  <c:v>2602.3000000000002</c:v>
                </c:pt>
                <c:pt idx="8">
                  <c:v>2827.4</c:v>
                </c:pt>
                <c:pt idx="9">
                  <c:v>2724.3</c:v>
                </c:pt>
                <c:pt idx="10">
                  <c:v>2450.2999999999902</c:v>
                </c:pt>
                <c:pt idx="11">
                  <c:v>1943</c:v>
                </c:pt>
                <c:pt idx="12">
                  <c:v>1534.8</c:v>
                </c:pt>
                <c:pt idx="13">
                  <c:v>977</c:v>
                </c:pt>
                <c:pt idx="14">
                  <c:v>1813.3</c:v>
                </c:pt>
                <c:pt idx="15">
                  <c:v>2457.4</c:v>
                </c:pt>
                <c:pt idx="16">
                  <c:v>2228.6999999999998</c:v>
                </c:pt>
                <c:pt idx="17">
                  <c:v>2261.1999999999998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39-CF41-B694-3C68268586FA}"/>
            </c:ext>
          </c:extLst>
        </c:ser>
        <c:ser>
          <c:idx val="3"/>
          <c:order val="4"/>
          <c:tx>
            <c:strRef>
              <c:f>Main!$U$4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Main!$U$5:$U$22</c:f>
              <c:numCache>
                <c:formatCode>General</c:formatCode>
                <c:ptCount val="18"/>
                <c:pt idx="0">
                  <c:v>1905.7</c:v>
                </c:pt>
                <c:pt idx="1">
                  <c:v>1764.9</c:v>
                </c:pt>
                <c:pt idx="2">
                  <c:v>1460.9</c:v>
                </c:pt>
                <c:pt idx="3">
                  <c:v>1541.8</c:v>
                </c:pt>
                <c:pt idx="4">
                  <c:v>1736</c:v>
                </c:pt>
                <c:pt idx="5">
                  <c:v>1639.4</c:v>
                </c:pt>
                <c:pt idx="6">
                  <c:v>1444.8</c:v>
                </c:pt>
                <c:pt idx="7">
                  <c:v>1471.9</c:v>
                </c:pt>
                <c:pt idx="8">
                  <c:v>1563.1</c:v>
                </c:pt>
                <c:pt idx="9">
                  <c:v>1707.7</c:v>
                </c:pt>
                <c:pt idx="10">
                  <c:v>1616.2</c:v>
                </c:pt>
                <c:pt idx="11">
                  <c:v>1465.3999999999901</c:v>
                </c:pt>
                <c:pt idx="12">
                  <c:v>982</c:v>
                </c:pt>
                <c:pt idx="13">
                  <c:v>742.8</c:v>
                </c:pt>
                <c:pt idx="14">
                  <c:v>1153.9000000000001</c:v>
                </c:pt>
                <c:pt idx="15">
                  <c:v>1676.19999999999</c:v>
                </c:pt>
                <c:pt idx="16">
                  <c:v>1576.7</c:v>
                </c:pt>
                <c:pt idx="17">
                  <c:v>1500.1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39-CF41-B694-3C68268586FA}"/>
            </c:ext>
          </c:extLst>
        </c:ser>
        <c:ser>
          <c:idx val="5"/>
          <c:order val="5"/>
          <c:tx>
            <c:strRef>
              <c:f>Main!$W$4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Main!$W$5:$W$22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35.699999999999903</c:v>
                </c:pt>
                <c:pt idx="5">
                  <c:v>45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39-CF41-B694-3C68268586FA}"/>
            </c:ext>
          </c:extLst>
        </c:ser>
        <c:ser>
          <c:idx val="1"/>
          <c:order val="6"/>
          <c:tx>
            <c:strRef>
              <c:f>Main!$S$4</c:f>
              <c:strCache>
                <c:ptCount val="1"/>
                <c:pt idx="0">
                  <c:v>Desalination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Main!$S$5:$S$22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39-CF41-B694-3C68268586FA}"/>
            </c:ext>
          </c:extLst>
        </c:ser>
        <c:ser>
          <c:idx val="7"/>
          <c:order val="7"/>
          <c:tx>
            <c:strRef>
              <c:f>Main!$Y$4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Main!$Y$5:$Y$22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39-CF41-B694-3C6826858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4"/>
        <c:overlap val="100"/>
        <c:axId val="852591504"/>
        <c:axId val="852633616"/>
      </c:barChart>
      <c:catAx>
        <c:axId val="852591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633616"/>
        <c:crosses val="autoZero"/>
        <c:auto val="1"/>
        <c:lblAlgn val="ctr"/>
        <c:lblOffset val="100"/>
        <c:noMultiLvlLbl val="0"/>
      </c:catAx>
      <c:valAx>
        <c:axId val="852633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Millions of acre-feet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9150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Main!$AF$5:$AF$22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xVal>
          <c:yVal>
            <c:numRef>
              <c:f>Main!$AG$5:$AG$22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0-0846-B964-BDDDC917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11215"/>
        <c:axId val="133194223"/>
      </c:scatterChart>
      <c:valAx>
        <c:axId val="13321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94223"/>
        <c:crosses val="autoZero"/>
        <c:crossBetween val="midCat"/>
      </c:valAx>
      <c:valAx>
        <c:axId val="13319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1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Main!$AH$5:$AH$22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xVal>
          <c:yVal>
            <c:numRef>
              <c:f>Main!$AI$5:$AI$22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E-B541-A122-DE7CC247E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6886031"/>
        <c:axId val="276887711"/>
      </c:scatterChart>
      <c:valAx>
        <c:axId val="276886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7711"/>
        <c:crosses val="autoZero"/>
        <c:crossBetween val="midCat"/>
      </c:valAx>
      <c:valAx>
        <c:axId val="27688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886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Main!$AF$5:$AF$22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3-EA49-A90E-4F2315DB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colorado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Main!$AG$5:$AG$22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E5-384F-BF19-EB51749C1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7923167"/>
        <c:axId val="277924847"/>
      </c:barChart>
      <c:catAx>
        <c:axId val="277923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4847"/>
        <c:crosses val="autoZero"/>
        <c:auto val="1"/>
        <c:lblAlgn val="ctr"/>
        <c:lblOffset val="100"/>
        <c:noMultiLvlLbl val="0"/>
      </c:catAx>
      <c:valAx>
        <c:axId val="277924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23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groundwater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Main!$AI$5:$AI$22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0B-684B-ACA3-8622BE4C5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supplies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Main!$P$5:$P$22</c:f>
              <c:numCache>
                <c:formatCode>General</c:formatCode>
                <c:ptCount val="18"/>
                <c:pt idx="0">
                  <c:v>5388.9000000000005</c:v>
                </c:pt>
                <c:pt idx="1">
                  <c:v>4864.4999999999809</c:v>
                </c:pt>
                <c:pt idx="2">
                  <c:v>5234.7999999999902</c:v>
                </c:pt>
                <c:pt idx="3">
                  <c:v>5175.399999999996</c:v>
                </c:pt>
                <c:pt idx="4">
                  <c:v>5273.2000000000007</c:v>
                </c:pt>
                <c:pt idx="5">
                  <c:v>5376.3999999999987</c:v>
                </c:pt>
                <c:pt idx="6">
                  <c:v>5190.7999999999993</c:v>
                </c:pt>
                <c:pt idx="7">
                  <c:v>4757.1000000000004</c:v>
                </c:pt>
                <c:pt idx="8">
                  <c:v>4325.7999999999993</c:v>
                </c:pt>
                <c:pt idx="9">
                  <c:v>4613.6999999999989</c:v>
                </c:pt>
                <c:pt idx="10">
                  <c:v>4568.0999999999894</c:v>
                </c:pt>
                <c:pt idx="11">
                  <c:v>5013.5</c:v>
                </c:pt>
                <c:pt idx="12">
                  <c:v>5144.0999999999995</c:v>
                </c:pt>
                <c:pt idx="13">
                  <c:v>4191.2000000000007</c:v>
                </c:pt>
                <c:pt idx="14">
                  <c:v>4184.1999999999989</c:v>
                </c:pt>
                <c:pt idx="15">
                  <c:v>4489.2999999999993</c:v>
                </c:pt>
                <c:pt idx="16">
                  <c:v>4438.8</c:v>
                </c:pt>
                <c:pt idx="17">
                  <c:v>4345.2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4-9242-99CA-0E12897C9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942543"/>
        <c:axId val="276944271"/>
      </c:barChart>
      <c:catAx>
        <c:axId val="27694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4271"/>
        <c:crosses val="autoZero"/>
        <c:auto val="1"/>
        <c:lblAlgn val="ctr"/>
        <c:lblOffset val="100"/>
        <c:noMultiLvlLbl val="0"/>
      </c:catAx>
      <c:valAx>
        <c:axId val="276944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imports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3-4003-A19E-F1510989C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3193056"/>
        <c:axId val="273188160"/>
      </c:barChart>
      <c:catAx>
        <c:axId val="27319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88160"/>
        <c:crosses val="autoZero"/>
        <c:auto val="1"/>
        <c:lblAlgn val="ctr"/>
        <c:lblOffset val="100"/>
        <c:noMultiLvlLbl val="0"/>
      </c:catAx>
      <c:valAx>
        <c:axId val="27318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19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Main!$AF$4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Main!$AF$5:$AF$22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B-4F55-A252-D375209D281C}"/>
            </c:ext>
          </c:extLst>
        </c:ser>
        <c:ser>
          <c:idx val="1"/>
          <c:order val="1"/>
          <c:tx>
            <c:strRef>
              <c:f>Main!$AG$4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Main!$AG$5:$AG$22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B-4F55-A252-D375209D281C}"/>
            </c:ext>
          </c:extLst>
        </c:ser>
        <c:ser>
          <c:idx val="3"/>
          <c:order val="2"/>
          <c:tx>
            <c:strRef>
              <c:f>Main!$AI$4</c:f>
              <c:strCache>
                <c:ptCount val="1"/>
                <c:pt idx="0">
                  <c:v>gw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Main!$AI$5:$AI$22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B-4F55-A252-D375209D281C}"/>
            </c:ext>
          </c:extLst>
        </c:ser>
        <c:ser>
          <c:idx val="4"/>
          <c:order val="3"/>
          <c:tx>
            <c:strRef>
              <c:f>Main!$AJ$4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Main!$AJ$5:$AJ$22</c:f>
              <c:numCache>
                <c:formatCode>General</c:formatCode>
                <c:ptCount val="18"/>
                <c:pt idx="0">
                  <c:v>218.4</c:v>
                </c:pt>
                <c:pt idx="1">
                  <c:v>207.3</c:v>
                </c:pt>
                <c:pt idx="2">
                  <c:v>202.6</c:v>
                </c:pt>
                <c:pt idx="3">
                  <c:v>339.79999999999899</c:v>
                </c:pt>
                <c:pt idx="4">
                  <c:v>365.8</c:v>
                </c:pt>
                <c:pt idx="5">
                  <c:v>185.79999999999899</c:v>
                </c:pt>
                <c:pt idx="6">
                  <c:v>138.19999999999999</c:v>
                </c:pt>
                <c:pt idx="7">
                  <c:v>98.8</c:v>
                </c:pt>
                <c:pt idx="8">
                  <c:v>241.6</c:v>
                </c:pt>
                <c:pt idx="9">
                  <c:v>324.89999999999998</c:v>
                </c:pt>
                <c:pt idx="10">
                  <c:v>200.1</c:v>
                </c:pt>
                <c:pt idx="11">
                  <c:v>74.5</c:v>
                </c:pt>
                <c:pt idx="12">
                  <c:v>51.5</c:v>
                </c:pt>
                <c:pt idx="13">
                  <c:v>35.200000000000003</c:v>
                </c:pt>
                <c:pt idx="14">
                  <c:v>96.1</c:v>
                </c:pt>
                <c:pt idx="15">
                  <c:v>284.2</c:v>
                </c:pt>
                <c:pt idx="16">
                  <c:v>309.3</c:v>
                </c:pt>
                <c:pt idx="17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0B-4F55-A252-D375209D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2819376"/>
        <c:axId val="1492819856"/>
      </c:barChart>
      <c:catAx>
        <c:axId val="1492819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856"/>
        <c:crosses val="autoZero"/>
        <c:auto val="1"/>
        <c:lblAlgn val="ctr"/>
        <c:lblOffset val="100"/>
        <c:noMultiLvlLbl val="0"/>
      </c:catAx>
      <c:valAx>
        <c:axId val="149281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81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[DWR dataset.xlsx]Main!PivotTable1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Main!$B$3:$B$4</c:f>
              <c:strCache>
                <c:ptCount val="1"/>
                <c:pt idx="0">
                  <c:v>Colorado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Main!$B$5:$B$23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E-45CB-8DC2-45FD552BD09F}"/>
            </c:ext>
          </c:extLst>
        </c:ser>
        <c:ser>
          <c:idx val="1"/>
          <c:order val="1"/>
          <c:tx>
            <c:strRef>
              <c:f>Main!$C$3:$C$4</c:f>
              <c:strCache>
                <c:ptCount val="1"/>
                <c:pt idx="0">
                  <c:v>Desalination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Main!$C$5:$C$23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5E-45CB-8DC2-45FD552BD09F}"/>
            </c:ext>
          </c:extLst>
        </c:ser>
        <c:ser>
          <c:idx val="2"/>
          <c:order val="2"/>
          <c:tx>
            <c:strRef>
              <c:f>Main!$D$3:$D$4</c:f>
              <c:strCache>
                <c:ptCount val="1"/>
                <c:pt idx="0">
                  <c:v>Env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Main!$D$5:$D$23</c:f>
              <c:numCache>
                <c:formatCode>General</c:formatCode>
                <c:ptCount val="18"/>
                <c:pt idx="0">
                  <c:v>1332</c:v>
                </c:pt>
                <c:pt idx="1">
                  <c:v>467.9</c:v>
                </c:pt>
                <c:pt idx="2">
                  <c:v>1580.5</c:v>
                </c:pt>
                <c:pt idx="3">
                  <c:v>3118.5</c:v>
                </c:pt>
                <c:pt idx="4">
                  <c:v>2784.1</c:v>
                </c:pt>
                <c:pt idx="5">
                  <c:v>1017.7</c:v>
                </c:pt>
                <c:pt idx="6">
                  <c:v>1104.3</c:v>
                </c:pt>
                <c:pt idx="7">
                  <c:v>1569</c:v>
                </c:pt>
                <c:pt idx="8">
                  <c:v>1671.5</c:v>
                </c:pt>
                <c:pt idx="9">
                  <c:v>2812.5</c:v>
                </c:pt>
                <c:pt idx="10">
                  <c:v>974.4</c:v>
                </c:pt>
                <c:pt idx="11">
                  <c:v>1125.69999999999</c:v>
                </c:pt>
                <c:pt idx="12">
                  <c:v>890.7</c:v>
                </c:pt>
                <c:pt idx="13">
                  <c:v>858.4</c:v>
                </c:pt>
                <c:pt idx="14">
                  <c:v>1827.9</c:v>
                </c:pt>
                <c:pt idx="15">
                  <c:v>1064.7</c:v>
                </c:pt>
                <c:pt idx="16">
                  <c:v>2481.9</c:v>
                </c:pt>
                <c:pt idx="17">
                  <c:v>1078.5999999999999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5E-45CB-8DC2-45FD552BD09F}"/>
            </c:ext>
          </c:extLst>
        </c:ser>
        <c:ser>
          <c:idx val="3"/>
          <c:order val="3"/>
          <c:tx>
            <c:strRef>
              <c:f>Main!$E$3:$E$4</c:f>
              <c:strCache>
                <c:ptCount val="1"/>
                <c:pt idx="0">
                  <c:v>Federal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Main!$E$5:$E$23</c:f>
              <c:numCache>
                <c:formatCode>General</c:formatCode>
                <c:ptCount val="18"/>
                <c:pt idx="0">
                  <c:v>1905.7</c:v>
                </c:pt>
                <c:pt idx="1">
                  <c:v>1764.9</c:v>
                </c:pt>
                <c:pt idx="2">
                  <c:v>1460.9</c:v>
                </c:pt>
                <c:pt idx="3">
                  <c:v>1541.8</c:v>
                </c:pt>
                <c:pt idx="4">
                  <c:v>1736</c:v>
                </c:pt>
                <c:pt idx="5">
                  <c:v>1639.4</c:v>
                </c:pt>
                <c:pt idx="6">
                  <c:v>1444.8</c:v>
                </c:pt>
                <c:pt idx="7">
                  <c:v>1471.9</c:v>
                </c:pt>
                <c:pt idx="8">
                  <c:v>1563.1</c:v>
                </c:pt>
                <c:pt idx="9">
                  <c:v>1707.7</c:v>
                </c:pt>
                <c:pt idx="10">
                  <c:v>1616.2</c:v>
                </c:pt>
                <c:pt idx="11">
                  <c:v>1465.3999999999901</c:v>
                </c:pt>
                <c:pt idx="12">
                  <c:v>982</c:v>
                </c:pt>
                <c:pt idx="13">
                  <c:v>742.8</c:v>
                </c:pt>
                <c:pt idx="14">
                  <c:v>1153.9000000000001</c:v>
                </c:pt>
                <c:pt idx="15">
                  <c:v>1676.19999999999</c:v>
                </c:pt>
                <c:pt idx="16">
                  <c:v>1576.7</c:v>
                </c:pt>
                <c:pt idx="17">
                  <c:v>1500.1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5E-45CB-8DC2-45FD552BD09F}"/>
            </c:ext>
          </c:extLst>
        </c:ser>
        <c:ser>
          <c:idx val="4"/>
          <c:order val="4"/>
          <c:tx>
            <c:strRef>
              <c:f>Main!$F$3:$F$4</c:f>
              <c:strCache>
                <c:ptCount val="1"/>
                <c:pt idx="0">
                  <c:v>Groundwater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Main!$F$5:$F$23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15E-45CB-8DC2-45FD552BD09F}"/>
            </c:ext>
          </c:extLst>
        </c:ser>
        <c:ser>
          <c:idx val="5"/>
          <c:order val="5"/>
          <c:tx>
            <c:strRef>
              <c:f>Main!$G$3:$G$4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Main!$G$5:$G$23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35.699999999999903</c:v>
                </c:pt>
                <c:pt idx="5">
                  <c:v>45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15E-45CB-8DC2-45FD552BD09F}"/>
            </c:ext>
          </c:extLst>
        </c:ser>
        <c:ser>
          <c:idx val="6"/>
          <c:order val="6"/>
          <c:tx>
            <c:strRef>
              <c:f>Main!$H$3:$H$4</c:f>
              <c:strCache>
                <c:ptCount val="1"/>
                <c:pt idx="0">
                  <c:v>LocalSupplies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Main!$H$5:$H$23</c:f>
              <c:numCache>
                <c:formatCode>General</c:formatCode>
                <c:ptCount val="18"/>
                <c:pt idx="0">
                  <c:v>3514</c:v>
                </c:pt>
                <c:pt idx="1">
                  <c:v>2431.6</c:v>
                </c:pt>
                <c:pt idx="2">
                  <c:v>2781.8999999999901</c:v>
                </c:pt>
                <c:pt idx="3">
                  <c:v>2781.9</c:v>
                </c:pt>
                <c:pt idx="4">
                  <c:v>2403.8000000000002</c:v>
                </c:pt>
                <c:pt idx="5">
                  <c:v>2914.2</c:v>
                </c:pt>
                <c:pt idx="6">
                  <c:v>3063.2</c:v>
                </c:pt>
                <c:pt idx="7">
                  <c:v>2602.3000000000002</c:v>
                </c:pt>
                <c:pt idx="8">
                  <c:v>2827.4</c:v>
                </c:pt>
                <c:pt idx="9">
                  <c:v>2724.3</c:v>
                </c:pt>
                <c:pt idx="10">
                  <c:v>2450.2999999999902</c:v>
                </c:pt>
                <c:pt idx="11">
                  <c:v>1943</c:v>
                </c:pt>
                <c:pt idx="12">
                  <c:v>1534.8</c:v>
                </c:pt>
                <c:pt idx="13">
                  <c:v>977</c:v>
                </c:pt>
                <c:pt idx="14">
                  <c:v>1813.3</c:v>
                </c:pt>
                <c:pt idx="15">
                  <c:v>2457.4</c:v>
                </c:pt>
                <c:pt idx="16">
                  <c:v>2228.6999999999998</c:v>
                </c:pt>
                <c:pt idx="17">
                  <c:v>2261.1999999999998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15E-45CB-8DC2-45FD552BD09F}"/>
            </c:ext>
          </c:extLst>
        </c:ser>
        <c:ser>
          <c:idx val="7"/>
          <c:order val="7"/>
          <c:tx>
            <c:strRef>
              <c:f>Main!$I$3:$I$4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Main!$I$5:$I$23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15E-45CB-8DC2-45FD552BD09F}"/>
            </c:ext>
          </c:extLst>
        </c:ser>
        <c:ser>
          <c:idx val="8"/>
          <c:order val="8"/>
          <c:tx>
            <c:strRef>
              <c:f>Main!$J$3:$J$4</c:f>
              <c:strCache>
                <c:ptCount val="1"/>
                <c:pt idx="0">
                  <c:v>SWP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Main!$J$5:$J$23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15E-45CB-8DC2-45FD552BD09F}"/>
            </c:ext>
          </c:extLst>
        </c:ser>
        <c:ser>
          <c:idx val="9"/>
          <c:order val="9"/>
          <c:tx>
            <c:strRef>
              <c:f>Main!$K$3:$K$4</c:f>
              <c:strCache>
                <c:ptCount val="1"/>
                <c:pt idx="0">
                  <c:v>TotalReturnFlowandReuse(TRFR)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Main!$K$5:$K$23</c:f>
              <c:numCache>
                <c:formatCode>General</c:formatCode>
                <c:ptCount val="18"/>
                <c:pt idx="0">
                  <c:v>2004.8</c:v>
                </c:pt>
                <c:pt idx="1">
                  <c:v>3175.5</c:v>
                </c:pt>
                <c:pt idx="2">
                  <c:v>1949.2</c:v>
                </c:pt>
                <c:pt idx="3">
                  <c:v>2454.1</c:v>
                </c:pt>
                <c:pt idx="4">
                  <c:v>3203</c:v>
                </c:pt>
                <c:pt idx="5">
                  <c:v>1550.9</c:v>
                </c:pt>
                <c:pt idx="6">
                  <c:v>1735.2</c:v>
                </c:pt>
                <c:pt idx="7">
                  <c:v>2181.5</c:v>
                </c:pt>
                <c:pt idx="8">
                  <c:v>2374.6</c:v>
                </c:pt>
                <c:pt idx="9">
                  <c:v>3134.8</c:v>
                </c:pt>
                <c:pt idx="10">
                  <c:v>1941.2</c:v>
                </c:pt>
                <c:pt idx="11">
                  <c:v>2065.1999999999998</c:v>
                </c:pt>
                <c:pt idx="12">
                  <c:v>1496.8</c:v>
                </c:pt>
                <c:pt idx="13">
                  <c:v>1552.9</c:v>
                </c:pt>
                <c:pt idx="14">
                  <c:v>2304.3000000000002</c:v>
                </c:pt>
                <c:pt idx="15">
                  <c:v>2770.6</c:v>
                </c:pt>
                <c:pt idx="16">
                  <c:v>3782.3</c:v>
                </c:pt>
                <c:pt idx="17">
                  <c:v>2425.6999999999998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15E-45CB-8DC2-45FD552BD09F}"/>
            </c:ext>
          </c:extLst>
        </c:ser>
        <c:ser>
          <c:idx val="10"/>
          <c:order val="10"/>
          <c:tx>
            <c:strRef>
              <c:f>Main!$L$3:$L$4</c:f>
              <c:strCache>
                <c:ptCount val="1"/>
                <c:pt idx="0">
                  <c:v>TransfersImports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Main!$L$5:$L$23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15E-45CB-8DC2-45FD552BD09F}"/>
            </c:ext>
          </c:extLst>
        </c:ser>
        <c:ser>
          <c:idx val="11"/>
          <c:order val="11"/>
          <c:tx>
            <c:strRef>
              <c:f>Main!$M$3:$M$4</c:f>
              <c:strCache>
                <c:ptCount val="1"/>
                <c:pt idx="0">
                  <c:v>TransfersInternal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Main!$A$5:$A$23</c:f>
              <c:strCach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strCache>
            </c:strRef>
          </c:cat>
          <c:val>
            <c:numRef>
              <c:f>Main!$M$5:$M$23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15E-45CB-8DC2-45FD552BD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68795488"/>
        <c:axId val="1268801248"/>
      </c:barChart>
      <c:catAx>
        <c:axId val="126879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01248"/>
        <c:crosses val="autoZero"/>
        <c:auto val="1"/>
        <c:lblAlgn val="ctr"/>
        <c:lblOffset val="100"/>
        <c:noMultiLvlLbl val="0"/>
      </c:catAx>
      <c:valAx>
        <c:axId val="126880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79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Main!$V$4</c:f>
              <c:strCache>
                <c:ptCount val="1"/>
                <c:pt idx="0">
                  <c:v>Groundwater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Main!$Q$5:$Q$22</c:f>
              <c:numCache>
                <c:formatCode>General</c:formatCode>
                <c:ptCount val="1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2018</c:v>
                </c:pt>
                <c:pt idx="16">
                  <c:v>2019</c:v>
                </c:pt>
                <c:pt idx="17">
                  <c:v>2020</c:v>
                </c:pt>
              </c:numCache>
            </c:numRef>
          </c:cat>
          <c:val>
            <c:numRef>
              <c:f>Main!$V$5:$V$22</c:f>
              <c:numCache>
                <c:formatCode>General</c:formatCode>
                <c:ptCount val="18"/>
                <c:pt idx="0">
                  <c:v>2720.1</c:v>
                </c:pt>
                <c:pt idx="1">
                  <c:v>2551.8000000000002</c:v>
                </c:pt>
                <c:pt idx="2">
                  <c:v>2936.7</c:v>
                </c:pt>
                <c:pt idx="3">
                  <c:v>2163.9</c:v>
                </c:pt>
                <c:pt idx="4">
                  <c:v>2669.6</c:v>
                </c:pt>
                <c:pt idx="5">
                  <c:v>3401.9</c:v>
                </c:pt>
                <c:pt idx="6">
                  <c:v>3656.2</c:v>
                </c:pt>
                <c:pt idx="7">
                  <c:v>3646.4</c:v>
                </c:pt>
                <c:pt idx="8">
                  <c:v>2507.1999999999998</c:v>
                </c:pt>
                <c:pt idx="9">
                  <c:v>2324.1</c:v>
                </c:pt>
                <c:pt idx="10">
                  <c:v>3361.7999999999902</c:v>
                </c:pt>
                <c:pt idx="11">
                  <c:v>3632.2</c:v>
                </c:pt>
                <c:pt idx="12">
                  <c:v>4510.8999999999996</c:v>
                </c:pt>
                <c:pt idx="13">
                  <c:v>4983.8999999999996</c:v>
                </c:pt>
                <c:pt idx="14">
                  <c:v>3633.5</c:v>
                </c:pt>
                <c:pt idx="15">
                  <c:v>2993.1</c:v>
                </c:pt>
                <c:pt idx="16">
                  <c:v>2671.1</c:v>
                </c:pt>
                <c:pt idx="17">
                  <c:v>3178.7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87-41BF-9246-5CEDFF000E28}"/>
            </c:ext>
          </c:extLst>
        </c:ser>
        <c:ser>
          <c:idx val="0"/>
          <c:order val="1"/>
          <c:tx>
            <c:strRef>
              <c:f>Main!$Z$4</c:f>
              <c:strCache>
                <c:ptCount val="1"/>
                <c:pt idx="0">
                  <c:v>SWP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Main!$Z$5:$Z$22</c:f>
              <c:numCache>
                <c:formatCode>General</c:formatCode>
                <c:ptCount val="18"/>
                <c:pt idx="0">
                  <c:v>7.9</c:v>
                </c:pt>
                <c:pt idx="1">
                  <c:v>16.7</c:v>
                </c:pt>
                <c:pt idx="2">
                  <c:v>14.2</c:v>
                </c:pt>
                <c:pt idx="3">
                  <c:v>4.7</c:v>
                </c:pt>
                <c:pt idx="4">
                  <c:v>5.5</c:v>
                </c:pt>
                <c:pt idx="5">
                  <c:v>24.4</c:v>
                </c:pt>
                <c:pt idx="6">
                  <c:v>9.1</c:v>
                </c:pt>
                <c:pt idx="7">
                  <c:v>45.7</c:v>
                </c:pt>
                <c:pt idx="8">
                  <c:v>28.4</c:v>
                </c:pt>
                <c:pt idx="9">
                  <c:v>26.2</c:v>
                </c:pt>
                <c:pt idx="10">
                  <c:v>27.5</c:v>
                </c:pt>
                <c:pt idx="11">
                  <c:v>44.2</c:v>
                </c:pt>
                <c:pt idx="12">
                  <c:v>31.3</c:v>
                </c:pt>
                <c:pt idx="13">
                  <c:v>12.7</c:v>
                </c:pt>
                <c:pt idx="14">
                  <c:v>7.8</c:v>
                </c:pt>
                <c:pt idx="15">
                  <c:v>5.8999999999999897</c:v>
                </c:pt>
                <c:pt idx="16">
                  <c:v>3</c:v>
                </c:pt>
                <c:pt idx="17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87-41BF-9246-5CEDFF000E28}"/>
            </c:ext>
          </c:extLst>
        </c:ser>
        <c:ser>
          <c:idx val="2"/>
          <c:order val="2"/>
          <c:tx>
            <c:strRef>
              <c:f>Main!$R$4</c:f>
              <c:strCache>
                <c:ptCount val="1"/>
                <c:pt idx="0">
                  <c:v>Colorado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Main!$R$5:$R$22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87-41BF-9246-5CEDFF000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8841568"/>
        <c:axId val="1268848768"/>
      </c:lineChart>
      <c:catAx>
        <c:axId val="126884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48768"/>
        <c:crosses val="autoZero"/>
        <c:auto val="1"/>
        <c:lblAlgn val="ctr"/>
        <c:lblOffset val="100"/>
        <c:noMultiLvlLbl val="0"/>
      </c:catAx>
      <c:valAx>
        <c:axId val="126884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8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Main!$Q$24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Main!$R$4:$AC$4</c:f>
              <c:strCache>
                <c:ptCount val="12"/>
                <c:pt idx="0">
                  <c:v>Colorado</c:v>
                </c:pt>
                <c:pt idx="1">
                  <c:v>Desalination</c:v>
                </c:pt>
                <c:pt idx="2">
                  <c:v>Env</c:v>
                </c:pt>
                <c:pt idx="3">
                  <c:v>Federal</c:v>
                </c:pt>
                <c:pt idx="4">
                  <c:v>Groundwater</c:v>
                </c:pt>
                <c:pt idx="5">
                  <c:v>Imports</c:v>
                </c:pt>
                <c:pt idx="6">
                  <c:v>LocalSupplies</c:v>
                </c:pt>
                <c:pt idx="7">
                  <c:v>Other</c:v>
                </c:pt>
                <c:pt idx="8">
                  <c:v>SWP</c:v>
                </c:pt>
                <c:pt idx="9">
                  <c:v>TotalReturnFlowandReuse(TRFR)</c:v>
                </c:pt>
                <c:pt idx="10">
                  <c:v>TransfersImports</c:v>
                </c:pt>
                <c:pt idx="11">
                  <c:v>TransfersInternal</c:v>
                </c:pt>
              </c:strCache>
            </c:strRef>
          </c:cat>
          <c:val>
            <c:numRef>
              <c:f>Main!$R$24:$AC$24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0.13987299709424042</c:v>
                </c:pt>
                <c:pt idx="3">
                  <c:v>0.13578770168878687</c:v>
                </c:pt>
                <c:pt idx="4">
                  <c:v>0.28993655901029836</c:v>
                </c:pt>
                <c:pt idx="5">
                  <c:v>4.2173066778053236E-4</c:v>
                </c:pt>
                <c:pt idx="6">
                  <c:v>0.22023863808706592</c:v>
                </c:pt>
                <c:pt idx="7">
                  <c:v>0</c:v>
                </c:pt>
                <c:pt idx="8">
                  <c:v>1.6042896609476899E-3</c:v>
                </c:pt>
                <c:pt idx="9">
                  <c:v>0.21213808379088006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F-4B6B-84C2-154A3A126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7255424"/>
        <c:axId val="1007255904"/>
      </c:barChart>
      <c:catAx>
        <c:axId val="100725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255904"/>
        <c:crosses val="autoZero"/>
        <c:auto val="1"/>
        <c:lblAlgn val="ctr"/>
        <c:lblOffset val="100"/>
        <c:noMultiLvlLbl val="0"/>
      </c:catAx>
      <c:valAx>
        <c:axId val="100725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25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92441704247787"/>
          <c:y val="4.0404040404040407E-2"/>
          <c:w val="0.84411800556949979"/>
          <c:h val="0.79649841290499845"/>
        </c:manualLayout>
      </c:layout>
      <c:scatterChart>
        <c:scatterStyle val="lineMarker"/>
        <c:varyColors val="0"/>
        <c:ser>
          <c:idx val="0"/>
          <c:order val="0"/>
          <c:tx>
            <c:strRef>
              <c:f>Estimated!$C$42</c:f>
              <c:strCache>
                <c:ptCount val="1"/>
                <c:pt idx="0">
                  <c:v>Actual Total imports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8.3665214444543598E-2"/>
                  <c:y val="-0.101015017750880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Estimated!$B$43:$B$60</c:f>
              <c:numCache>
                <c:formatCode>0</c:formatCode>
                <c:ptCount val="18"/>
                <c:pt idx="0">
                  <c:v>4509.5832259262224</c:v>
                </c:pt>
                <c:pt idx="1">
                  <c:v>4317.2602289771094</c:v>
                </c:pt>
                <c:pt idx="2">
                  <c:v>4353.0533022053842</c:v>
                </c:pt>
                <c:pt idx="3">
                  <c:v>4259.8032088719374</c:v>
                </c:pt>
                <c:pt idx="4">
                  <c:v>4265.7772631839671</c:v>
                </c:pt>
                <c:pt idx="5">
                  <c:v>4591.3611642652104</c:v>
                </c:pt>
                <c:pt idx="6">
                  <c:v>3802.0333477832783</c:v>
                </c:pt>
                <c:pt idx="7">
                  <c:v>3955.7469546116099</c:v>
                </c:pt>
                <c:pt idx="8">
                  <c:v>3700.6872598146974</c:v>
                </c:pt>
                <c:pt idx="9">
                  <c:v>3639.8151406754632</c:v>
                </c:pt>
                <c:pt idx="10">
                  <c:v>3700.459471114229</c:v>
                </c:pt>
                <c:pt idx="11">
                  <c:v>4012.7107077737032</c:v>
                </c:pt>
                <c:pt idx="12">
                  <c:v>4238.9973055195678</c:v>
                </c:pt>
                <c:pt idx="13">
                  <c:v>4044.3411417201205</c:v>
                </c:pt>
                <c:pt idx="14">
                  <c:v>3894.5515541090399</c:v>
                </c:pt>
                <c:pt idx="15">
                  <c:v>3763.0404984923052</c:v>
                </c:pt>
                <c:pt idx="16">
                  <c:v>3640.5964355833257</c:v>
                </c:pt>
                <c:pt idx="17">
                  <c:v>3642.2817893727838</c:v>
                </c:pt>
              </c:numCache>
            </c:numRef>
          </c:xVal>
          <c:yVal>
            <c:numRef>
              <c:f>Estimated!$C$43:$C$60</c:f>
              <c:numCache>
                <c:formatCode>0</c:formatCode>
                <c:ptCount val="18"/>
                <c:pt idx="0">
                  <c:v>4958.8</c:v>
                </c:pt>
                <c:pt idx="1">
                  <c:v>4219.49999999998</c:v>
                </c:pt>
                <c:pt idx="2">
                  <c:v>4613.5999999999894</c:v>
                </c:pt>
                <c:pt idx="3">
                  <c:v>3877.5999999999981</c:v>
                </c:pt>
                <c:pt idx="4">
                  <c:v>4382.1000000000004</c:v>
                </c:pt>
                <c:pt idx="5">
                  <c:v>4664</c:v>
                </c:pt>
                <c:pt idx="6">
                  <c:v>4358.8999999999996</c:v>
                </c:pt>
                <c:pt idx="7">
                  <c:v>4045.3999999999996</c:v>
                </c:pt>
                <c:pt idx="8">
                  <c:v>3464.5</c:v>
                </c:pt>
                <c:pt idx="9">
                  <c:v>3532.3999999999987</c:v>
                </c:pt>
                <c:pt idx="10">
                  <c:v>3756.7999999999888</c:v>
                </c:pt>
                <c:pt idx="11">
                  <c:v>4263.6000000000004</c:v>
                </c:pt>
                <c:pt idx="12">
                  <c:v>4410.7999999999993</c:v>
                </c:pt>
                <c:pt idx="13">
                  <c:v>3527.1</c:v>
                </c:pt>
                <c:pt idx="14">
                  <c:v>3531</c:v>
                </c:pt>
                <c:pt idx="15">
                  <c:v>3823.5</c:v>
                </c:pt>
                <c:pt idx="16">
                  <c:v>3421.1</c:v>
                </c:pt>
                <c:pt idx="17">
                  <c:v>3481.4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6A-432B-9793-4DE63D0F4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293296"/>
        <c:axId val="379291376"/>
      </c:scatterChart>
      <c:valAx>
        <c:axId val="379293296"/>
        <c:scaling>
          <c:orientation val="minMax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Total imports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291376"/>
        <c:crosses val="autoZero"/>
        <c:crossBetween val="midCat"/>
      </c:valAx>
      <c:valAx>
        <c:axId val="379291376"/>
        <c:scaling>
          <c:orientation val="minMax"/>
          <c:max val="50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Total imports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29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Estimated!$C$63</c:f>
              <c:strCache>
                <c:ptCount val="1"/>
                <c:pt idx="0">
                  <c:v>Actual Colorado River imports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layout>
                <c:manualLayout>
                  <c:x val="0.10452712160979867"/>
                  <c:y val="-0.398532006415864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Estimated!$B$64:$B$81</c:f>
              <c:numCache>
                <c:formatCode>0</c:formatCode>
                <c:ptCount val="18"/>
                <c:pt idx="0">
                  <c:v>3481.4360871283025</c:v>
                </c:pt>
                <c:pt idx="1">
                  <c:v>3340.9406716740154</c:v>
                </c:pt>
                <c:pt idx="2">
                  <c:v>3383.5293185334535</c:v>
                </c:pt>
                <c:pt idx="3">
                  <c:v>3370.7255220938173</c:v>
                </c:pt>
                <c:pt idx="4">
                  <c:v>3453.4605265794548</c:v>
                </c:pt>
                <c:pt idx="5">
                  <c:v>3608.106627270382</c:v>
                </c:pt>
                <c:pt idx="6">
                  <c:v>2586.1947764731872</c:v>
                </c:pt>
                <c:pt idx="7">
                  <c:v>2648.4115605458128</c:v>
                </c:pt>
                <c:pt idx="8">
                  <c:v>2672.5401210167774</c:v>
                </c:pt>
                <c:pt idx="9">
                  <c:v>2820.0210729273481</c:v>
                </c:pt>
                <c:pt idx="10">
                  <c:v>2753.698687945765</c:v>
                </c:pt>
                <c:pt idx="11">
                  <c:v>2916.0556869870584</c:v>
                </c:pt>
                <c:pt idx="12">
                  <c:v>2706.3464414645941</c:v>
                </c:pt>
                <c:pt idx="13">
                  <c:v>2341.9488550756455</c:v>
                </c:pt>
                <c:pt idx="14">
                  <c:v>2613.5724940171731</c:v>
                </c:pt>
                <c:pt idx="15">
                  <c:v>2774.4897423975713</c:v>
                </c:pt>
                <c:pt idx="16">
                  <c:v>2759.3811591017648</c:v>
                </c:pt>
                <c:pt idx="17">
                  <c:v>2641.0406487678356</c:v>
                </c:pt>
              </c:numCache>
            </c:numRef>
          </c:xVal>
          <c:yVal>
            <c:numRef>
              <c:f>Estimated!$C$64:$C$81</c:f>
              <c:numCache>
                <c:formatCode>0</c:formatCode>
                <c:ptCount val="18"/>
                <c:pt idx="0">
                  <c:v>1309.3</c:v>
                </c:pt>
                <c:pt idx="1">
                  <c:v>756.6</c:v>
                </c:pt>
                <c:pt idx="2">
                  <c:v>1098.5</c:v>
                </c:pt>
                <c:pt idx="3">
                  <c:v>771.69999999999902</c:v>
                </c:pt>
                <c:pt idx="4">
                  <c:v>806.7</c:v>
                </c:pt>
                <c:pt idx="5">
                  <c:v>1079.4000000000001</c:v>
                </c:pt>
                <c:pt idx="6">
                  <c:v>1254.4000000000001</c:v>
                </c:pt>
                <c:pt idx="7">
                  <c:v>1216.4000000000001</c:v>
                </c:pt>
                <c:pt idx="8">
                  <c:v>987.8</c:v>
                </c:pt>
                <c:pt idx="9">
                  <c:v>955.8</c:v>
                </c:pt>
                <c:pt idx="10">
                  <c:v>902.19999999999902</c:v>
                </c:pt>
                <c:pt idx="11">
                  <c:v>1304.0999999999999</c:v>
                </c:pt>
                <c:pt idx="12">
                  <c:v>1730.3</c:v>
                </c:pt>
                <c:pt idx="13">
                  <c:v>1573.2</c:v>
                </c:pt>
                <c:pt idx="14">
                  <c:v>1186.5999999999999</c:v>
                </c:pt>
                <c:pt idx="15">
                  <c:v>917.1</c:v>
                </c:pt>
                <c:pt idx="16">
                  <c:v>775.4</c:v>
                </c:pt>
                <c:pt idx="17">
                  <c:v>834.7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95-4BF6-B43F-2BA94BCBE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1638607"/>
        <c:axId val="861641007"/>
      </c:scatterChart>
      <c:valAx>
        <c:axId val="86163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GW+LAA+SWP imports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41007"/>
        <c:crosses val="autoZero"/>
        <c:crossBetween val="midCat"/>
      </c:valAx>
      <c:valAx>
        <c:axId val="86164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Actual Colorado River imports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63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'Estimated bar graph'!$C$1:$C$2</c:f>
              <c:strCache>
                <c:ptCount val="2"/>
                <c:pt idx="0">
                  <c:v>Estimated Groundwater 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graph'!$C$3:$C$56</c:f>
              <c:numCache>
                <c:formatCode>0</c:formatCode>
                <c:ptCount val="54"/>
                <c:pt idx="0">
                  <c:v>1716.4334476389881</c:v>
                </c:pt>
                <c:pt idx="3">
                  <c:v>1495.3477586044467</c:v>
                </c:pt>
                <c:pt idx="6">
                  <c:v>1598.785708395257</c:v>
                </c:pt>
                <c:pt idx="9">
                  <c:v>1379.3710498911464</c:v>
                </c:pt>
                <c:pt idx="12">
                  <c:v>1436.0742778745366</c:v>
                </c:pt>
                <c:pt idx="15">
                  <c:v>1867.3336554573864</c:v>
                </c:pt>
                <c:pt idx="18">
                  <c:v>1536.2818368944984</c:v>
                </c:pt>
                <c:pt idx="21">
                  <c:v>1598.3144264095672</c:v>
                </c:pt>
                <c:pt idx="24">
                  <c:v>1412.133378048276</c:v>
                </c:pt>
                <c:pt idx="27">
                  <c:v>1393.5363480182486</c:v>
                </c:pt>
                <c:pt idx="30">
                  <c:v>1547.8947954245805</c:v>
                </c:pt>
                <c:pt idx="33">
                  <c:v>1837.8973577154559</c:v>
                </c:pt>
                <c:pt idx="36">
                  <c:v>1897.6209851528788</c:v>
                </c:pt>
                <c:pt idx="39">
                  <c:v>1635.9439813347828</c:v>
                </c:pt>
                <c:pt idx="42">
                  <c:v>1616.2630694875297</c:v>
                </c:pt>
                <c:pt idx="45">
                  <c:v>1558.4587440893811</c:v>
                </c:pt>
                <c:pt idx="48">
                  <c:v>1392.5894089218107</c:v>
                </c:pt>
                <c:pt idx="51">
                  <c:v>1421.0197706412171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B3-4FA6-B8C5-046543669B20}"/>
            </c:ext>
          </c:extLst>
        </c:ser>
        <c:ser>
          <c:idx val="1"/>
          <c:order val="1"/>
          <c:tx>
            <c:strRef>
              <c:f>'Estimated bar graph'!$D$1:$D$2</c:f>
              <c:strCache>
                <c:ptCount val="2"/>
                <c:pt idx="0">
                  <c:v>Estimated LA Aqueduct imports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graph'!$D$3:$D$56</c:f>
              <c:numCache>
                <c:formatCode>0</c:formatCode>
                <c:ptCount val="54"/>
                <c:pt idx="0">
                  <c:v>191.98356276952654</c:v>
                </c:pt>
                <c:pt idx="3">
                  <c:v>248.28889640178761</c:v>
                </c:pt>
                <c:pt idx="6">
                  <c:v>184.25537972196105</c:v>
                </c:pt>
                <c:pt idx="9">
                  <c:v>353.17138061874493</c:v>
                </c:pt>
                <c:pt idx="12">
                  <c:v>343.23514527187535</c:v>
                </c:pt>
                <c:pt idx="15">
                  <c:v>146.71849063378701</c:v>
                </c:pt>
                <c:pt idx="18">
                  <c:v>144.51043833448247</c:v>
                </c:pt>
                <c:pt idx="21">
                  <c:v>187.56745817091786</c:v>
                </c:pt>
                <c:pt idx="24">
                  <c:v>267.05734094587501</c:v>
                </c:pt>
                <c:pt idx="27">
                  <c:v>335.5069622243102</c:v>
                </c:pt>
                <c:pt idx="30">
                  <c:v>174.31914437509138</c:v>
                </c:pt>
                <c:pt idx="33">
                  <c:v>116.90978459317806</c:v>
                </c:pt>
                <c:pt idx="36">
                  <c:v>51.772241763699249</c:v>
                </c:pt>
                <c:pt idx="39">
                  <c:v>28.587692621003544</c:v>
                </c:pt>
                <c:pt idx="42">
                  <c:v>122.42991534143903</c:v>
                </c:pt>
                <c:pt idx="45">
                  <c:v>204.12785041570032</c:v>
                </c:pt>
                <c:pt idx="48">
                  <c:v>304.59423003404902</c:v>
                </c:pt>
                <c:pt idx="51">
                  <c:v>214.06408576256996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B3-4FA6-B8C5-046543669B20}"/>
            </c:ext>
          </c:extLst>
        </c:ser>
        <c:ser>
          <c:idx val="2"/>
          <c:order val="2"/>
          <c:tx>
            <c:strRef>
              <c:f>'Estimated bar graph'!$E$1:$E$2</c:f>
              <c:strCache>
                <c:ptCount val="2"/>
                <c:pt idx="0">
                  <c:v>Estimated Colorado River imports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graph'!$E$3:$E$56</c:f>
              <c:numCache>
                <c:formatCode>0</c:formatCode>
                <c:ptCount val="54"/>
                <c:pt idx="0">
                  <c:v>1028.14713879792</c:v>
                </c:pt>
                <c:pt idx="3">
                  <c:v>976.31955730309369</c:v>
                </c:pt>
                <c:pt idx="6">
                  <c:v>969.52398367193041</c:v>
                </c:pt>
                <c:pt idx="9">
                  <c:v>889.0776867781201</c:v>
                </c:pt>
                <c:pt idx="12">
                  <c:v>812.31673660451281</c:v>
                </c:pt>
                <c:pt idx="15">
                  <c:v>983.25453699482807</c:v>
                </c:pt>
                <c:pt idx="18">
                  <c:v>1215.8385713100911</c:v>
                </c:pt>
                <c:pt idx="21">
                  <c:v>1307.3353940657976</c:v>
                </c:pt>
                <c:pt idx="24">
                  <c:v>1028.14713879792</c:v>
                </c:pt>
                <c:pt idx="27">
                  <c:v>819.79406774811514</c:v>
                </c:pt>
                <c:pt idx="30">
                  <c:v>946.76078316846395</c:v>
                </c:pt>
                <c:pt idx="33">
                  <c:v>1096.6550207866449</c:v>
                </c:pt>
                <c:pt idx="36">
                  <c:v>1532.6508640549739</c:v>
                </c:pt>
                <c:pt idx="39">
                  <c:v>1702.3922866444746</c:v>
                </c:pt>
                <c:pt idx="42">
                  <c:v>1280.9790600918675</c:v>
                </c:pt>
                <c:pt idx="45">
                  <c:v>988.55075609473397</c:v>
                </c:pt>
                <c:pt idx="48">
                  <c:v>881.21527648156109</c:v>
                </c:pt>
                <c:pt idx="51">
                  <c:v>1001.2411406049484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B3-4FA6-B8C5-046543669B20}"/>
            </c:ext>
          </c:extLst>
        </c:ser>
        <c:ser>
          <c:idx val="3"/>
          <c:order val="3"/>
          <c:tx>
            <c:strRef>
              <c:f>'Estimated bar graph'!$F$1:$F$2</c:f>
              <c:strCache>
                <c:ptCount val="2"/>
                <c:pt idx="0">
                  <c:v>Estimated SWP imports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graph'!$F$3:$F$56</c:f>
              <c:numCache>
                <c:formatCode>0</c:formatCode>
                <c:ptCount val="54"/>
                <c:pt idx="0">
                  <c:v>1573.0190767197876</c:v>
                </c:pt>
                <c:pt idx="3">
                  <c:v>1597.3040166677811</c:v>
                </c:pt>
                <c:pt idx="6">
                  <c:v>1600.4882304162356</c:v>
                </c:pt>
                <c:pt idx="9">
                  <c:v>1638.1830915839259</c:v>
                </c:pt>
                <c:pt idx="12">
                  <c:v>1674.1511034330429</c:v>
                </c:pt>
                <c:pt idx="15">
                  <c:v>1594.0544811792086</c:v>
                </c:pt>
                <c:pt idx="18">
                  <c:v>905.40250124420629</c:v>
                </c:pt>
                <c:pt idx="21">
                  <c:v>862.52967596532756</c:v>
                </c:pt>
                <c:pt idx="24">
                  <c:v>993.34940202262635</c:v>
                </c:pt>
                <c:pt idx="27">
                  <c:v>1090.9777626847892</c:v>
                </c:pt>
                <c:pt idx="30">
                  <c:v>1031.4847481460931</c:v>
                </c:pt>
                <c:pt idx="33">
                  <c:v>961.24854467842454</c:v>
                </c:pt>
                <c:pt idx="36">
                  <c:v>756.95321454801592</c:v>
                </c:pt>
                <c:pt idx="39">
                  <c:v>677.41718111985926</c:v>
                </c:pt>
                <c:pt idx="42">
                  <c:v>874.87950918820411</c:v>
                </c:pt>
                <c:pt idx="45">
                  <c:v>1011.9031478924898</c:v>
                </c:pt>
                <c:pt idx="48">
                  <c:v>1062.1975201459047</c:v>
                </c:pt>
                <c:pt idx="51">
                  <c:v>1005.9567923640484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6B3-4FA6-B8C5-046543669B20}"/>
            </c:ext>
          </c:extLst>
        </c:ser>
        <c:ser>
          <c:idx val="4"/>
          <c:order val="4"/>
          <c:tx>
            <c:strRef>
              <c:f>'Estimated bar graph'!$G$1:$G$2</c:f>
              <c:strCache>
                <c:ptCount val="2"/>
                <c:pt idx="0">
                  <c:v>Actual Groundwater imports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graph'!$G$3:$G$56</c:f>
              <c:numCache>
                <c:formatCode>0</c:formatCode>
                <c:ptCount val="54"/>
                <c:pt idx="1">
                  <c:v>1897.6</c:v>
                </c:pt>
                <c:pt idx="4">
                  <c:v>1542.69999999999</c:v>
                </c:pt>
                <c:pt idx="7">
                  <c:v>1476.3</c:v>
                </c:pt>
                <c:pt idx="10">
                  <c:v>1237.5999999999999</c:v>
                </c:pt>
                <c:pt idx="13">
                  <c:v>1739.9</c:v>
                </c:pt>
                <c:pt idx="16">
                  <c:v>1802.4</c:v>
                </c:pt>
                <c:pt idx="19">
                  <c:v>1697.1</c:v>
                </c:pt>
                <c:pt idx="22">
                  <c:v>1744.5</c:v>
                </c:pt>
                <c:pt idx="25">
                  <c:v>1408.2</c:v>
                </c:pt>
                <c:pt idx="28">
                  <c:v>1351</c:v>
                </c:pt>
                <c:pt idx="31">
                  <c:v>1484.1</c:v>
                </c:pt>
                <c:pt idx="34">
                  <c:v>1824.2</c:v>
                </c:pt>
                <c:pt idx="37">
                  <c:v>1986.1</c:v>
                </c:pt>
                <c:pt idx="40">
                  <c:v>1462.3</c:v>
                </c:pt>
                <c:pt idx="43">
                  <c:v>1331</c:v>
                </c:pt>
                <c:pt idx="46">
                  <c:v>1579.3</c:v>
                </c:pt>
                <c:pt idx="49">
                  <c:v>1414.9</c:v>
                </c:pt>
                <c:pt idx="52">
                  <c:v>1362.1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6B3-4FA6-B8C5-046543669B20}"/>
            </c:ext>
          </c:extLst>
        </c:ser>
        <c:ser>
          <c:idx val="5"/>
          <c:order val="5"/>
          <c:tx>
            <c:strRef>
              <c:f>'Estimated bar graph'!$H$1:$H$2</c:f>
              <c:strCache>
                <c:ptCount val="2"/>
                <c:pt idx="0">
                  <c:v>Actual LA Aqueduct imports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graph'!$H$3:$H$56</c:f>
              <c:numCache>
                <c:formatCode>0</c:formatCode>
                <c:ptCount val="54"/>
                <c:pt idx="1">
                  <c:v>218.4</c:v>
                </c:pt>
                <c:pt idx="4">
                  <c:v>207.3</c:v>
                </c:pt>
                <c:pt idx="7">
                  <c:v>202.6</c:v>
                </c:pt>
                <c:pt idx="10">
                  <c:v>339.79999999999899</c:v>
                </c:pt>
                <c:pt idx="13">
                  <c:v>365.8</c:v>
                </c:pt>
                <c:pt idx="16">
                  <c:v>185.79999999999899</c:v>
                </c:pt>
                <c:pt idx="19">
                  <c:v>138.19999999999999</c:v>
                </c:pt>
                <c:pt idx="22">
                  <c:v>98.8</c:v>
                </c:pt>
                <c:pt idx="25">
                  <c:v>241.6</c:v>
                </c:pt>
                <c:pt idx="28">
                  <c:v>324.89999999999998</c:v>
                </c:pt>
                <c:pt idx="31">
                  <c:v>200.1</c:v>
                </c:pt>
                <c:pt idx="34">
                  <c:v>74.5</c:v>
                </c:pt>
                <c:pt idx="37">
                  <c:v>51.5</c:v>
                </c:pt>
                <c:pt idx="40">
                  <c:v>35.200000000000003</c:v>
                </c:pt>
                <c:pt idx="43">
                  <c:v>96.1</c:v>
                </c:pt>
                <c:pt idx="46">
                  <c:v>284.2</c:v>
                </c:pt>
                <c:pt idx="49">
                  <c:v>309.3</c:v>
                </c:pt>
                <c:pt idx="52">
                  <c:v>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6B3-4FA6-B8C5-046543669B20}"/>
            </c:ext>
          </c:extLst>
        </c:ser>
        <c:ser>
          <c:idx val="6"/>
          <c:order val="6"/>
          <c:tx>
            <c:strRef>
              <c:f>'Estimated bar graph'!$I$1:$I$2</c:f>
              <c:strCache>
                <c:ptCount val="2"/>
                <c:pt idx="0">
                  <c:v>Actual Colorado River imports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graph'!$I$3:$I$56</c:f>
              <c:numCache>
                <c:formatCode>0</c:formatCode>
                <c:ptCount val="54"/>
                <c:pt idx="1">
                  <c:v>1309.3</c:v>
                </c:pt>
                <c:pt idx="4">
                  <c:v>756.6</c:v>
                </c:pt>
                <c:pt idx="7">
                  <c:v>1098.5</c:v>
                </c:pt>
                <c:pt idx="10">
                  <c:v>771.69999999999902</c:v>
                </c:pt>
                <c:pt idx="13">
                  <c:v>806.7</c:v>
                </c:pt>
                <c:pt idx="16">
                  <c:v>1079.4000000000001</c:v>
                </c:pt>
                <c:pt idx="19">
                  <c:v>1254.4000000000001</c:v>
                </c:pt>
                <c:pt idx="22">
                  <c:v>1216.4000000000001</c:v>
                </c:pt>
                <c:pt idx="25">
                  <c:v>987.8</c:v>
                </c:pt>
                <c:pt idx="28">
                  <c:v>955.8</c:v>
                </c:pt>
                <c:pt idx="31">
                  <c:v>902.19999999999902</c:v>
                </c:pt>
                <c:pt idx="34">
                  <c:v>1304.0999999999999</c:v>
                </c:pt>
                <c:pt idx="37">
                  <c:v>1730.3</c:v>
                </c:pt>
                <c:pt idx="40">
                  <c:v>1573.2</c:v>
                </c:pt>
                <c:pt idx="43">
                  <c:v>1186.5999999999999</c:v>
                </c:pt>
                <c:pt idx="46">
                  <c:v>917.1</c:v>
                </c:pt>
                <c:pt idx="49">
                  <c:v>775.4</c:v>
                </c:pt>
                <c:pt idx="52">
                  <c:v>834.7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B3-4FA6-B8C5-046543669B20}"/>
            </c:ext>
          </c:extLst>
        </c:ser>
        <c:ser>
          <c:idx val="7"/>
          <c:order val="7"/>
          <c:tx>
            <c:strRef>
              <c:f>'Estimated bar graph'!$J$1:$J$2</c:f>
              <c:strCache>
                <c:ptCount val="2"/>
                <c:pt idx="0">
                  <c:v>Actual SWP imports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'Estimated bar graph'!$B$3:$B$56</c:f>
              <c:numCache>
                <c:formatCode>0</c:formatCode>
                <c:ptCount val="54"/>
                <c:pt idx="0">
                  <c:v>2002</c:v>
                </c:pt>
                <c:pt idx="3">
                  <c:v>2003</c:v>
                </c:pt>
                <c:pt idx="6">
                  <c:v>2004</c:v>
                </c:pt>
                <c:pt idx="9">
                  <c:v>2005</c:v>
                </c:pt>
                <c:pt idx="12">
                  <c:v>2006</c:v>
                </c:pt>
                <c:pt idx="15">
                  <c:v>2007</c:v>
                </c:pt>
                <c:pt idx="18">
                  <c:v>2008</c:v>
                </c:pt>
                <c:pt idx="21">
                  <c:v>2009</c:v>
                </c:pt>
                <c:pt idx="24">
                  <c:v>2010</c:v>
                </c:pt>
                <c:pt idx="27">
                  <c:v>2011</c:v>
                </c:pt>
                <c:pt idx="30">
                  <c:v>2012</c:v>
                </c:pt>
                <c:pt idx="33">
                  <c:v>2013</c:v>
                </c:pt>
                <c:pt idx="36">
                  <c:v>2014</c:v>
                </c:pt>
                <c:pt idx="39">
                  <c:v>2015</c:v>
                </c:pt>
                <c:pt idx="42">
                  <c:v>2016</c:v>
                </c:pt>
                <c:pt idx="45">
                  <c:v>2018</c:v>
                </c:pt>
                <c:pt idx="48">
                  <c:v>2019</c:v>
                </c:pt>
                <c:pt idx="51">
                  <c:v>2020</c:v>
                </c:pt>
              </c:numCache>
            </c:numRef>
          </c:cat>
          <c:val>
            <c:numRef>
              <c:f>'Estimated bar graph'!$J$3:$J$56</c:f>
              <c:numCache>
                <c:formatCode>0</c:formatCode>
                <c:ptCount val="54"/>
                <c:pt idx="1">
                  <c:v>1533.5</c:v>
                </c:pt>
                <c:pt idx="4">
                  <c:v>1712.8999999999901</c:v>
                </c:pt>
                <c:pt idx="7">
                  <c:v>1836.19999999999</c:v>
                </c:pt>
                <c:pt idx="10">
                  <c:v>1528.5</c:v>
                </c:pt>
                <c:pt idx="13">
                  <c:v>1469.7</c:v>
                </c:pt>
                <c:pt idx="16">
                  <c:v>1596.4</c:v>
                </c:pt>
                <c:pt idx="19">
                  <c:v>1269.2</c:v>
                </c:pt>
                <c:pt idx="22">
                  <c:v>985.7</c:v>
                </c:pt>
                <c:pt idx="25">
                  <c:v>826.9</c:v>
                </c:pt>
                <c:pt idx="28">
                  <c:v>900.69999999999902</c:v>
                </c:pt>
                <c:pt idx="31">
                  <c:v>1170.3999999999901</c:v>
                </c:pt>
                <c:pt idx="34">
                  <c:v>1060.8</c:v>
                </c:pt>
                <c:pt idx="37">
                  <c:v>642.9</c:v>
                </c:pt>
                <c:pt idx="40">
                  <c:v>456.4</c:v>
                </c:pt>
                <c:pt idx="43">
                  <c:v>917.3</c:v>
                </c:pt>
                <c:pt idx="46">
                  <c:v>1042.9000000000001</c:v>
                </c:pt>
                <c:pt idx="49">
                  <c:v>921.5</c:v>
                </c:pt>
                <c:pt idx="52">
                  <c:v>1039.5999999999999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6B3-4FA6-B8C5-046543669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792857663"/>
        <c:axId val="607903040"/>
      </c:barChart>
      <c:catAx>
        <c:axId val="792857663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903040"/>
        <c:crosses val="autoZero"/>
        <c:auto val="1"/>
        <c:lblAlgn val="ctr"/>
        <c:lblOffset val="100"/>
        <c:noMultiLvlLbl val="0"/>
      </c:catAx>
      <c:valAx>
        <c:axId val="60790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Water</a:t>
                </a:r>
                <a:r>
                  <a:rPr lang="en-US" baseline="0"/>
                  <a:t> Deliveries (maf)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857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11793</xdr:colOff>
      <xdr:row>24</xdr:row>
      <xdr:rowOff>170049</xdr:rowOff>
    </xdr:from>
    <xdr:to>
      <xdr:col>34</xdr:col>
      <xdr:colOff>705675</xdr:colOff>
      <xdr:row>48</xdr:row>
      <xdr:rowOff>54842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E47FB0-29D1-6A42-A4DC-9F341E2C00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596900</xdr:colOff>
      <xdr:row>26</xdr:row>
      <xdr:rowOff>50800</xdr:rowOff>
    </xdr:from>
    <xdr:to>
      <xdr:col>43</xdr:col>
      <xdr:colOff>469900</xdr:colOff>
      <xdr:row>47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8FF731-597F-9043-82A8-91B920D2D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504372</xdr:colOff>
      <xdr:row>40</xdr:row>
      <xdr:rowOff>5442</xdr:rowOff>
    </xdr:from>
    <xdr:to>
      <xdr:col>33</xdr:col>
      <xdr:colOff>123372</xdr:colOff>
      <xdr:row>53</xdr:row>
      <xdr:rowOff>107949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5D71D9-C980-1D48-9583-E3D910D14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142875</xdr:colOff>
      <xdr:row>1</xdr:row>
      <xdr:rowOff>38100</xdr:rowOff>
    </xdr:from>
    <xdr:to>
      <xdr:col>41</xdr:col>
      <xdr:colOff>590550</xdr:colOff>
      <xdr:row>14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4C2B85-F8EA-184F-80BF-F4D213B6F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161925</xdr:colOff>
      <xdr:row>15</xdr:row>
      <xdr:rowOff>19050</xdr:rowOff>
    </xdr:from>
    <xdr:to>
      <xdr:col>41</xdr:col>
      <xdr:colOff>609600</xdr:colOff>
      <xdr:row>28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77D081-172D-DB41-A8AF-95CC813337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709180</xdr:colOff>
      <xdr:row>1</xdr:row>
      <xdr:rowOff>30018</xdr:rowOff>
    </xdr:from>
    <xdr:to>
      <xdr:col>47</xdr:col>
      <xdr:colOff>348673</xdr:colOff>
      <xdr:row>14</xdr:row>
      <xdr:rowOff>125268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05049A-1BE3-5E42-BD35-9C82E1518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609600</xdr:colOff>
      <xdr:row>45</xdr:row>
      <xdr:rowOff>114300</xdr:rowOff>
    </xdr:from>
    <xdr:to>
      <xdr:col>35</xdr:col>
      <xdr:colOff>247650</xdr:colOff>
      <xdr:row>59</xdr:row>
      <xdr:rowOff>19050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E152740-05E9-2B43-B6A5-050F4A8C41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158750</xdr:colOff>
      <xdr:row>28</xdr:row>
      <xdr:rowOff>138907</xdr:rowOff>
    </xdr:from>
    <xdr:to>
      <xdr:col>41</xdr:col>
      <xdr:colOff>606425</xdr:colOff>
      <xdr:row>42</xdr:row>
      <xdr:rowOff>35719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06B636-404E-499C-AF4C-2DA25F8D6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133043</xdr:colOff>
      <xdr:row>43</xdr:row>
      <xdr:rowOff>23089</xdr:rowOff>
    </xdr:from>
    <xdr:to>
      <xdr:col>43</xdr:col>
      <xdr:colOff>334817</xdr:colOff>
      <xdr:row>61</xdr:row>
      <xdr:rowOff>18579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6F7BB34-9BDC-BA5C-BC1E-6D9E94A3F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823231</xdr:colOff>
      <xdr:row>26</xdr:row>
      <xdr:rowOff>43542</xdr:rowOff>
    </xdr:from>
    <xdr:to>
      <xdr:col>13</xdr:col>
      <xdr:colOff>176892</xdr:colOff>
      <xdr:row>53</xdr:row>
      <xdr:rowOff>13607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CE6F567-CDE6-74D9-D1B4-77D26E367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13607</xdr:colOff>
      <xdr:row>24</xdr:row>
      <xdr:rowOff>122465</xdr:rowOff>
    </xdr:from>
    <xdr:to>
      <xdr:col>18</xdr:col>
      <xdr:colOff>394607</xdr:colOff>
      <xdr:row>49</xdr:row>
      <xdr:rowOff>108857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6F82EEA-ED6C-70C7-FDE4-182AFC746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836838</xdr:colOff>
      <xdr:row>29</xdr:row>
      <xdr:rowOff>97971</xdr:rowOff>
    </xdr:from>
    <xdr:to>
      <xdr:col>26</xdr:col>
      <xdr:colOff>449036</xdr:colOff>
      <xdr:row>57</xdr:row>
      <xdr:rowOff>40822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309F67A-F8CE-899D-4B51-EA98175639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519111</xdr:colOff>
      <xdr:row>42</xdr:row>
      <xdr:rowOff>9524</xdr:rowOff>
    </xdr:from>
    <xdr:to>
      <xdr:col>12</xdr:col>
      <xdr:colOff>95249</xdr:colOff>
      <xdr:row>59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CA8446-466E-E5B9-9477-041EF2B95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628650</xdr:colOff>
      <xdr:row>63</xdr:row>
      <xdr:rowOff>152400</xdr:rowOff>
    </xdr:from>
    <xdr:to>
      <xdr:col>11</xdr:col>
      <xdr:colOff>152400</xdr:colOff>
      <xdr:row>77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B57D33-650B-A459-0F2A-6CC84E15B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566737</xdr:colOff>
      <xdr:row>9</xdr:row>
      <xdr:rowOff>114299</xdr:rowOff>
    </xdr:from>
    <xdr:to>
      <xdr:col>21</xdr:col>
      <xdr:colOff>28575</xdr:colOff>
      <xdr:row>30</xdr:row>
      <xdr:rowOff>95249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183F36-CC94-27CD-53C9-DF30FD349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rmen\Desktop\Drought%20Indicators%20-%20SoCal\Analysis\DWR%20Tulare.xlsx" TargetMode="External"/><Relationship Id="rId1" Type="http://schemas.openxmlformats.org/officeDocument/2006/relationships/externalLinkPath" Target="DWR%20Tula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n Joaquin"/>
      <sheetName val="Main"/>
      <sheetName val="Sheet4"/>
      <sheetName val="Groundwater Changes"/>
      <sheetName val="Sheet1"/>
    </sheetNames>
    <sheetDataSet>
      <sheetData sheetId="0"/>
      <sheetData sheetId="1"/>
      <sheetData sheetId="2"/>
      <sheetData sheetId="3"/>
      <sheetData sheetId="4">
        <row r="55">
          <cell r="F55">
            <v>1285.26990125263</v>
          </cell>
        </row>
        <row r="56">
          <cell r="D56">
            <v>1905.7</v>
          </cell>
          <cell r="E56">
            <v>2002</v>
          </cell>
          <cell r="F56">
            <v>1370.2724723844501</v>
          </cell>
        </row>
        <row r="57">
          <cell r="D57">
            <v>1764.9</v>
          </cell>
          <cell r="E57">
            <v>2003</v>
          </cell>
          <cell r="F57">
            <v>1423.4864168941001</v>
          </cell>
        </row>
        <row r="58">
          <cell r="D58">
            <v>1460.9</v>
          </cell>
          <cell r="E58">
            <v>2004</v>
          </cell>
          <cell r="F58">
            <v>1431.0623287364399</v>
          </cell>
        </row>
        <row r="59">
          <cell r="D59">
            <v>1541.8</v>
          </cell>
          <cell r="E59">
            <v>2005</v>
          </cell>
          <cell r="F59">
            <v>1441.7325031702801</v>
          </cell>
        </row>
        <row r="60">
          <cell r="D60">
            <v>1736</v>
          </cell>
          <cell r="E60">
            <v>2006</v>
          </cell>
          <cell r="F60">
            <v>1507.6631919691799</v>
          </cell>
        </row>
        <row r="61">
          <cell r="D61">
            <v>1639.4</v>
          </cell>
          <cell r="E61">
            <v>2007</v>
          </cell>
          <cell r="F61">
            <v>1229.0772857943</v>
          </cell>
        </row>
        <row r="62">
          <cell r="D62">
            <v>1444.8</v>
          </cell>
          <cell r="E62">
            <v>2008</v>
          </cell>
          <cell r="F62">
            <v>1218.3566506550301</v>
          </cell>
        </row>
        <row r="63">
          <cell r="D63">
            <v>1471.9</v>
          </cell>
          <cell r="E63">
            <v>2009</v>
          </cell>
          <cell r="F63">
            <v>1033.74010940076</v>
          </cell>
        </row>
        <row r="64">
          <cell r="D64">
            <v>1563.1</v>
          </cell>
          <cell r="E64">
            <v>2010</v>
          </cell>
          <cell r="F64">
            <v>1391.1965292135999</v>
          </cell>
        </row>
        <row r="65">
          <cell r="D65">
            <v>1707.7</v>
          </cell>
          <cell r="E65">
            <v>2011</v>
          </cell>
          <cell r="F65">
            <v>1466.7826690939</v>
          </cell>
        </row>
        <row r="66">
          <cell r="D66">
            <v>1616.2</v>
          </cell>
          <cell r="E66">
            <v>2012</v>
          </cell>
          <cell r="F66">
            <v>1188.7441888757</v>
          </cell>
        </row>
        <row r="67">
          <cell r="D67">
            <v>1465.4</v>
          </cell>
          <cell r="E67">
            <v>2013</v>
          </cell>
          <cell r="F67">
            <v>1074.17417233164</v>
          </cell>
        </row>
        <row r="68">
          <cell r="D68">
            <v>982</v>
          </cell>
          <cell r="E68">
            <v>2014</v>
          </cell>
          <cell r="F68">
            <v>724.42341480242999</v>
          </cell>
        </row>
        <row r="69">
          <cell r="D69">
            <v>742.8</v>
          </cell>
          <cell r="E69">
            <v>2015</v>
          </cell>
          <cell r="F69">
            <v>630.12868684041302</v>
          </cell>
        </row>
        <row r="70">
          <cell r="D70">
            <v>1153.9000000000001</v>
          </cell>
          <cell r="E70">
            <v>2016</v>
          </cell>
          <cell r="F70">
            <v>1033.9189508859299</v>
          </cell>
        </row>
        <row r="71">
          <cell r="E71">
            <v>2017</v>
          </cell>
          <cell r="F71">
            <v>1443.0802288351599</v>
          </cell>
        </row>
        <row r="72">
          <cell r="D72">
            <v>1676.19999999999</v>
          </cell>
          <cell r="E72">
            <v>2018</v>
          </cell>
          <cell r="F72">
            <v>1175.8280971535701</v>
          </cell>
        </row>
        <row r="73">
          <cell r="D73">
            <v>1576.7</v>
          </cell>
          <cell r="E73">
            <v>2019</v>
          </cell>
          <cell r="F73">
            <v>1412.49080587768</v>
          </cell>
        </row>
        <row r="74">
          <cell r="D74">
            <v>1500.1</v>
          </cell>
          <cell r="E74">
            <v>2020</v>
          </cell>
          <cell r="F74">
            <v>1062.82233055286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WP%20Analysi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ar Escriva-Bou" refreshedDate="45310.305185532408" createdVersion="6" refreshedVersion="6" minRefreshableVersion="3" recordCount="2160" xr:uid="{F1A21F05-90F0-E443-A8B6-838C62381EC9}">
  <cacheSource type="worksheet">
    <worksheetSource ref="A1:E2161" sheet="imports-CY (2)" r:id="rId2"/>
  </cacheSource>
  <cacheFields count="5">
    <cacheField name="SupplyCategory" numFmtId="0">
      <sharedItems count="12">
        <s v="Groundwater"/>
        <s v="Federal"/>
        <s v="TotalReturnFlowandReuse(TRFR)"/>
        <s v="SWP"/>
        <s v="LocalSupplies"/>
        <s v="Env"/>
        <s v="Colorado"/>
        <s v="Desalination"/>
        <s v="Imports"/>
        <s v="Other"/>
        <s v="TransfersImports"/>
        <s v="TransfersInternal"/>
      </sharedItems>
    </cacheField>
    <cacheField name="Year" numFmtId="0">
      <sharedItems containsSemiMixedTypes="0" containsString="0" containsNumber="1" containsInteger="1" minValue="2002" maxValue="2020" count="18"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8"/>
        <n v="2019"/>
        <n v="2020"/>
      </sharedItems>
    </cacheField>
    <cacheField name="taf" numFmtId="0">
      <sharedItems containsSemiMixedTypes="0" containsString="0" containsNumber="1" minValue="0" maxValue="33506.1"/>
    </cacheField>
    <cacheField name="sector" numFmtId="0">
      <sharedItems/>
    </cacheField>
    <cacheField name="HR" numFmtId="0">
      <sharedItems count="10">
        <s v="Central Coast"/>
        <s v="Colorado River"/>
        <s v="North Coast"/>
        <s v="North Lahontan"/>
        <s v="Sacramento River"/>
        <s v="San Francisco Bay"/>
        <s v="San Joaquin River"/>
        <s v="South Coast"/>
        <s v="South Lahontan"/>
        <s v="Tulare Lak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0">
  <r>
    <x v="0"/>
    <x v="0"/>
    <n v="1260.5999999999999"/>
    <s v="All"/>
    <x v="0"/>
  </r>
  <r>
    <x v="1"/>
    <x v="0"/>
    <n v="113.19999999999899"/>
    <s v="All"/>
    <x v="0"/>
  </r>
  <r>
    <x v="2"/>
    <x v="0"/>
    <n v="79.3"/>
    <s v="All"/>
    <x v="0"/>
  </r>
  <r>
    <x v="3"/>
    <x v="0"/>
    <n v="43.1"/>
    <s v="All"/>
    <x v="0"/>
  </r>
  <r>
    <x v="4"/>
    <x v="0"/>
    <n v="28.4"/>
    <s v="All"/>
    <x v="0"/>
  </r>
  <r>
    <x v="5"/>
    <x v="0"/>
    <n v="7.7"/>
    <s v="All"/>
    <x v="0"/>
  </r>
  <r>
    <x v="6"/>
    <x v="0"/>
    <n v="0"/>
    <s v="All"/>
    <x v="0"/>
  </r>
  <r>
    <x v="7"/>
    <x v="0"/>
    <n v="0"/>
    <s v="All"/>
    <x v="0"/>
  </r>
  <r>
    <x v="8"/>
    <x v="0"/>
    <n v="0"/>
    <s v="All"/>
    <x v="0"/>
  </r>
  <r>
    <x v="9"/>
    <x v="0"/>
    <n v="0"/>
    <s v="All"/>
    <x v="0"/>
  </r>
  <r>
    <x v="10"/>
    <x v="0"/>
    <n v="0"/>
    <s v="All"/>
    <x v="0"/>
  </r>
  <r>
    <x v="11"/>
    <x v="0"/>
    <n v="0"/>
    <s v="All"/>
    <x v="0"/>
  </r>
  <r>
    <x v="0"/>
    <x v="1"/>
    <n v="1064.5999999999999"/>
    <s v="All"/>
    <x v="0"/>
  </r>
  <r>
    <x v="1"/>
    <x v="1"/>
    <n v="112.9"/>
    <s v="All"/>
    <x v="0"/>
  </r>
  <r>
    <x v="2"/>
    <x v="1"/>
    <n v="99.8"/>
    <s v="All"/>
    <x v="0"/>
  </r>
  <r>
    <x v="3"/>
    <x v="1"/>
    <n v="41.1"/>
    <s v="All"/>
    <x v="0"/>
  </r>
  <r>
    <x v="4"/>
    <x v="1"/>
    <n v="35.200000000000003"/>
    <s v="All"/>
    <x v="0"/>
  </r>
  <r>
    <x v="5"/>
    <x v="1"/>
    <n v="15.8"/>
    <s v="All"/>
    <x v="0"/>
  </r>
  <r>
    <x v="6"/>
    <x v="1"/>
    <n v="0"/>
    <s v="All"/>
    <x v="0"/>
  </r>
  <r>
    <x v="7"/>
    <x v="1"/>
    <n v="0"/>
    <s v="All"/>
    <x v="0"/>
  </r>
  <r>
    <x v="8"/>
    <x v="1"/>
    <n v="0"/>
    <s v="All"/>
    <x v="0"/>
  </r>
  <r>
    <x v="9"/>
    <x v="1"/>
    <n v="0"/>
    <s v="All"/>
    <x v="0"/>
  </r>
  <r>
    <x v="10"/>
    <x v="1"/>
    <n v="0"/>
    <s v="All"/>
    <x v="0"/>
  </r>
  <r>
    <x v="11"/>
    <x v="1"/>
    <n v="0"/>
    <s v="All"/>
    <x v="0"/>
  </r>
  <r>
    <x v="0"/>
    <x v="2"/>
    <n v="1309.3"/>
    <s v="All"/>
    <x v="0"/>
  </r>
  <r>
    <x v="1"/>
    <x v="2"/>
    <n v="150.69999999999999"/>
    <s v="All"/>
    <x v="0"/>
  </r>
  <r>
    <x v="4"/>
    <x v="2"/>
    <n v="81"/>
    <s v="All"/>
    <x v="0"/>
  </r>
  <r>
    <x v="2"/>
    <x v="2"/>
    <n v="78.3"/>
    <s v="All"/>
    <x v="0"/>
  </r>
  <r>
    <x v="3"/>
    <x v="2"/>
    <n v="37.6"/>
    <s v="All"/>
    <x v="0"/>
  </r>
  <r>
    <x v="5"/>
    <x v="2"/>
    <n v="16"/>
    <s v="All"/>
    <x v="0"/>
  </r>
  <r>
    <x v="6"/>
    <x v="2"/>
    <n v="0"/>
    <s v="All"/>
    <x v="0"/>
  </r>
  <r>
    <x v="7"/>
    <x v="2"/>
    <n v="0"/>
    <s v="All"/>
    <x v="0"/>
  </r>
  <r>
    <x v="8"/>
    <x v="2"/>
    <n v="0"/>
    <s v="All"/>
    <x v="0"/>
  </r>
  <r>
    <x v="9"/>
    <x v="2"/>
    <n v="0"/>
    <s v="All"/>
    <x v="0"/>
  </r>
  <r>
    <x v="10"/>
    <x v="2"/>
    <n v="0"/>
    <s v="All"/>
    <x v="0"/>
  </r>
  <r>
    <x v="11"/>
    <x v="2"/>
    <n v="0"/>
    <s v="All"/>
    <x v="0"/>
  </r>
  <r>
    <x v="0"/>
    <x v="3"/>
    <n v="976.7"/>
    <s v="All"/>
    <x v="0"/>
  </r>
  <r>
    <x v="2"/>
    <x v="3"/>
    <n v="200.9"/>
    <s v="All"/>
    <x v="0"/>
  </r>
  <r>
    <x v="1"/>
    <x v="3"/>
    <n v="100.1"/>
    <s v="All"/>
    <x v="0"/>
  </r>
  <r>
    <x v="4"/>
    <x v="3"/>
    <n v="38.200000000000003"/>
    <s v="All"/>
    <x v="0"/>
  </r>
  <r>
    <x v="3"/>
    <x v="3"/>
    <n v="37.700000000000003"/>
    <s v="All"/>
    <x v="0"/>
  </r>
  <r>
    <x v="5"/>
    <x v="3"/>
    <n v="19.7"/>
    <s v="All"/>
    <x v="0"/>
  </r>
  <r>
    <x v="6"/>
    <x v="3"/>
    <n v="0"/>
    <s v="All"/>
    <x v="0"/>
  </r>
  <r>
    <x v="7"/>
    <x v="3"/>
    <n v="0"/>
    <s v="All"/>
    <x v="0"/>
  </r>
  <r>
    <x v="8"/>
    <x v="3"/>
    <n v="0"/>
    <s v="All"/>
    <x v="0"/>
  </r>
  <r>
    <x v="9"/>
    <x v="3"/>
    <n v="0"/>
    <s v="All"/>
    <x v="0"/>
  </r>
  <r>
    <x v="10"/>
    <x v="3"/>
    <n v="0"/>
    <s v="All"/>
    <x v="0"/>
  </r>
  <r>
    <x v="11"/>
    <x v="3"/>
    <n v="0"/>
    <s v="All"/>
    <x v="0"/>
  </r>
  <r>
    <x v="0"/>
    <x v="4"/>
    <n v="931"/>
    <s v="All"/>
    <x v="0"/>
  </r>
  <r>
    <x v="2"/>
    <x v="4"/>
    <n v="201.6"/>
    <s v="All"/>
    <x v="0"/>
  </r>
  <r>
    <x v="1"/>
    <x v="4"/>
    <n v="83.7"/>
    <s v="All"/>
    <x v="0"/>
  </r>
  <r>
    <x v="4"/>
    <x v="4"/>
    <n v="38.799999999999997"/>
    <s v="All"/>
    <x v="0"/>
  </r>
  <r>
    <x v="3"/>
    <x v="4"/>
    <n v="28.4"/>
    <s v="All"/>
    <x v="0"/>
  </r>
  <r>
    <x v="5"/>
    <x v="4"/>
    <n v="0.4"/>
    <s v="All"/>
    <x v="0"/>
  </r>
  <r>
    <x v="6"/>
    <x v="4"/>
    <n v="0"/>
    <s v="All"/>
    <x v="0"/>
  </r>
  <r>
    <x v="7"/>
    <x v="4"/>
    <n v="0"/>
    <s v="All"/>
    <x v="0"/>
  </r>
  <r>
    <x v="8"/>
    <x v="4"/>
    <n v="0"/>
    <s v="All"/>
    <x v="0"/>
  </r>
  <r>
    <x v="9"/>
    <x v="4"/>
    <n v="0"/>
    <s v="All"/>
    <x v="0"/>
  </r>
  <r>
    <x v="10"/>
    <x v="4"/>
    <n v="0"/>
    <s v="All"/>
    <x v="0"/>
  </r>
  <r>
    <x v="11"/>
    <x v="4"/>
    <n v="0"/>
    <s v="All"/>
    <x v="0"/>
  </r>
  <r>
    <x v="0"/>
    <x v="5"/>
    <n v="1373"/>
    <s v="All"/>
    <x v="0"/>
  </r>
  <r>
    <x v="1"/>
    <x v="5"/>
    <n v="83.8"/>
    <s v="All"/>
    <x v="0"/>
  </r>
  <r>
    <x v="2"/>
    <x v="5"/>
    <n v="76.8"/>
    <s v="All"/>
    <x v="0"/>
  </r>
  <r>
    <x v="3"/>
    <x v="5"/>
    <n v="27.7"/>
    <s v="All"/>
    <x v="0"/>
  </r>
  <r>
    <x v="4"/>
    <x v="5"/>
    <n v="24.7"/>
    <s v="All"/>
    <x v="0"/>
  </r>
  <r>
    <x v="5"/>
    <x v="5"/>
    <n v="0.5"/>
    <s v="All"/>
    <x v="0"/>
  </r>
  <r>
    <x v="6"/>
    <x v="5"/>
    <n v="0"/>
    <s v="All"/>
    <x v="0"/>
  </r>
  <r>
    <x v="7"/>
    <x v="5"/>
    <n v="0"/>
    <s v="All"/>
    <x v="0"/>
  </r>
  <r>
    <x v="8"/>
    <x v="5"/>
    <n v="0"/>
    <s v="All"/>
    <x v="0"/>
  </r>
  <r>
    <x v="9"/>
    <x v="5"/>
    <n v="0"/>
    <s v="All"/>
    <x v="0"/>
  </r>
  <r>
    <x v="10"/>
    <x v="5"/>
    <n v="0"/>
    <s v="All"/>
    <x v="0"/>
  </r>
  <r>
    <x v="11"/>
    <x v="5"/>
    <n v="0"/>
    <s v="All"/>
    <x v="0"/>
  </r>
  <r>
    <x v="0"/>
    <x v="6"/>
    <n v="1245.2"/>
    <s v="All"/>
    <x v="0"/>
  </r>
  <r>
    <x v="1"/>
    <x v="6"/>
    <n v="116.6"/>
    <s v="All"/>
    <x v="0"/>
  </r>
  <r>
    <x v="2"/>
    <x v="6"/>
    <n v="100.9"/>
    <s v="All"/>
    <x v="0"/>
  </r>
  <r>
    <x v="11"/>
    <x v="6"/>
    <n v="27.799999999999901"/>
    <s v="All"/>
    <x v="0"/>
  </r>
  <r>
    <x v="3"/>
    <x v="6"/>
    <n v="25.4"/>
    <s v="All"/>
    <x v="0"/>
  </r>
  <r>
    <x v="4"/>
    <x v="6"/>
    <n v="24.3"/>
    <s v="All"/>
    <x v="0"/>
  </r>
  <r>
    <x v="5"/>
    <x v="6"/>
    <n v="0.5"/>
    <s v="All"/>
    <x v="0"/>
  </r>
  <r>
    <x v="6"/>
    <x v="6"/>
    <n v="0"/>
    <s v="All"/>
    <x v="0"/>
  </r>
  <r>
    <x v="7"/>
    <x v="6"/>
    <n v="0"/>
    <s v="All"/>
    <x v="0"/>
  </r>
  <r>
    <x v="8"/>
    <x v="6"/>
    <n v="0"/>
    <s v="All"/>
    <x v="0"/>
  </r>
  <r>
    <x v="9"/>
    <x v="6"/>
    <n v="0"/>
    <s v="All"/>
    <x v="0"/>
  </r>
  <r>
    <x v="10"/>
    <x v="6"/>
    <n v="0"/>
    <s v="All"/>
    <x v="0"/>
  </r>
  <r>
    <x v="0"/>
    <x v="7"/>
    <n v="1191.4000000000001"/>
    <s v="All"/>
    <x v="0"/>
  </r>
  <r>
    <x v="1"/>
    <x v="7"/>
    <n v="110.5"/>
    <s v="All"/>
    <x v="0"/>
  </r>
  <r>
    <x v="2"/>
    <x v="7"/>
    <n v="104.9"/>
    <s v="All"/>
    <x v="0"/>
  </r>
  <r>
    <x v="4"/>
    <x v="7"/>
    <n v="24"/>
    <s v="All"/>
    <x v="0"/>
  </r>
  <r>
    <x v="3"/>
    <x v="7"/>
    <n v="20.8"/>
    <s v="All"/>
    <x v="0"/>
  </r>
  <r>
    <x v="11"/>
    <x v="7"/>
    <n v="20.6"/>
    <s v="All"/>
    <x v="0"/>
  </r>
  <r>
    <x v="5"/>
    <x v="7"/>
    <n v="0.4"/>
    <s v="All"/>
    <x v="0"/>
  </r>
  <r>
    <x v="6"/>
    <x v="7"/>
    <n v="0"/>
    <s v="All"/>
    <x v="0"/>
  </r>
  <r>
    <x v="7"/>
    <x v="7"/>
    <n v="0"/>
    <s v="All"/>
    <x v="0"/>
  </r>
  <r>
    <x v="8"/>
    <x v="7"/>
    <n v="0"/>
    <s v="All"/>
    <x v="0"/>
  </r>
  <r>
    <x v="9"/>
    <x v="7"/>
    <n v="0"/>
    <s v="All"/>
    <x v="0"/>
  </r>
  <r>
    <x v="10"/>
    <x v="7"/>
    <n v="0"/>
    <s v="All"/>
    <x v="0"/>
  </r>
  <r>
    <x v="0"/>
    <x v="8"/>
    <n v="999.4"/>
    <s v="All"/>
    <x v="0"/>
  </r>
  <r>
    <x v="2"/>
    <x v="8"/>
    <n v="172.2"/>
    <s v="All"/>
    <x v="0"/>
  </r>
  <r>
    <x v="1"/>
    <x v="8"/>
    <n v="112.1"/>
    <s v="All"/>
    <x v="0"/>
  </r>
  <r>
    <x v="4"/>
    <x v="8"/>
    <n v="22.5"/>
    <s v="All"/>
    <x v="0"/>
  </r>
  <r>
    <x v="3"/>
    <x v="8"/>
    <n v="22.4"/>
    <s v="All"/>
    <x v="0"/>
  </r>
  <r>
    <x v="11"/>
    <x v="8"/>
    <n v="21"/>
    <s v="All"/>
    <x v="0"/>
  </r>
  <r>
    <x v="5"/>
    <x v="8"/>
    <n v="0.4"/>
    <s v="All"/>
    <x v="0"/>
  </r>
  <r>
    <x v="6"/>
    <x v="8"/>
    <n v="0"/>
    <s v="All"/>
    <x v="0"/>
  </r>
  <r>
    <x v="7"/>
    <x v="8"/>
    <n v="0"/>
    <s v="All"/>
    <x v="0"/>
  </r>
  <r>
    <x v="8"/>
    <x v="8"/>
    <n v="0"/>
    <s v="All"/>
    <x v="0"/>
  </r>
  <r>
    <x v="9"/>
    <x v="8"/>
    <n v="0"/>
    <s v="All"/>
    <x v="0"/>
  </r>
  <r>
    <x v="10"/>
    <x v="8"/>
    <n v="0"/>
    <s v="All"/>
    <x v="0"/>
  </r>
  <r>
    <x v="0"/>
    <x v="9"/>
    <n v="1003.7"/>
    <s v="All"/>
    <x v="0"/>
  </r>
  <r>
    <x v="2"/>
    <x v="9"/>
    <n v="197.4"/>
    <s v="All"/>
    <x v="0"/>
  </r>
  <r>
    <x v="1"/>
    <x v="9"/>
    <n v="98.8"/>
    <s v="All"/>
    <x v="0"/>
  </r>
  <r>
    <x v="3"/>
    <x v="9"/>
    <n v="25.6"/>
    <s v="All"/>
    <x v="0"/>
  </r>
  <r>
    <x v="4"/>
    <x v="9"/>
    <n v="20.9"/>
    <s v="All"/>
    <x v="0"/>
  </r>
  <r>
    <x v="11"/>
    <x v="9"/>
    <n v="10"/>
    <s v="All"/>
    <x v="0"/>
  </r>
  <r>
    <x v="5"/>
    <x v="9"/>
    <n v="0.4"/>
    <s v="All"/>
    <x v="0"/>
  </r>
  <r>
    <x v="6"/>
    <x v="9"/>
    <n v="0"/>
    <s v="All"/>
    <x v="0"/>
  </r>
  <r>
    <x v="7"/>
    <x v="9"/>
    <n v="0"/>
    <s v="All"/>
    <x v="0"/>
  </r>
  <r>
    <x v="8"/>
    <x v="9"/>
    <n v="0"/>
    <s v="All"/>
    <x v="0"/>
  </r>
  <r>
    <x v="9"/>
    <x v="9"/>
    <n v="0"/>
    <s v="All"/>
    <x v="0"/>
  </r>
  <r>
    <x v="10"/>
    <x v="9"/>
    <n v="0"/>
    <s v="All"/>
    <x v="0"/>
  </r>
  <r>
    <x v="0"/>
    <x v="10"/>
    <n v="1110.7"/>
    <s v="All"/>
    <x v="0"/>
  </r>
  <r>
    <x v="1"/>
    <x v="10"/>
    <n v="105.1"/>
    <s v="All"/>
    <x v="0"/>
  </r>
  <r>
    <x v="2"/>
    <x v="10"/>
    <n v="47"/>
    <s v="All"/>
    <x v="0"/>
  </r>
  <r>
    <x v="5"/>
    <x v="10"/>
    <n v="30.1"/>
    <s v="All"/>
    <x v="0"/>
  </r>
  <r>
    <x v="3"/>
    <x v="10"/>
    <n v="24.599999999999898"/>
    <s v="All"/>
    <x v="0"/>
  </r>
  <r>
    <x v="4"/>
    <x v="10"/>
    <n v="18.7"/>
    <s v="All"/>
    <x v="0"/>
  </r>
  <r>
    <x v="11"/>
    <x v="10"/>
    <n v="9.6"/>
    <s v="All"/>
    <x v="0"/>
  </r>
  <r>
    <x v="6"/>
    <x v="10"/>
    <n v="0"/>
    <s v="All"/>
    <x v="0"/>
  </r>
  <r>
    <x v="7"/>
    <x v="10"/>
    <n v="0"/>
    <s v="All"/>
    <x v="0"/>
  </r>
  <r>
    <x v="8"/>
    <x v="10"/>
    <n v="0"/>
    <s v="All"/>
    <x v="0"/>
  </r>
  <r>
    <x v="9"/>
    <x v="10"/>
    <n v="0"/>
    <s v="All"/>
    <x v="0"/>
  </r>
  <r>
    <x v="10"/>
    <x v="10"/>
    <n v="0"/>
    <s v="All"/>
    <x v="0"/>
  </r>
  <r>
    <x v="0"/>
    <x v="11"/>
    <n v="1380"/>
    <s v="All"/>
    <x v="0"/>
  </r>
  <r>
    <x v="1"/>
    <x v="11"/>
    <n v="87.1"/>
    <s v="All"/>
    <x v="0"/>
  </r>
  <r>
    <x v="2"/>
    <x v="11"/>
    <n v="84.2"/>
    <s v="All"/>
    <x v="0"/>
  </r>
  <r>
    <x v="4"/>
    <x v="11"/>
    <n v="25.4"/>
    <s v="All"/>
    <x v="0"/>
  </r>
  <r>
    <x v="3"/>
    <x v="11"/>
    <n v="23.8"/>
    <s v="All"/>
    <x v="0"/>
  </r>
  <r>
    <x v="11"/>
    <x v="11"/>
    <n v="9.6999999999999993"/>
    <s v="All"/>
    <x v="0"/>
  </r>
  <r>
    <x v="5"/>
    <x v="11"/>
    <n v="0.4"/>
    <s v="All"/>
    <x v="0"/>
  </r>
  <r>
    <x v="6"/>
    <x v="11"/>
    <n v="0"/>
    <s v="All"/>
    <x v="0"/>
  </r>
  <r>
    <x v="7"/>
    <x v="11"/>
    <n v="0"/>
    <s v="All"/>
    <x v="0"/>
  </r>
  <r>
    <x v="8"/>
    <x v="11"/>
    <n v="0"/>
    <s v="All"/>
    <x v="0"/>
  </r>
  <r>
    <x v="9"/>
    <x v="11"/>
    <n v="0"/>
    <s v="All"/>
    <x v="0"/>
  </r>
  <r>
    <x v="10"/>
    <x v="11"/>
    <n v="0"/>
    <s v="All"/>
    <x v="0"/>
  </r>
  <r>
    <x v="0"/>
    <x v="12"/>
    <n v="1403.3"/>
    <s v="All"/>
    <x v="0"/>
  </r>
  <r>
    <x v="1"/>
    <x v="12"/>
    <n v="66.2"/>
    <s v="All"/>
    <x v="0"/>
  </r>
  <r>
    <x v="2"/>
    <x v="12"/>
    <n v="34.4"/>
    <s v="All"/>
    <x v="0"/>
  </r>
  <r>
    <x v="3"/>
    <x v="12"/>
    <n v="24.7"/>
    <s v="All"/>
    <x v="0"/>
  </r>
  <r>
    <x v="4"/>
    <x v="12"/>
    <n v="20.8"/>
    <s v="All"/>
    <x v="0"/>
  </r>
  <r>
    <x v="5"/>
    <x v="12"/>
    <n v="13.6"/>
    <s v="All"/>
    <x v="0"/>
  </r>
  <r>
    <x v="11"/>
    <x v="12"/>
    <n v="9.5"/>
    <s v="All"/>
    <x v="0"/>
  </r>
  <r>
    <x v="6"/>
    <x v="12"/>
    <n v="0"/>
    <s v="All"/>
    <x v="0"/>
  </r>
  <r>
    <x v="7"/>
    <x v="12"/>
    <n v="0"/>
    <s v="All"/>
    <x v="0"/>
  </r>
  <r>
    <x v="8"/>
    <x v="12"/>
    <n v="0"/>
    <s v="All"/>
    <x v="0"/>
  </r>
  <r>
    <x v="9"/>
    <x v="12"/>
    <n v="0"/>
    <s v="All"/>
    <x v="0"/>
  </r>
  <r>
    <x v="10"/>
    <x v="12"/>
    <n v="0"/>
    <s v="All"/>
    <x v="0"/>
  </r>
  <r>
    <x v="0"/>
    <x v="13"/>
    <n v="1188.9000000000001"/>
    <s v="All"/>
    <x v="0"/>
  </r>
  <r>
    <x v="1"/>
    <x v="13"/>
    <n v="75.7"/>
    <s v="All"/>
    <x v="0"/>
  </r>
  <r>
    <x v="2"/>
    <x v="13"/>
    <n v="58.2"/>
    <s v="All"/>
    <x v="0"/>
  </r>
  <r>
    <x v="3"/>
    <x v="13"/>
    <n v="22.2"/>
    <s v="All"/>
    <x v="0"/>
  </r>
  <r>
    <x v="4"/>
    <x v="13"/>
    <n v="21.3"/>
    <s v="All"/>
    <x v="0"/>
  </r>
  <r>
    <x v="11"/>
    <x v="13"/>
    <n v="8.5"/>
    <s v="All"/>
    <x v="0"/>
  </r>
  <r>
    <x v="5"/>
    <x v="13"/>
    <n v="0.4"/>
    <s v="All"/>
    <x v="0"/>
  </r>
  <r>
    <x v="6"/>
    <x v="13"/>
    <n v="0"/>
    <s v="All"/>
    <x v="0"/>
  </r>
  <r>
    <x v="7"/>
    <x v="13"/>
    <n v="0"/>
    <s v="All"/>
    <x v="0"/>
  </r>
  <r>
    <x v="8"/>
    <x v="13"/>
    <n v="0"/>
    <s v="All"/>
    <x v="0"/>
  </r>
  <r>
    <x v="9"/>
    <x v="13"/>
    <n v="0"/>
    <s v="All"/>
    <x v="0"/>
  </r>
  <r>
    <x v="10"/>
    <x v="13"/>
    <n v="0"/>
    <s v="All"/>
    <x v="0"/>
  </r>
  <r>
    <x v="0"/>
    <x v="14"/>
    <n v="1133.69"/>
    <s v="All"/>
    <x v="0"/>
  </r>
  <r>
    <x v="2"/>
    <x v="14"/>
    <n v="98.6"/>
    <s v="All"/>
    <x v="0"/>
  </r>
  <r>
    <x v="1"/>
    <x v="14"/>
    <n v="70.5"/>
    <s v="All"/>
    <x v="0"/>
  </r>
  <r>
    <x v="3"/>
    <x v="14"/>
    <n v="30"/>
    <s v="All"/>
    <x v="0"/>
  </r>
  <r>
    <x v="4"/>
    <x v="14"/>
    <n v="20"/>
    <s v="All"/>
    <x v="0"/>
  </r>
  <r>
    <x v="11"/>
    <x v="14"/>
    <n v="7.3"/>
    <s v="All"/>
    <x v="0"/>
  </r>
  <r>
    <x v="5"/>
    <x v="14"/>
    <n v="0.4"/>
    <s v="All"/>
    <x v="0"/>
  </r>
  <r>
    <x v="6"/>
    <x v="14"/>
    <n v="0"/>
    <s v="All"/>
    <x v="0"/>
  </r>
  <r>
    <x v="7"/>
    <x v="14"/>
    <n v="0"/>
    <s v="All"/>
    <x v="0"/>
  </r>
  <r>
    <x v="8"/>
    <x v="14"/>
    <n v="0"/>
    <s v="All"/>
    <x v="0"/>
  </r>
  <r>
    <x v="9"/>
    <x v="14"/>
    <n v="0"/>
    <s v="All"/>
    <x v="0"/>
  </r>
  <r>
    <x v="10"/>
    <x v="14"/>
    <n v="0"/>
    <s v="All"/>
    <x v="0"/>
  </r>
  <r>
    <x v="0"/>
    <x v="15"/>
    <n v="1265.5"/>
    <s v="All"/>
    <x v="0"/>
  </r>
  <r>
    <x v="1"/>
    <x v="15"/>
    <n v="72.900000000000006"/>
    <s v="All"/>
    <x v="0"/>
  </r>
  <r>
    <x v="2"/>
    <x v="15"/>
    <n v="67.3"/>
    <s v="All"/>
    <x v="0"/>
  </r>
  <r>
    <x v="3"/>
    <x v="15"/>
    <n v="32.6"/>
    <s v="All"/>
    <x v="0"/>
  </r>
  <r>
    <x v="4"/>
    <x v="15"/>
    <n v="28"/>
    <s v="All"/>
    <x v="0"/>
  </r>
  <r>
    <x v="11"/>
    <x v="15"/>
    <n v="7.7"/>
    <s v="All"/>
    <x v="0"/>
  </r>
  <r>
    <x v="7"/>
    <x v="15"/>
    <n v="2.4"/>
    <s v="All"/>
    <x v="0"/>
  </r>
  <r>
    <x v="6"/>
    <x v="15"/>
    <n v="0.4"/>
    <s v="All"/>
    <x v="0"/>
  </r>
  <r>
    <x v="5"/>
    <x v="15"/>
    <n v="0.4"/>
    <s v="All"/>
    <x v="0"/>
  </r>
  <r>
    <x v="8"/>
    <x v="15"/>
    <n v="0"/>
    <s v="All"/>
    <x v="0"/>
  </r>
  <r>
    <x v="9"/>
    <x v="15"/>
    <n v="0"/>
    <s v="All"/>
    <x v="0"/>
  </r>
  <r>
    <x v="10"/>
    <x v="15"/>
    <n v="0"/>
    <s v="All"/>
    <x v="0"/>
  </r>
  <r>
    <x v="0"/>
    <x v="16"/>
    <n v="1176.2"/>
    <s v="All"/>
    <x v="0"/>
  </r>
  <r>
    <x v="2"/>
    <x v="16"/>
    <n v="91.3"/>
    <s v="All"/>
    <x v="0"/>
  </r>
  <r>
    <x v="1"/>
    <x v="16"/>
    <n v="65.099999999999994"/>
    <s v="All"/>
    <x v="0"/>
  </r>
  <r>
    <x v="3"/>
    <x v="16"/>
    <n v="31.5"/>
    <s v="All"/>
    <x v="0"/>
  </r>
  <r>
    <x v="4"/>
    <x v="16"/>
    <n v="25.1"/>
    <s v="All"/>
    <x v="0"/>
  </r>
  <r>
    <x v="11"/>
    <x v="16"/>
    <n v="6"/>
    <s v="All"/>
    <x v="0"/>
  </r>
  <r>
    <x v="7"/>
    <x v="16"/>
    <n v="3"/>
    <s v="All"/>
    <x v="0"/>
  </r>
  <r>
    <x v="5"/>
    <x v="16"/>
    <n v="0.4"/>
    <s v="All"/>
    <x v="0"/>
  </r>
  <r>
    <x v="6"/>
    <x v="16"/>
    <n v="0"/>
    <s v="All"/>
    <x v="0"/>
  </r>
  <r>
    <x v="8"/>
    <x v="16"/>
    <n v="0"/>
    <s v="All"/>
    <x v="0"/>
  </r>
  <r>
    <x v="9"/>
    <x v="16"/>
    <n v="0"/>
    <s v="All"/>
    <x v="0"/>
  </r>
  <r>
    <x v="10"/>
    <x v="16"/>
    <n v="0"/>
    <s v="All"/>
    <x v="0"/>
  </r>
  <r>
    <x v="0"/>
    <x v="17"/>
    <n v="1126.3999999999901"/>
    <s v="All"/>
    <x v="0"/>
  </r>
  <r>
    <x v="2"/>
    <x v="17"/>
    <n v="102.2"/>
    <s v="All"/>
    <x v="0"/>
  </r>
  <r>
    <x v="1"/>
    <x v="17"/>
    <n v="76.400000000000006"/>
    <s v="All"/>
    <x v="0"/>
  </r>
  <r>
    <x v="3"/>
    <x v="17"/>
    <n v="25.7"/>
    <s v="All"/>
    <x v="0"/>
  </r>
  <r>
    <x v="4"/>
    <x v="17"/>
    <n v="24.3"/>
    <s v="All"/>
    <x v="0"/>
  </r>
  <r>
    <x v="11"/>
    <x v="17"/>
    <n v="6.1"/>
    <s v="All"/>
    <x v="0"/>
  </r>
  <r>
    <x v="7"/>
    <x v="17"/>
    <n v="2.7"/>
    <s v="All"/>
    <x v="0"/>
  </r>
  <r>
    <x v="5"/>
    <x v="17"/>
    <n v="0.4"/>
    <s v="All"/>
    <x v="0"/>
  </r>
  <r>
    <x v="6"/>
    <x v="17"/>
    <n v="0"/>
    <s v="All"/>
    <x v="0"/>
  </r>
  <r>
    <x v="8"/>
    <x v="17"/>
    <n v="0"/>
    <s v="All"/>
    <x v="0"/>
  </r>
  <r>
    <x v="9"/>
    <x v="17"/>
    <n v="0"/>
    <s v="All"/>
    <x v="0"/>
  </r>
  <r>
    <x v="10"/>
    <x v="17"/>
    <n v="0"/>
    <s v="All"/>
    <x v="0"/>
  </r>
  <r>
    <x v="6"/>
    <x v="0"/>
    <n v="3692.7"/>
    <s v="All"/>
    <x v="1"/>
  </r>
  <r>
    <x v="2"/>
    <x v="0"/>
    <n v="568.9"/>
    <s v="All"/>
    <x v="1"/>
  </r>
  <r>
    <x v="0"/>
    <x v="0"/>
    <n v="501.3"/>
    <s v="All"/>
    <x v="1"/>
  </r>
  <r>
    <x v="5"/>
    <x v="0"/>
    <n v="29.6"/>
    <s v="All"/>
    <x v="1"/>
  </r>
  <r>
    <x v="3"/>
    <x v="0"/>
    <n v="24.1"/>
    <s v="All"/>
    <x v="1"/>
  </r>
  <r>
    <x v="7"/>
    <x v="0"/>
    <n v="0"/>
    <s v="All"/>
    <x v="1"/>
  </r>
  <r>
    <x v="1"/>
    <x v="0"/>
    <n v="0"/>
    <s v="All"/>
    <x v="1"/>
  </r>
  <r>
    <x v="8"/>
    <x v="0"/>
    <n v="0"/>
    <s v="All"/>
    <x v="1"/>
  </r>
  <r>
    <x v="4"/>
    <x v="0"/>
    <n v="0"/>
    <s v="All"/>
    <x v="1"/>
  </r>
  <r>
    <x v="9"/>
    <x v="0"/>
    <n v="0"/>
    <s v="All"/>
    <x v="1"/>
  </r>
  <r>
    <x v="10"/>
    <x v="0"/>
    <n v="0"/>
    <s v="All"/>
    <x v="1"/>
  </r>
  <r>
    <x v="11"/>
    <x v="0"/>
    <n v="0"/>
    <s v="All"/>
    <x v="1"/>
  </r>
  <r>
    <x v="6"/>
    <x v="1"/>
    <n v="3751.2999999999902"/>
    <s v="All"/>
    <x v="1"/>
  </r>
  <r>
    <x v="0"/>
    <x v="1"/>
    <n v="475.8"/>
    <s v="All"/>
    <x v="1"/>
  </r>
  <r>
    <x v="2"/>
    <x v="1"/>
    <n v="269.39999999999998"/>
    <s v="All"/>
    <x v="1"/>
  </r>
  <r>
    <x v="3"/>
    <x v="1"/>
    <n v="44.4"/>
    <s v="All"/>
    <x v="1"/>
  </r>
  <r>
    <x v="5"/>
    <x v="1"/>
    <n v="33.299999999999997"/>
    <s v="All"/>
    <x v="1"/>
  </r>
  <r>
    <x v="7"/>
    <x v="1"/>
    <n v="0"/>
    <s v="All"/>
    <x v="1"/>
  </r>
  <r>
    <x v="1"/>
    <x v="1"/>
    <n v="0"/>
    <s v="All"/>
    <x v="1"/>
  </r>
  <r>
    <x v="8"/>
    <x v="1"/>
    <n v="0"/>
    <s v="All"/>
    <x v="1"/>
  </r>
  <r>
    <x v="4"/>
    <x v="1"/>
    <n v="0"/>
    <s v="All"/>
    <x v="1"/>
  </r>
  <r>
    <x v="9"/>
    <x v="1"/>
    <n v="0"/>
    <s v="All"/>
    <x v="1"/>
  </r>
  <r>
    <x v="10"/>
    <x v="1"/>
    <n v="0"/>
    <s v="All"/>
    <x v="1"/>
  </r>
  <r>
    <x v="11"/>
    <x v="1"/>
    <n v="0"/>
    <s v="All"/>
    <x v="1"/>
  </r>
  <r>
    <x v="6"/>
    <x v="2"/>
    <n v="3658.7999999999902"/>
    <s v="All"/>
    <x v="1"/>
  </r>
  <r>
    <x v="2"/>
    <x v="2"/>
    <n v="631.4"/>
    <s v="All"/>
    <x v="1"/>
  </r>
  <r>
    <x v="0"/>
    <x v="2"/>
    <n v="461"/>
    <s v="All"/>
    <x v="1"/>
  </r>
  <r>
    <x v="5"/>
    <x v="2"/>
    <n v="30.3"/>
    <s v="All"/>
    <x v="1"/>
  </r>
  <r>
    <x v="3"/>
    <x v="2"/>
    <n v="13.2"/>
    <s v="All"/>
    <x v="1"/>
  </r>
  <r>
    <x v="4"/>
    <x v="2"/>
    <n v="6"/>
    <s v="All"/>
    <x v="1"/>
  </r>
  <r>
    <x v="7"/>
    <x v="2"/>
    <n v="0"/>
    <s v="All"/>
    <x v="1"/>
  </r>
  <r>
    <x v="1"/>
    <x v="2"/>
    <n v="0"/>
    <s v="All"/>
    <x v="1"/>
  </r>
  <r>
    <x v="8"/>
    <x v="2"/>
    <n v="0"/>
    <s v="All"/>
    <x v="1"/>
  </r>
  <r>
    <x v="9"/>
    <x v="2"/>
    <n v="0"/>
    <s v="All"/>
    <x v="1"/>
  </r>
  <r>
    <x v="10"/>
    <x v="2"/>
    <n v="0"/>
    <s v="All"/>
    <x v="1"/>
  </r>
  <r>
    <x v="11"/>
    <x v="2"/>
    <n v="0"/>
    <s v="All"/>
    <x v="1"/>
  </r>
  <r>
    <x v="6"/>
    <x v="3"/>
    <n v="3389.4"/>
    <s v="All"/>
    <x v="1"/>
  </r>
  <r>
    <x v="2"/>
    <x v="3"/>
    <n v="551.6"/>
    <s v="All"/>
    <x v="1"/>
  </r>
  <r>
    <x v="0"/>
    <x v="3"/>
    <n v="429.3"/>
    <s v="All"/>
    <x v="1"/>
  </r>
  <r>
    <x v="3"/>
    <x v="3"/>
    <n v="133.6"/>
    <s v="All"/>
    <x v="1"/>
  </r>
  <r>
    <x v="5"/>
    <x v="3"/>
    <n v="30.3"/>
    <s v="All"/>
    <x v="1"/>
  </r>
  <r>
    <x v="4"/>
    <x v="3"/>
    <n v="6"/>
    <s v="All"/>
    <x v="1"/>
  </r>
  <r>
    <x v="7"/>
    <x v="3"/>
    <n v="0"/>
    <s v="All"/>
    <x v="1"/>
  </r>
  <r>
    <x v="1"/>
    <x v="3"/>
    <n v="0"/>
    <s v="All"/>
    <x v="1"/>
  </r>
  <r>
    <x v="8"/>
    <x v="3"/>
    <n v="0"/>
    <s v="All"/>
    <x v="1"/>
  </r>
  <r>
    <x v="9"/>
    <x v="3"/>
    <n v="0"/>
    <s v="All"/>
    <x v="1"/>
  </r>
  <r>
    <x v="10"/>
    <x v="3"/>
    <n v="0"/>
    <s v="All"/>
    <x v="1"/>
  </r>
  <r>
    <x v="11"/>
    <x v="3"/>
    <n v="0"/>
    <s v="All"/>
    <x v="1"/>
  </r>
  <r>
    <x v="6"/>
    <x v="4"/>
    <n v="3721.1"/>
    <s v="All"/>
    <x v="1"/>
  </r>
  <r>
    <x v="2"/>
    <x v="4"/>
    <n v="628.4"/>
    <s v="All"/>
    <x v="1"/>
  </r>
  <r>
    <x v="0"/>
    <x v="4"/>
    <n v="363.8"/>
    <s v="All"/>
    <x v="1"/>
  </r>
  <r>
    <x v="3"/>
    <x v="4"/>
    <n v="176.5"/>
    <s v="All"/>
    <x v="1"/>
  </r>
  <r>
    <x v="5"/>
    <x v="4"/>
    <n v="30.3"/>
    <s v="All"/>
    <x v="1"/>
  </r>
  <r>
    <x v="4"/>
    <x v="4"/>
    <n v="4"/>
    <s v="All"/>
    <x v="1"/>
  </r>
  <r>
    <x v="7"/>
    <x v="4"/>
    <n v="0"/>
    <s v="All"/>
    <x v="1"/>
  </r>
  <r>
    <x v="1"/>
    <x v="4"/>
    <n v="0"/>
    <s v="All"/>
    <x v="1"/>
  </r>
  <r>
    <x v="8"/>
    <x v="4"/>
    <n v="0"/>
    <s v="All"/>
    <x v="1"/>
  </r>
  <r>
    <x v="9"/>
    <x v="4"/>
    <n v="0"/>
    <s v="All"/>
    <x v="1"/>
  </r>
  <r>
    <x v="10"/>
    <x v="4"/>
    <n v="0"/>
    <s v="All"/>
    <x v="1"/>
  </r>
  <r>
    <x v="11"/>
    <x v="4"/>
    <n v="0"/>
    <s v="All"/>
    <x v="1"/>
  </r>
  <r>
    <x v="6"/>
    <x v="5"/>
    <n v="3558.6"/>
    <s v="All"/>
    <x v="1"/>
  </r>
  <r>
    <x v="2"/>
    <x v="5"/>
    <n v="593.20000000000005"/>
    <s v="All"/>
    <x v="1"/>
  </r>
  <r>
    <x v="0"/>
    <x v="5"/>
    <n v="375.8"/>
    <s v="All"/>
    <x v="1"/>
  </r>
  <r>
    <x v="3"/>
    <x v="5"/>
    <n v="108.5"/>
    <s v="All"/>
    <x v="1"/>
  </r>
  <r>
    <x v="5"/>
    <x v="5"/>
    <n v="30.3"/>
    <s v="All"/>
    <x v="1"/>
  </r>
  <r>
    <x v="4"/>
    <x v="5"/>
    <n v="3.5"/>
    <s v="All"/>
    <x v="1"/>
  </r>
  <r>
    <x v="7"/>
    <x v="5"/>
    <n v="0"/>
    <s v="All"/>
    <x v="1"/>
  </r>
  <r>
    <x v="1"/>
    <x v="5"/>
    <n v="0"/>
    <s v="All"/>
    <x v="1"/>
  </r>
  <r>
    <x v="8"/>
    <x v="5"/>
    <n v="0"/>
    <s v="All"/>
    <x v="1"/>
  </r>
  <r>
    <x v="9"/>
    <x v="5"/>
    <n v="0"/>
    <s v="All"/>
    <x v="1"/>
  </r>
  <r>
    <x v="10"/>
    <x v="5"/>
    <n v="0"/>
    <s v="All"/>
    <x v="1"/>
  </r>
  <r>
    <x v="11"/>
    <x v="5"/>
    <n v="0"/>
    <s v="All"/>
    <x v="1"/>
  </r>
  <r>
    <x v="6"/>
    <x v="6"/>
    <n v="3632.7999999999902"/>
    <s v="All"/>
    <x v="1"/>
  </r>
  <r>
    <x v="2"/>
    <x v="6"/>
    <n v="633.6"/>
    <s v="All"/>
    <x v="1"/>
  </r>
  <r>
    <x v="0"/>
    <x v="6"/>
    <n v="374.2"/>
    <s v="All"/>
    <x v="1"/>
  </r>
  <r>
    <x v="3"/>
    <x v="6"/>
    <n v="64.5"/>
    <s v="All"/>
    <x v="1"/>
  </r>
  <r>
    <x v="5"/>
    <x v="6"/>
    <n v="30.3"/>
    <s v="All"/>
    <x v="1"/>
  </r>
  <r>
    <x v="4"/>
    <x v="6"/>
    <n v="3.6"/>
    <s v="All"/>
    <x v="1"/>
  </r>
  <r>
    <x v="7"/>
    <x v="6"/>
    <n v="0"/>
    <s v="All"/>
    <x v="1"/>
  </r>
  <r>
    <x v="1"/>
    <x v="6"/>
    <n v="0"/>
    <s v="All"/>
    <x v="1"/>
  </r>
  <r>
    <x v="8"/>
    <x v="6"/>
    <n v="0"/>
    <s v="All"/>
    <x v="1"/>
  </r>
  <r>
    <x v="9"/>
    <x v="6"/>
    <n v="0"/>
    <s v="All"/>
    <x v="1"/>
  </r>
  <r>
    <x v="10"/>
    <x v="6"/>
    <n v="0"/>
    <s v="All"/>
    <x v="1"/>
  </r>
  <r>
    <x v="11"/>
    <x v="6"/>
    <n v="0"/>
    <s v="All"/>
    <x v="1"/>
  </r>
  <r>
    <x v="6"/>
    <x v="7"/>
    <n v="3339.8999999999901"/>
    <s v="All"/>
    <x v="1"/>
  </r>
  <r>
    <x v="2"/>
    <x v="7"/>
    <n v="571.6"/>
    <s v="All"/>
    <x v="1"/>
  </r>
  <r>
    <x v="0"/>
    <x v="7"/>
    <n v="397"/>
    <s v="All"/>
    <x v="1"/>
  </r>
  <r>
    <x v="3"/>
    <x v="7"/>
    <n v="59.9"/>
    <s v="All"/>
    <x v="1"/>
  </r>
  <r>
    <x v="5"/>
    <x v="7"/>
    <n v="30.3"/>
    <s v="All"/>
    <x v="1"/>
  </r>
  <r>
    <x v="4"/>
    <x v="7"/>
    <n v="1.4"/>
    <s v="All"/>
    <x v="1"/>
  </r>
  <r>
    <x v="7"/>
    <x v="7"/>
    <n v="0"/>
    <s v="All"/>
    <x v="1"/>
  </r>
  <r>
    <x v="1"/>
    <x v="7"/>
    <n v="0"/>
    <s v="All"/>
    <x v="1"/>
  </r>
  <r>
    <x v="8"/>
    <x v="7"/>
    <n v="0"/>
    <s v="All"/>
    <x v="1"/>
  </r>
  <r>
    <x v="9"/>
    <x v="7"/>
    <n v="0"/>
    <s v="All"/>
    <x v="1"/>
  </r>
  <r>
    <x v="10"/>
    <x v="7"/>
    <n v="0"/>
    <s v="All"/>
    <x v="1"/>
  </r>
  <r>
    <x v="11"/>
    <x v="7"/>
    <n v="0"/>
    <s v="All"/>
    <x v="1"/>
  </r>
  <r>
    <x v="6"/>
    <x v="8"/>
    <n v="3630.1"/>
    <s v="All"/>
    <x v="1"/>
  </r>
  <r>
    <x v="2"/>
    <x v="8"/>
    <n v="557.9"/>
    <s v="All"/>
    <x v="1"/>
  </r>
  <r>
    <x v="0"/>
    <x v="8"/>
    <n v="338.29999999999899"/>
    <s v="All"/>
    <x v="1"/>
  </r>
  <r>
    <x v="5"/>
    <x v="8"/>
    <n v="30.3"/>
    <s v="All"/>
    <x v="1"/>
  </r>
  <r>
    <x v="3"/>
    <x v="8"/>
    <n v="4.7"/>
    <s v="All"/>
    <x v="1"/>
  </r>
  <r>
    <x v="4"/>
    <x v="8"/>
    <n v="1.6"/>
    <s v="All"/>
    <x v="1"/>
  </r>
  <r>
    <x v="7"/>
    <x v="8"/>
    <n v="0"/>
    <s v="All"/>
    <x v="1"/>
  </r>
  <r>
    <x v="1"/>
    <x v="8"/>
    <n v="0"/>
    <s v="All"/>
    <x v="1"/>
  </r>
  <r>
    <x v="8"/>
    <x v="8"/>
    <n v="0"/>
    <s v="All"/>
    <x v="1"/>
  </r>
  <r>
    <x v="9"/>
    <x v="8"/>
    <n v="0"/>
    <s v="All"/>
    <x v="1"/>
  </r>
  <r>
    <x v="10"/>
    <x v="8"/>
    <n v="0"/>
    <s v="All"/>
    <x v="1"/>
  </r>
  <r>
    <x v="11"/>
    <x v="8"/>
    <n v="0"/>
    <s v="All"/>
    <x v="1"/>
  </r>
  <r>
    <x v="6"/>
    <x v="9"/>
    <n v="3215.9"/>
    <s v="All"/>
    <x v="1"/>
  </r>
  <r>
    <x v="2"/>
    <x v="9"/>
    <n v="446.1"/>
    <s v="All"/>
    <x v="1"/>
  </r>
  <r>
    <x v="0"/>
    <x v="9"/>
    <n v="323"/>
    <s v="All"/>
    <x v="1"/>
  </r>
  <r>
    <x v="3"/>
    <x v="9"/>
    <n v="133.1"/>
    <s v="All"/>
    <x v="1"/>
  </r>
  <r>
    <x v="5"/>
    <x v="9"/>
    <n v="44.4"/>
    <s v="All"/>
    <x v="1"/>
  </r>
  <r>
    <x v="4"/>
    <x v="9"/>
    <n v="1.7"/>
    <s v="All"/>
    <x v="1"/>
  </r>
  <r>
    <x v="7"/>
    <x v="9"/>
    <n v="0"/>
    <s v="All"/>
    <x v="1"/>
  </r>
  <r>
    <x v="1"/>
    <x v="9"/>
    <n v="0"/>
    <s v="All"/>
    <x v="1"/>
  </r>
  <r>
    <x v="8"/>
    <x v="9"/>
    <n v="0"/>
    <s v="All"/>
    <x v="1"/>
  </r>
  <r>
    <x v="9"/>
    <x v="9"/>
    <n v="0"/>
    <s v="All"/>
    <x v="1"/>
  </r>
  <r>
    <x v="10"/>
    <x v="9"/>
    <n v="0"/>
    <s v="All"/>
    <x v="1"/>
  </r>
  <r>
    <x v="11"/>
    <x v="9"/>
    <n v="0"/>
    <s v="All"/>
    <x v="1"/>
  </r>
  <r>
    <x v="6"/>
    <x v="10"/>
    <n v="3737.7"/>
    <s v="All"/>
    <x v="1"/>
  </r>
  <r>
    <x v="2"/>
    <x v="10"/>
    <n v="509.8"/>
    <s v="All"/>
    <x v="1"/>
  </r>
  <r>
    <x v="0"/>
    <x v="10"/>
    <n v="395.2"/>
    <s v="All"/>
    <x v="1"/>
  </r>
  <r>
    <x v="3"/>
    <x v="10"/>
    <n v="168.9"/>
    <s v="All"/>
    <x v="1"/>
  </r>
  <r>
    <x v="5"/>
    <x v="10"/>
    <n v="44.4"/>
    <s v="All"/>
    <x v="1"/>
  </r>
  <r>
    <x v="4"/>
    <x v="10"/>
    <n v="2.2000000000000002"/>
    <s v="All"/>
    <x v="1"/>
  </r>
  <r>
    <x v="7"/>
    <x v="10"/>
    <n v="0"/>
    <s v="All"/>
    <x v="1"/>
  </r>
  <r>
    <x v="1"/>
    <x v="10"/>
    <n v="0"/>
    <s v="All"/>
    <x v="1"/>
  </r>
  <r>
    <x v="8"/>
    <x v="10"/>
    <n v="0"/>
    <s v="All"/>
    <x v="1"/>
  </r>
  <r>
    <x v="9"/>
    <x v="10"/>
    <n v="0"/>
    <s v="All"/>
    <x v="1"/>
  </r>
  <r>
    <x v="10"/>
    <x v="10"/>
    <n v="0"/>
    <s v="All"/>
    <x v="1"/>
  </r>
  <r>
    <x v="11"/>
    <x v="10"/>
    <n v="0"/>
    <s v="All"/>
    <x v="1"/>
  </r>
  <r>
    <x v="6"/>
    <x v="11"/>
    <n v="3967.7"/>
    <s v="All"/>
    <x v="1"/>
  </r>
  <r>
    <x v="2"/>
    <x v="11"/>
    <n v="669.4"/>
    <s v="All"/>
    <x v="1"/>
  </r>
  <r>
    <x v="0"/>
    <x v="11"/>
    <n v="227.79999999999899"/>
    <s v="All"/>
    <x v="1"/>
  </r>
  <r>
    <x v="3"/>
    <x v="11"/>
    <n v="93.5"/>
    <s v="All"/>
    <x v="1"/>
  </r>
  <r>
    <x v="5"/>
    <x v="11"/>
    <n v="30.3"/>
    <s v="All"/>
    <x v="1"/>
  </r>
  <r>
    <x v="4"/>
    <x v="11"/>
    <n v="1.8"/>
    <s v="All"/>
    <x v="1"/>
  </r>
  <r>
    <x v="7"/>
    <x v="11"/>
    <n v="0"/>
    <s v="All"/>
    <x v="1"/>
  </r>
  <r>
    <x v="1"/>
    <x v="11"/>
    <n v="0"/>
    <s v="All"/>
    <x v="1"/>
  </r>
  <r>
    <x v="8"/>
    <x v="11"/>
    <n v="0"/>
    <s v="All"/>
    <x v="1"/>
  </r>
  <r>
    <x v="9"/>
    <x v="11"/>
    <n v="0"/>
    <s v="All"/>
    <x v="1"/>
  </r>
  <r>
    <x v="10"/>
    <x v="11"/>
    <n v="0"/>
    <s v="All"/>
    <x v="1"/>
  </r>
  <r>
    <x v="11"/>
    <x v="11"/>
    <n v="0"/>
    <s v="All"/>
    <x v="1"/>
  </r>
  <r>
    <x v="6"/>
    <x v="12"/>
    <n v="4069.6"/>
    <s v="All"/>
    <x v="1"/>
  </r>
  <r>
    <x v="2"/>
    <x v="12"/>
    <n v="696.7"/>
    <s v="All"/>
    <x v="1"/>
  </r>
  <r>
    <x v="0"/>
    <x v="12"/>
    <n v="271.60000000000002"/>
    <s v="All"/>
    <x v="1"/>
  </r>
  <r>
    <x v="5"/>
    <x v="12"/>
    <n v="45.2"/>
    <s v="All"/>
    <x v="1"/>
  </r>
  <r>
    <x v="3"/>
    <x v="12"/>
    <n v="18.5"/>
    <s v="All"/>
    <x v="1"/>
  </r>
  <r>
    <x v="4"/>
    <x v="12"/>
    <n v="1.8"/>
    <s v="All"/>
    <x v="1"/>
  </r>
  <r>
    <x v="7"/>
    <x v="12"/>
    <n v="0"/>
    <s v="All"/>
    <x v="1"/>
  </r>
  <r>
    <x v="1"/>
    <x v="12"/>
    <n v="0"/>
    <s v="All"/>
    <x v="1"/>
  </r>
  <r>
    <x v="8"/>
    <x v="12"/>
    <n v="0"/>
    <s v="All"/>
    <x v="1"/>
  </r>
  <r>
    <x v="9"/>
    <x v="12"/>
    <n v="0"/>
    <s v="All"/>
    <x v="1"/>
  </r>
  <r>
    <x v="10"/>
    <x v="12"/>
    <n v="0"/>
    <s v="All"/>
    <x v="1"/>
  </r>
  <r>
    <x v="11"/>
    <x v="12"/>
    <n v="0"/>
    <s v="All"/>
    <x v="1"/>
  </r>
  <r>
    <x v="6"/>
    <x v="13"/>
    <n v="3403"/>
    <s v="All"/>
    <x v="1"/>
  </r>
  <r>
    <x v="2"/>
    <x v="13"/>
    <n v="465.1"/>
    <s v="All"/>
    <x v="1"/>
  </r>
  <r>
    <x v="0"/>
    <x v="13"/>
    <n v="170.9"/>
    <s v="All"/>
    <x v="1"/>
  </r>
  <r>
    <x v="3"/>
    <x v="13"/>
    <n v="52.8"/>
    <s v="All"/>
    <x v="1"/>
  </r>
  <r>
    <x v="5"/>
    <x v="13"/>
    <n v="44.5"/>
    <s v="All"/>
    <x v="1"/>
  </r>
  <r>
    <x v="4"/>
    <x v="13"/>
    <n v="1.5"/>
    <s v="All"/>
    <x v="1"/>
  </r>
  <r>
    <x v="7"/>
    <x v="13"/>
    <n v="0"/>
    <s v="All"/>
    <x v="1"/>
  </r>
  <r>
    <x v="1"/>
    <x v="13"/>
    <n v="0"/>
    <s v="All"/>
    <x v="1"/>
  </r>
  <r>
    <x v="8"/>
    <x v="13"/>
    <n v="0"/>
    <s v="All"/>
    <x v="1"/>
  </r>
  <r>
    <x v="9"/>
    <x v="13"/>
    <n v="0"/>
    <s v="All"/>
    <x v="1"/>
  </r>
  <r>
    <x v="10"/>
    <x v="13"/>
    <n v="0"/>
    <s v="All"/>
    <x v="1"/>
  </r>
  <r>
    <x v="11"/>
    <x v="13"/>
    <n v="0"/>
    <s v="All"/>
    <x v="1"/>
  </r>
  <r>
    <x v="6"/>
    <x v="14"/>
    <n v="3488.5"/>
    <s v="All"/>
    <x v="1"/>
  </r>
  <r>
    <x v="2"/>
    <x v="14"/>
    <n v="469.7"/>
    <s v="All"/>
    <x v="1"/>
  </r>
  <r>
    <x v="0"/>
    <x v="14"/>
    <n v="123"/>
    <s v="All"/>
    <x v="1"/>
  </r>
  <r>
    <x v="3"/>
    <x v="14"/>
    <n v="97.5"/>
    <s v="All"/>
    <x v="1"/>
  </r>
  <r>
    <x v="5"/>
    <x v="14"/>
    <n v="45.1"/>
    <s v="All"/>
    <x v="1"/>
  </r>
  <r>
    <x v="4"/>
    <x v="14"/>
    <n v="2"/>
    <s v="All"/>
    <x v="1"/>
  </r>
  <r>
    <x v="7"/>
    <x v="14"/>
    <n v="0"/>
    <s v="All"/>
    <x v="1"/>
  </r>
  <r>
    <x v="1"/>
    <x v="14"/>
    <n v="0"/>
    <s v="All"/>
    <x v="1"/>
  </r>
  <r>
    <x v="8"/>
    <x v="14"/>
    <n v="0"/>
    <s v="All"/>
    <x v="1"/>
  </r>
  <r>
    <x v="9"/>
    <x v="14"/>
    <n v="0"/>
    <s v="All"/>
    <x v="1"/>
  </r>
  <r>
    <x v="10"/>
    <x v="14"/>
    <n v="0"/>
    <s v="All"/>
    <x v="1"/>
  </r>
  <r>
    <x v="11"/>
    <x v="14"/>
    <n v="0"/>
    <s v="All"/>
    <x v="1"/>
  </r>
  <r>
    <x v="6"/>
    <x v="15"/>
    <n v="3375.2999999999902"/>
    <s v="All"/>
    <x v="1"/>
  </r>
  <r>
    <x v="2"/>
    <x v="15"/>
    <n v="491.4"/>
    <s v="All"/>
    <x v="1"/>
  </r>
  <r>
    <x v="0"/>
    <x v="15"/>
    <n v="273.2"/>
    <s v="All"/>
    <x v="1"/>
  </r>
  <r>
    <x v="3"/>
    <x v="15"/>
    <n v="217"/>
    <s v="All"/>
    <x v="1"/>
  </r>
  <r>
    <x v="5"/>
    <x v="15"/>
    <n v="45.1"/>
    <s v="All"/>
    <x v="1"/>
  </r>
  <r>
    <x v="4"/>
    <x v="15"/>
    <n v="1.7999999999999901"/>
    <s v="All"/>
    <x v="1"/>
  </r>
  <r>
    <x v="7"/>
    <x v="15"/>
    <n v="0"/>
    <s v="All"/>
    <x v="1"/>
  </r>
  <r>
    <x v="1"/>
    <x v="15"/>
    <n v="0"/>
    <s v="All"/>
    <x v="1"/>
  </r>
  <r>
    <x v="8"/>
    <x v="15"/>
    <n v="0"/>
    <s v="All"/>
    <x v="1"/>
  </r>
  <r>
    <x v="9"/>
    <x v="15"/>
    <n v="0"/>
    <s v="All"/>
    <x v="1"/>
  </r>
  <r>
    <x v="10"/>
    <x v="15"/>
    <n v="0"/>
    <s v="All"/>
    <x v="1"/>
  </r>
  <r>
    <x v="11"/>
    <x v="15"/>
    <n v="0"/>
    <s v="All"/>
    <x v="1"/>
  </r>
  <r>
    <x v="6"/>
    <x v="16"/>
    <n v="3167.9"/>
    <s v="All"/>
    <x v="1"/>
  </r>
  <r>
    <x v="2"/>
    <x v="16"/>
    <n v="475.3"/>
    <s v="All"/>
    <x v="1"/>
  </r>
  <r>
    <x v="0"/>
    <x v="16"/>
    <n v="302.60000000000002"/>
    <s v="All"/>
    <x v="1"/>
  </r>
  <r>
    <x v="3"/>
    <x v="16"/>
    <n v="52.9"/>
    <s v="All"/>
    <x v="1"/>
  </r>
  <r>
    <x v="5"/>
    <x v="16"/>
    <n v="45.1"/>
    <s v="All"/>
    <x v="1"/>
  </r>
  <r>
    <x v="4"/>
    <x v="16"/>
    <n v="1.7"/>
    <s v="All"/>
    <x v="1"/>
  </r>
  <r>
    <x v="7"/>
    <x v="16"/>
    <n v="0"/>
    <s v="All"/>
    <x v="1"/>
  </r>
  <r>
    <x v="1"/>
    <x v="16"/>
    <n v="0"/>
    <s v="All"/>
    <x v="1"/>
  </r>
  <r>
    <x v="8"/>
    <x v="16"/>
    <n v="0"/>
    <s v="All"/>
    <x v="1"/>
  </r>
  <r>
    <x v="9"/>
    <x v="16"/>
    <n v="0"/>
    <s v="All"/>
    <x v="1"/>
  </r>
  <r>
    <x v="10"/>
    <x v="16"/>
    <n v="0"/>
    <s v="All"/>
    <x v="1"/>
  </r>
  <r>
    <x v="11"/>
    <x v="16"/>
    <n v="0"/>
    <s v="All"/>
    <x v="1"/>
  </r>
  <r>
    <x v="6"/>
    <x v="17"/>
    <n v="3212"/>
    <s v="All"/>
    <x v="1"/>
  </r>
  <r>
    <x v="2"/>
    <x v="17"/>
    <n v="472.5"/>
    <s v="All"/>
    <x v="1"/>
  </r>
  <r>
    <x v="3"/>
    <x v="17"/>
    <n v="158.4"/>
    <s v="All"/>
    <x v="1"/>
  </r>
  <r>
    <x v="0"/>
    <x v="17"/>
    <n v="156.29999999999899"/>
    <s v="All"/>
    <x v="1"/>
  </r>
  <r>
    <x v="5"/>
    <x v="17"/>
    <n v="45.1"/>
    <s v="All"/>
    <x v="1"/>
  </r>
  <r>
    <x v="4"/>
    <x v="17"/>
    <n v="1.7"/>
    <s v="All"/>
    <x v="1"/>
  </r>
  <r>
    <x v="7"/>
    <x v="17"/>
    <n v="0"/>
    <s v="All"/>
    <x v="1"/>
  </r>
  <r>
    <x v="1"/>
    <x v="17"/>
    <n v="0"/>
    <s v="All"/>
    <x v="1"/>
  </r>
  <r>
    <x v="8"/>
    <x v="17"/>
    <n v="0"/>
    <s v="All"/>
    <x v="1"/>
  </r>
  <r>
    <x v="9"/>
    <x v="17"/>
    <n v="0"/>
    <s v="All"/>
    <x v="1"/>
  </r>
  <r>
    <x v="10"/>
    <x v="17"/>
    <n v="0"/>
    <s v="All"/>
    <x v="1"/>
  </r>
  <r>
    <x v="11"/>
    <x v="17"/>
    <n v="0"/>
    <s v="All"/>
    <x v="1"/>
  </r>
  <r>
    <x v="5"/>
    <x v="0"/>
    <n v="18115.099999999999"/>
    <s v="All"/>
    <x v="2"/>
  </r>
  <r>
    <x v="0"/>
    <x v="0"/>
    <n v="383.8"/>
    <s v="All"/>
    <x v="2"/>
  </r>
  <r>
    <x v="4"/>
    <x v="0"/>
    <n v="351.4"/>
    <s v="All"/>
    <x v="2"/>
  </r>
  <r>
    <x v="1"/>
    <x v="0"/>
    <n v="335.6"/>
    <s v="All"/>
    <x v="2"/>
  </r>
  <r>
    <x v="2"/>
    <x v="0"/>
    <n v="282.8"/>
    <s v="All"/>
    <x v="2"/>
  </r>
  <r>
    <x v="8"/>
    <x v="0"/>
    <n v="46.8"/>
    <s v="All"/>
    <x v="2"/>
  </r>
  <r>
    <x v="6"/>
    <x v="0"/>
    <n v="0"/>
    <s v="All"/>
    <x v="2"/>
  </r>
  <r>
    <x v="7"/>
    <x v="0"/>
    <n v="0"/>
    <s v="All"/>
    <x v="2"/>
  </r>
  <r>
    <x v="9"/>
    <x v="0"/>
    <n v="0"/>
    <s v="All"/>
    <x v="2"/>
  </r>
  <r>
    <x v="3"/>
    <x v="0"/>
    <n v="0"/>
    <s v="All"/>
    <x v="2"/>
  </r>
  <r>
    <x v="10"/>
    <x v="0"/>
    <n v="0"/>
    <s v="All"/>
    <x v="2"/>
  </r>
  <r>
    <x v="11"/>
    <x v="0"/>
    <n v="0"/>
    <s v="All"/>
    <x v="2"/>
  </r>
  <r>
    <x v="5"/>
    <x v="1"/>
    <n v="24399.699999999899"/>
    <s v="All"/>
    <x v="2"/>
  </r>
  <r>
    <x v="0"/>
    <x v="1"/>
    <n v="361.6"/>
    <s v="All"/>
    <x v="2"/>
  </r>
  <r>
    <x v="4"/>
    <x v="1"/>
    <n v="322.7"/>
    <s v="All"/>
    <x v="2"/>
  </r>
  <r>
    <x v="1"/>
    <x v="1"/>
    <n v="273.5"/>
    <s v="All"/>
    <x v="2"/>
  </r>
  <r>
    <x v="2"/>
    <x v="1"/>
    <n v="254.8"/>
    <s v="All"/>
    <x v="2"/>
  </r>
  <r>
    <x v="8"/>
    <x v="1"/>
    <n v="46.4"/>
    <s v="All"/>
    <x v="2"/>
  </r>
  <r>
    <x v="6"/>
    <x v="1"/>
    <n v="0"/>
    <s v="All"/>
    <x v="2"/>
  </r>
  <r>
    <x v="7"/>
    <x v="1"/>
    <n v="0"/>
    <s v="All"/>
    <x v="2"/>
  </r>
  <r>
    <x v="9"/>
    <x v="1"/>
    <n v="0"/>
    <s v="All"/>
    <x v="2"/>
  </r>
  <r>
    <x v="3"/>
    <x v="1"/>
    <n v="0"/>
    <s v="All"/>
    <x v="2"/>
  </r>
  <r>
    <x v="10"/>
    <x v="1"/>
    <n v="0"/>
    <s v="All"/>
    <x v="2"/>
  </r>
  <r>
    <x v="11"/>
    <x v="1"/>
    <n v="0"/>
    <s v="All"/>
    <x v="2"/>
  </r>
  <r>
    <x v="5"/>
    <x v="2"/>
    <n v="19285.5"/>
    <s v="All"/>
    <x v="2"/>
  </r>
  <r>
    <x v="2"/>
    <x v="2"/>
    <n v="425.9"/>
    <s v="All"/>
    <x v="2"/>
  </r>
  <r>
    <x v="0"/>
    <x v="2"/>
    <n v="387.4"/>
    <s v="All"/>
    <x v="2"/>
  </r>
  <r>
    <x v="4"/>
    <x v="2"/>
    <n v="360.5"/>
    <s v="All"/>
    <x v="2"/>
  </r>
  <r>
    <x v="1"/>
    <x v="2"/>
    <n v="304.2"/>
    <s v="All"/>
    <x v="2"/>
  </r>
  <r>
    <x v="8"/>
    <x v="2"/>
    <n v="2"/>
    <s v="All"/>
    <x v="2"/>
  </r>
  <r>
    <x v="6"/>
    <x v="2"/>
    <n v="0"/>
    <s v="All"/>
    <x v="2"/>
  </r>
  <r>
    <x v="7"/>
    <x v="2"/>
    <n v="0"/>
    <s v="All"/>
    <x v="2"/>
  </r>
  <r>
    <x v="9"/>
    <x v="2"/>
    <n v="0"/>
    <s v="All"/>
    <x v="2"/>
  </r>
  <r>
    <x v="3"/>
    <x v="2"/>
    <n v="0"/>
    <s v="All"/>
    <x v="2"/>
  </r>
  <r>
    <x v="10"/>
    <x v="2"/>
    <n v="0"/>
    <s v="All"/>
    <x v="2"/>
  </r>
  <r>
    <x v="11"/>
    <x v="2"/>
    <n v="0"/>
    <s v="All"/>
    <x v="2"/>
  </r>
  <r>
    <x v="5"/>
    <x v="3"/>
    <n v="17328.900000000001"/>
    <s v="All"/>
    <x v="2"/>
  </r>
  <r>
    <x v="2"/>
    <x v="3"/>
    <n v="390.2"/>
    <s v="All"/>
    <x v="2"/>
  </r>
  <r>
    <x v="0"/>
    <x v="3"/>
    <n v="295.5"/>
    <s v="All"/>
    <x v="2"/>
  </r>
  <r>
    <x v="4"/>
    <x v="3"/>
    <n v="295"/>
    <s v="All"/>
    <x v="2"/>
  </r>
  <r>
    <x v="1"/>
    <x v="3"/>
    <n v="240.8"/>
    <s v="All"/>
    <x v="2"/>
  </r>
  <r>
    <x v="8"/>
    <x v="3"/>
    <n v="2"/>
    <s v="All"/>
    <x v="2"/>
  </r>
  <r>
    <x v="6"/>
    <x v="3"/>
    <n v="0"/>
    <s v="All"/>
    <x v="2"/>
  </r>
  <r>
    <x v="7"/>
    <x v="3"/>
    <n v="0"/>
    <s v="All"/>
    <x v="2"/>
  </r>
  <r>
    <x v="9"/>
    <x v="3"/>
    <n v="0"/>
    <s v="All"/>
    <x v="2"/>
  </r>
  <r>
    <x v="3"/>
    <x v="3"/>
    <n v="0"/>
    <s v="All"/>
    <x v="2"/>
  </r>
  <r>
    <x v="10"/>
    <x v="3"/>
    <n v="0"/>
    <s v="All"/>
    <x v="2"/>
  </r>
  <r>
    <x v="11"/>
    <x v="3"/>
    <n v="0"/>
    <s v="All"/>
    <x v="2"/>
  </r>
  <r>
    <x v="5"/>
    <x v="4"/>
    <n v="33506.1"/>
    <s v="All"/>
    <x v="2"/>
  </r>
  <r>
    <x v="0"/>
    <x v="4"/>
    <n v="385.5"/>
    <s v="All"/>
    <x v="2"/>
  </r>
  <r>
    <x v="1"/>
    <x v="4"/>
    <n v="337.7"/>
    <s v="All"/>
    <x v="2"/>
  </r>
  <r>
    <x v="4"/>
    <x v="4"/>
    <n v="325.10000000000002"/>
    <s v="All"/>
    <x v="2"/>
  </r>
  <r>
    <x v="2"/>
    <x v="4"/>
    <n v="306.89999999999998"/>
    <s v="All"/>
    <x v="2"/>
  </r>
  <r>
    <x v="8"/>
    <x v="4"/>
    <n v="37.6"/>
    <s v="All"/>
    <x v="2"/>
  </r>
  <r>
    <x v="6"/>
    <x v="4"/>
    <n v="0"/>
    <s v="All"/>
    <x v="2"/>
  </r>
  <r>
    <x v="7"/>
    <x v="4"/>
    <n v="0"/>
    <s v="All"/>
    <x v="2"/>
  </r>
  <r>
    <x v="9"/>
    <x v="4"/>
    <n v="0"/>
    <s v="All"/>
    <x v="2"/>
  </r>
  <r>
    <x v="3"/>
    <x v="4"/>
    <n v="0"/>
    <s v="All"/>
    <x v="2"/>
  </r>
  <r>
    <x v="10"/>
    <x v="4"/>
    <n v="0"/>
    <s v="All"/>
    <x v="2"/>
  </r>
  <r>
    <x v="11"/>
    <x v="4"/>
    <n v="0"/>
    <s v="All"/>
    <x v="2"/>
  </r>
  <r>
    <x v="5"/>
    <x v="5"/>
    <n v="15731.4"/>
    <s v="All"/>
    <x v="2"/>
  </r>
  <r>
    <x v="0"/>
    <x v="5"/>
    <n v="395.1"/>
    <s v="All"/>
    <x v="2"/>
  </r>
  <r>
    <x v="1"/>
    <x v="5"/>
    <n v="335.7"/>
    <s v="All"/>
    <x v="2"/>
  </r>
  <r>
    <x v="4"/>
    <x v="5"/>
    <n v="328.7"/>
    <s v="All"/>
    <x v="2"/>
  </r>
  <r>
    <x v="2"/>
    <x v="5"/>
    <n v="211.5"/>
    <s v="All"/>
    <x v="2"/>
  </r>
  <r>
    <x v="8"/>
    <x v="5"/>
    <n v="41.4"/>
    <s v="All"/>
    <x v="2"/>
  </r>
  <r>
    <x v="6"/>
    <x v="5"/>
    <n v="0"/>
    <s v="All"/>
    <x v="2"/>
  </r>
  <r>
    <x v="7"/>
    <x v="5"/>
    <n v="0"/>
    <s v="All"/>
    <x v="2"/>
  </r>
  <r>
    <x v="9"/>
    <x v="5"/>
    <n v="0"/>
    <s v="All"/>
    <x v="2"/>
  </r>
  <r>
    <x v="3"/>
    <x v="5"/>
    <n v="0"/>
    <s v="All"/>
    <x v="2"/>
  </r>
  <r>
    <x v="10"/>
    <x v="5"/>
    <n v="0"/>
    <s v="All"/>
    <x v="2"/>
  </r>
  <r>
    <x v="11"/>
    <x v="5"/>
    <n v="0"/>
    <s v="All"/>
    <x v="2"/>
  </r>
  <r>
    <x v="5"/>
    <x v="6"/>
    <n v="16147.199999999901"/>
    <s v="All"/>
    <x v="2"/>
  </r>
  <r>
    <x v="0"/>
    <x v="6"/>
    <n v="391.4"/>
    <s v="All"/>
    <x v="2"/>
  </r>
  <r>
    <x v="4"/>
    <x v="6"/>
    <n v="341.4"/>
    <s v="All"/>
    <x v="2"/>
  </r>
  <r>
    <x v="1"/>
    <x v="6"/>
    <n v="316.39999999999998"/>
    <s v="All"/>
    <x v="2"/>
  </r>
  <r>
    <x v="2"/>
    <x v="6"/>
    <n v="252.2"/>
    <s v="All"/>
    <x v="2"/>
  </r>
  <r>
    <x v="8"/>
    <x v="6"/>
    <n v="2.5"/>
    <s v="All"/>
    <x v="2"/>
  </r>
  <r>
    <x v="6"/>
    <x v="6"/>
    <n v="0"/>
    <s v="All"/>
    <x v="2"/>
  </r>
  <r>
    <x v="7"/>
    <x v="6"/>
    <n v="0"/>
    <s v="All"/>
    <x v="2"/>
  </r>
  <r>
    <x v="9"/>
    <x v="6"/>
    <n v="0"/>
    <s v="All"/>
    <x v="2"/>
  </r>
  <r>
    <x v="3"/>
    <x v="6"/>
    <n v="0"/>
    <s v="All"/>
    <x v="2"/>
  </r>
  <r>
    <x v="10"/>
    <x v="6"/>
    <n v="0"/>
    <s v="All"/>
    <x v="2"/>
  </r>
  <r>
    <x v="11"/>
    <x v="6"/>
    <n v="0"/>
    <s v="All"/>
    <x v="2"/>
  </r>
  <r>
    <x v="5"/>
    <x v="7"/>
    <n v="13621.3"/>
    <s v="All"/>
    <x v="2"/>
  </r>
  <r>
    <x v="0"/>
    <x v="7"/>
    <n v="360.9"/>
    <s v="All"/>
    <x v="2"/>
  </r>
  <r>
    <x v="4"/>
    <x v="7"/>
    <n v="335"/>
    <s v="All"/>
    <x v="2"/>
  </r>
  <r>
    <x v="1"/>
    <x v="7"/>
    <n v="297.10000000000002"/>
    <s v="All"/>
    <x v="2"/>
  </r>
  <r>
    <x v="2"/>
    <x v="7"/>
    <n v="244"/>
    <s v="All"/>
    <x v="2"/>
  </r>
  <r>
    <x v="8"/>
    <x v="7"/>
    <n v="2"/>
    <s v="All"/>
    <x v="2"/>
  </r>
  <r>
    <x v="6"/>
    <x v="7"/>
    <n v="0"/>
    <s v="All"/>
    <x v="2"/>
  </r>
  <r>
    <x v="7"/>
    <x v="7"/>
    <n v="0"/>
    <s v="All"/>
    <x v="2"/>
  </r>
  <r>
    <x v="9"/>
    <x v="7"/>
    <n v="0"/>
    <s v="All"/>
    <x v="2"/>
  </r>
  <r>
    <x v="3"/>
    <x v="7"/>
    <n v="0"/>
    <s v="All"/>
    <x v="2"/>
  </r>
  <r>
    <x v="10"/>
    <x v="7"/>
    <n v="0"/>
    <s v="All"/>
    <x v="2"/>
  </r>
  <r>
    <x v="11"/>
    <x v="7"/>
    <n v="0"/>
    <s v="All"/>
    <x v="2"/>
  </r>
  <r>
    <x v="5"/>
    <x v="8"/>
    <n v="18985.8"/>
    <s v="All"/>
    <x v="2"/>
  </r>
  <r>
    <x v="4"/>
    <x v="8"/>
    <n v="360.6"/>
    <s v="All"/>
    <x v="2"/>
  </r>
  <r>
    <x v="0"/>
    <x v="8"/>
    <n v="340.79999999999899"/>
    <s v="All"/>
    <x v="2"/>
  </r>
  <r>
    <x v="2"/>
    <x v="8"/>
    <n v="304.60000000000002"/>
    <s v="All"/>
    <x v="2"/>
  </r>
  <r>
    <x v="1"/>
    <x v="8"/>
    <n v="173.3"/>
    <s v="All"/>
    <x v="2"/>
  </r>
  <r>
    <x v="8"/>
    <x v="8"/>
    <n v="1.3"/>
    <s v="All"/>
    <x v="2"/>
  </r>
  <r>
    <x v="6"/>
    <x v="8"/>
    <n v="0"/>
    <s v="All"/>
    <x v="2"/>
  </r>
  <r>
    <x v="7"/>
    <x v="8"/>
    <n v="0"/>
    <s v="All"/>
    <x v="2"/>
  </r>
  <r>
    <x v="9"/>
    <x v="8"/>
    <n v="0"/>
    <s v="All"/>
    <x v="2"/>
  </r>
  <r>
    <x v="3"/>
    <x v="8"/>
    <n v="0"/>
    <s v="All"/>
    <x v="2"/>
  </r>
  <r>
    <x v="10"/>
    <x v="8"/>
    <n v="0"/>
    <s v="All"/>
    <x v="2"/>
  </r>
  <r>
    <x v="11"/>
    <x v="8"/>
    <n v="0"/>
    <s v="All"/>
    <x v="2"/>
  </r>
  <r>
    <x v="5"/>
    <x v="9"/>
    <n v="24991.3999999999"/>
    <s v="All"/>
    <x v="2"/>
  </r>
  <r>
    <x v="0"/>
    <x v="9"/>
    <n v="353.29999999999899"/>
    <s v="All"/>
    <x v="2"/>
  </r>
  <r>
    <x v="1"/>
    <x v="9"/>
    <n v="298.8"/>
    <s v="All"/>
    <x v="2"/>
  </r>
  <r>
    <x v="4"/>
    <x v="9"/>
    <n v="202.8"/>
    <s v="All"/>
    <x v="2"/>
  </r>
  <r>
    <x v="2"/>
    <x v="9"/>
    <n v="181.7"/>
    <s v="All"/>
    <x v="2"/>
  </r>
  <r>
    <x v="8"/>
    <x v="9"/>
    <n v="1.3"/>
    <s v="All"/>
    <x v="2"/>
  </r>
  <r>
    <x v="6"/>
    <x v="9"/>
    <n v="0"/>
    <s v="All"/>
    <x v="2"/>
  </r>
  <r>
    <x v="7"/>
    <x v="9"/>
    <n v="0"/>
    <s v="All"/>
    <x v="2"/>
  </r>
  <r>
    <x v="9"/>
    <x v="9"/>
    <n v="0"/>
    <s v="All"/>
    <x v="2"/>
  </r>
  <r>
    <x v="3"/>
    <x v="9"/>
    <n v="0"/>
    <s v="All"/>
    <x v="2"/>
  </r>
  <r>
    <x v="10"/>
    <x v="9"/>
    <n v="0"/>
    <s v="All"/>
    <x v="2"/>
  </r>
  <r>
    <x v="11"/>
    <x v="9"/>
    <n v="0"/>
    <s v="All"/>
    <x v="2"/>
  </r>
  <r>
    <x v="5"/>
    <x v="10"/>
    <n v="17214.699999999899"/>
    <s v="All"/>
    <x v="2"/>
  </r>
  <r>
    <x v="0"/>
    <x v="10"/>
    <n v="406.4"/>
    <s v="All"/>
    <x v="2"/>
  </r>
  <r>
    <x v="1"/>
    <x v="10"/>
    <n v="299.10000000000002"/>
    <s v="All"/>
    <x v="2"/>
  </r>
  <r>
    <x v="4"/>
    <x v="10"/>
    <n v="237.6"/>
    <s v="All"/>
    <x v="2"/>
  </r>
  <r>
    <x v="2"/>
    <x v="10"/>
    <n v="207.7"/>
    <s v="All"/>
    <x v="2"/>
  </r>
  <r>
    <x v="8"/>
    <x v="10"/>
    <n v="1.4"/>
    <s v="All"/>
    <x v="2"/>
  </r>
  <r>
    <x v="6"/>
    <x v="10"/>
    <n v="0"/>
    <s v="All"/>
    <x v="2"/>
  </r>
  <r>
    <x v="7"/>
    <x v="10"/>
    <n v="0"/>
    <s v="All"/>
    <x v="2"/>
  </r>
  <r>
    <x v="9"/>
    <x v="10"/>
    <n v="0"/>
    <s v="All"/>
    <x v="2"/>
  </r>
  <r>
    <x v="3"/>
    <x v="10"/>
    <n v="0"/>
    <s v="All"/>
    <x v="2"/>
  </r>
  <r>
    <x v="10"/>
    <x v="10"/>
    <n v="0"/>
    <s v="All"/>
    <x v="2"/>
  </r>
  <r>
    <x v="11"/>
    <x v="10"/>
    <n v="0"/>
    <s v="All"/>
    <x v="2"/>
  </r>
  <r>
    <x v="5"/>
    <x v="11"/>
    <n v="14273.7"/>
    <s v="All"/>
    <x v="2"/>
  </r>
  <r>
    <x v="0"/>
    <x v="11"/>
    <n v="422.7"/>
    <s v="All"/>
    <x v="2"/>
  </r>
  <r>
    <x v="4"/>
    <x v="11"/>
    <n v="247.7"/>
    <s v="All"/>
    <x v="2"/>
  </r>
  <r>
    <x v="1"/>
    <x v="11"/>
    <n v="231.5"/>
    <s v="All"/>
    <x v="2"/>
  </r>
  <r>
    <x v="2"/>
    <x v="11"/>
    <n v="201"/>
    <s v="All"/>
    <x v="2"/>
  </r>
  <r>
    <x v="8"/>
    <x v="11"/>
    <n v="1.6"/>
    <s v="All"/>
    <x v="2"/>
  </r>
  <r>
    <x v="6"/>
    <x v="11"/>
    <n v="0"/>
    <s v="All"/>
    <x v="2"/>
  </r>
  <r>
    <x v="7"/>
    <x v="11"/>
    <n v="0"/>
    <s v="All"/>
    <x v="2"/>
  </r>
  <r>
    <x v="9"/>
    <x v="11"/>
    <n v="0"/>
    <s v="All"/>
    <x v="2"/>
  </r>
  <r>
    <x v="3"/>
    <x v="11"/>
    <n v="0"/>
    <s v="All"/>
    <x v="2"/>
  </r>
  <r>
    <x v="10"/>
    <x v="11"/>
    <n v="0"/>
    <s v="All"/>
    <x v="2"/>
  </r>
  <r>
    <x v="11"/>
    <x v="11"/>
    <n v="0"/>
    <s v="All"/>
    <x v="2"/>
  </r>
  <r>
    <x v="5"/>
    <x v="12"/>
    <n v="9078.1"/>
    <s v="All"/>
    <x v="2"/>
  </r>
  <r>
    <x v="0"/>
    <x v="12"/>
    <n v="428.099999999999"/>
    <s v="All"/>
    <x v="2"/>
  </r>
  <r>
    <x v="4"/>
    <x v="12"/>
    <n v="238.1"/>
    <s v="All"/>
    <x v="2"/>
  </r>
  <r>
    <x v="1"/>
    <x v="12"/>
    <n v="173.5"/>
    <s v="All"/>
    <x v="2"/>
  </r>
  <r>
    <x v="2"/>
    <x v="12"/>
    <n v="142.5"/>
    <s v="All"/>
    <x v="2"/>
  </r>
  <r>
    <x v="8"/>
    <x v="12"/>
    <n v="1.7"/>
    <s v="All"/>
    <x v="2"/>
  </r>
  <r>
    <x v="6"/>
    <x v="12"/>
    <n v="0"/>
    <s v="All"/>
    <x v="2"/>
  </r>
  <r>
    <x v="7"/>
    <x v="12"/>
    <n v="0"/>
    <s v="All"/>
    <x v="2"/>
  </r>
  <r>
    <x v="9"/>
    <x v="12"/>
    <n v="0"/>
    <s v="All"/>
    <x v="2"/>
  </r>
  <r>
    <x v="3"/>
    <x v="12"/>
    <n v="0"/>
    <s v="All"/>
    <x v="2"/>
  </r>
  <r>
    <x v="10"/>
    <x v="12"/>
    <n v="0"/>
    <s v="All"/>
    <x v="2"/>
  </r>
  <r>
    <x v="11"/>
    <x v="12"/>
    <n v="0"/>
    <s v="All"/>
    <x v="2"/>
  </r>
  <r>
    <x v="5"/>
    <x v="13"/>
    <n v="12897.7"/>
    <s v="All"/>
    <x v="2"/>
  </r>
  <r>
    <x v="0"/>
    <x v="13"/>
    <n v="391.3"/>
    <s v="All"/>
    <x v="2"/>
  </r>
  <r>
    <x v="4"/>
    <x v="13"/>
    <n v="240.5"/>
    <s v="All"/>
    <x v="2"/>
  </r>
  <r>
    <x v="1"/>
    <x v="13"/>
    <n v="166.2"/>
    <s v="All"/>
    <x v="2"/>
  </r>
  <r>
    <x v="2"/>
    <x v="13"/>
    <n v="132.69999999999999"/>
    <s v="All"/>
    <x v="2"/>
  </r>
  <r>
    <x v="8"/>
    <x v="13"/>
    <n v="2.2000000000000002"/>
    <s v="All"/>
    <x v="2"/>
  </r>
  <r>
    <x v="6"/>
    <x v="13"/>
    <n v="0"/>
    <s v="All"/>
    <x v="2"/>
  </r>
  <r>
    <x v="7"/>
    <x v="13"/>
    <n v="0"/>
    <s v="All"/>
    <x v="2"/>
  </r>
  <r>
    <x v="9"/>
    <x v="13"/>
    <n v="0"/>
    <s v="All"/>
    <x v="2"/>
  </r>
  <r>
    <x v="3"/>
    <x v="13"/>
    <n v="0"/>
    <s v="All"/>
    <x v="2"/>
  </r>
  <r>
    <x v="10"/>
    <x v="13"/>
    <n v="0"/>
    <s v="All"/>
    <x v="2"/>
  </r>
  <r>
    <x v="11"/>
    <x v="13"/>
    <n v="0"/>
    <s v="All"/>
    <x v="2"/>
  </r>
  <r>
    <x v="5"/>
    <x v="14"/>
    <n v="23606.2"/>
    <s v="All"/>
    <x v="2"/>
  </r>
  <r>
    <x v="0"/>
    <x v="14"/>
    <n v="430.2"/>
    <s v="All"/>
    <x v="2"/>
  </r>
  <r>
    <x v="4"/>
    <x v="14"/>
    <n v="278.2"/>
    <s v="All"/>
    <x v="2"/>
  </r>
  <r>
    <x v="1"/>
    <x v="14"/>
    <n v="255.2"/>
    <s v="All"/>
    <x v="2"/>
  </r>
  <r>
    <x v="2"/>
    <x v="14"/>
    <n v="203.4"/>
    <s v="All"/>
    <x v="2"/>
  </r>
  <r>
    <x v="8"/>
    <x v="14"/>
    <n v="65.599999999999994"/>
    <s v="All"/>
    <x v="2"/>
  </r>
  <r>
    <x v="6"/>
    <x v="14"/>
    <n v="0"/>
    <s v="All"/>
    <x v="2"/>
  </r>
  <r>
    <x v="7"/>
    <x v="14"/>
    <n v="0"/>
    <s v="All"/>
    <x v="2"/>
  </r>
  <r>
    <x v="9"/>
    <x v="14"/>
    <n v="0"/>
    <s v="All"/>
    <x v="2"/>
  </r>
  <r>
    <x v="3"/>
    <x v="14"/>
    <n v="0"/>
    <s v="All"/>
    <x v="2"/>
  </r>
  <r>
    <x v="10"/>
    <x v="14"/>
    <n v="0"/>
    <s v="All"/>
    <x v="2"/>
  </r>
  <r>
    <x v="11"/>
    <x v="14"/>
    <n v="0"/>
    <s v="All"/>
    <x v="2"/>
  </r>
  <r>
    <x v="5"/>
    <x v="15"/>
    <n v="13525.1"/>
    <s v="All"/>
    <x v="2"/>
  </r>
  <r>
    <x v="0"/>
    <x v="15"/>
    <n v="545.6"/>
    <s v="All"/>
    <x v="2"/>
  </r>
  <r>
    <x v="4"/>
    <x v="15"/>
    <n v="275.8"/>
    <s v="All"/>
    <x v="2"/>
  </r>
  <r>
    <x v="1"/>
    <x v="15"/>
    <n v="231.2"/>
    <s v="All"/>
    <x v="2"/>
  </r>
  <r>
    <x v="2"/>
    <x v="15"/>
    <n v="205.8"/>
    <s v="All"/>
    <x v="2"/>
  </r>
  <r>
    <x v="8"/>
    <x v="15"/>
    <n v="32.799999999999997"/>
    <s v="All"/>
    <x v="2"/>
  </r>
  <r>
    <x v="6"/>
    <x v="15"/>
    <n v="0"/>
    <s v="All"/>
    <x v="2"/>
  </r>
  <r>
    <x v="7"/>
    <x v="15"/>
    <n v="0"/>
    <s v="All"/>
    <x v="2"/>
  </r>
  <r>
    <x v="9"/>
    <x v="15"/>
    <n v="0"/>
    <s v="All"/>
    <x v="2"/>
  </r>
  <r>
    <x v="3"/>
    <x v="15"/>
    <n v="0"/>
    <s v="All"/>
    <x v="2"/>
  </r>
  <r>
    <x v="10"/>
    <x v="15"/>
    <n v="0"/>
    <s v="All"/>
    <x v="2"/>
  </r>
  <r>
    <x v="11"/>
    <x v="15"/>
    <n v="0"/>
    <s v="All"/>
    <x v="2"/>
  </r>
  <r>
    <x v="5"/>
    <x v="16"/>
    <n v="21693.599999999999"/>
    <s v="All"/>
    <x v="2"/>
  </r>
  <r>
    <x v="0"/>
    <x v="16"/>
    <n v="449.5"/>
    <s v="All"/>
    <x v="2"/>
  </r>
  <r>
    <x v="4"/>
    <x v="16"/>
    <n v="265.2"/>
    <s v="All"/>
    <x v="2"/>
  </r>
  <r>
    <x v="1"/>
    <x v="16"/>
    <n v="259.2"/>
    <s v="All"/>
    <x v="2"/>
  </r>
  <r>
    <x v="2"/>
    <x v="16"/>
    <n v="184.7"/>
    <s v="All"/>
    <x v="2"/>
  </r>
  <r>
    <x v="8"/>
    <x v="16"/>
    <n v="41.2"/>
    <s v="All"/>
    <x v="2"/>
  </r>
  <r>
    <x v="6"/>
    <x v="16"/>
    <n v="0"/>
    <s v="All"/>
    <x v="2"/>
  </r>
  <r>
    <x v="7"/>
    <x v="16"/>
    <n v="0"/>
    <s v="All"/>
    <x v="2"/>
  </r>
  <r>
    <x v="9"/>
    <x v="16"/>
    <n v="0"/>
    <s v="All"/>
    <x v="2"/>
  </r>
  <r>
    <x v="3"/>
    <x v="16"/>
    <n v="0"/>
    <s v="All"/>
    <x v="2"/>
  </r>
  <r>
    <x v="10"/>
    <x v="16"/>
    <n v="0"/>
    <s v="All"/>
    <x v="2"/>
  </r>
  <r>
    <x v="11"/>
    <x v="16"/>
    <n v="0"/>
    <s v="All"/>
    <x v="2"/>
  </r>
  <r>
    <x v="5"/>
    <x v="17"/>
    <n v="8296.9"/>
    <s v="All"/>
    <x v="2"/>
  </r>
  <r>
    <x v="0"/>
    <x v="17"/>
    <n v="456.1"/>
    <s v="All"/>
    <x v="2"/>
  </r>
  <r>
    <x v="4"/>
    <x v="17"/>
    <n v="288"/>
    <s v="All"/>
    <x v="2"/>
  </r>
  <r>
    <x v="1"/>
    <x v="17"/>
    <n v="211.9"/>
    <s v="All"/>
    <x v="2"/>
  </r>
  <r>
    <x v="2"/>
    <x v="17"/>
    <n v="192.9"/>
    <s v="All"/>
    <x v="2"/>
  </r>
  <r>
    <x v="8"/>
    <x v="17"/>
    <n v="9.6"/>
    <s v="All"/>
    <x v="2"/>
  </r>
  <r>
    <x v="6"/>
    <x v="17"/>
    <n v="0"/>
    <s v="All"/>
    <x v="2"/>
  </r>
  <r>
    <x v="7"/>
    <x v="17"/>
    <n v="0"/>
    <s v="All"/>
    <x v="2"/>
  </r>
  <r>
    <x v="9"/>
    <x v="17"/>
    <n v="0"/>
    <s v="All"/>
    <x v="2"/>
  </r>
  <r>
    <x v="3"/>
    <x v="17"/>
    <n v="0"/>
    <s v="All"/>
    <x v="2"/>
  </r>
  <r>
    <x v="10"/>
    <x v="17"/>
    <n v="0"/>
    <s v="All"/>
    <x v="2"/>
  </r>
  <r>
    <x v="11"/>
    <x v="17"/>
    <n v="0"/>
    <s v="All"/>
    <x v="2"/>
  </r>
  <r>
    <x v="4"/>
    <x v="0"/>
    <n v="287.89999999999998"/>
    <s v="All"/>
    <x v="3"/>
  </r>
  <r>
    <x v="2"/>
    <x v="0"/>
    <n v="256"/>
    <s v="All"/>
    <x v="3"/>
  </r>
  <r>
    <x v="0"/>
    <x v="0"/>
    <n v="151.69999999999999"/>
    <s v="All"/>
    <x v="3"/>
  </r>
  <r>
    <x v="5"/>
    <x v="0"/>
    <n v="118.8"/>
    <s v="All"/>
    <x v="3"/>
  </r>
  <r>
    <x v="6"/>
    <x v="0"/>
    <n v="0"/>
    <s v="All"/>
    <x v="3"/>
  </r>
  <r>
    <x v="7"/>
    <x v="0"/>
    <n v="0"/>
    <s v="All"/>
    <x v="3"/>
  </r>
  <r>
    <x v="1"/>
    <x v="0"/>
    <n v="0"/>
    <s v="All"/>
    <x v="3"/>
  </r>
  <r>
    <x v="8"/>
    <x v="0"/>
    <n v="0"/>
    <s v="All"/>
    <x v="3"/>
  </r>
  <r>
    <x v="9"/>
    <x v="0"/>
    <n v="0"/>
    <s v="All"/>
    <x v="3"/>
  </r>
  <r>
    <x v="3"/>
    <x v="0"/>
    <n v="0"/>
    <s v="All"/>
    <x v="3"/>
  </r>
  <r>
    <x v="10"/>
    <x v="0"/>
    <n v="0"/>
    <s v="All"/>
    <x v="3"/>
  </r>
  <r>
    <x v="11"/>
    <x v="0"/>
    <n v="0"/>
    <s v="All"/>
    <x v="3"/>
  </r>
  <r>
    <x v="4"/>
    <x v="1"/>
    <n v="274"/>
    <s v="All"/>
    <x v="3"/>
  </r>
  <r>
    <x v="2"/>
    <x v="1"/>
    <n v="218.7"/>
    <s v="All"/>
    <x v="3"/>
  </r>
  <r>
    <x v="5"/>
    <x v="1"/>
    <n v="144.69999999999999"/>
    <s v="All"/>
    <x v="3"/>
  </r>
  <r>
    <x v="0"/>
    <x v="1"/>
    <n v="141.9"/>
    <s v="All"/>
    <x v="3"/>
  </r>
  <r>
    <x v="6"/>
    <x v="1"/>
    <n v="0"/>
    <s v="All"/>
    <x v="3"/>
  </r>
  <r>
    <x v="7"/>
    <x v="1"/>
    <n v="0"/>
    <s v="All"/>
    <x v="3"/>
  </r>
  <r>
    <x v="1"/>
    <x v="1"/>
    <n v="0"/>
    <s v="All"/>
    <x v="3"/>
  </r>
  <r>
    <x v="8"/>
    <x v="1"/>
    <n v="0"/>
    <s v="All"/>
    <x v="3"/>
  </r>
  <r>
    <x v="9"/>
    <x v="1"/>
    <n v="0"/>
    <s v="All"/>
    <x v="3"/>
  </r>
  <r>
    <x v="3"/>
    <x v="1"/>
    <n v="0"/>
    <s v="All"/>
    <x v="3"/>
  </r>
  <r>
    <x v="10"/>
    <x v="1"/>
    <n v="0"/>
    <s v="All"/>
    <x v="3"/>
  </r>
  <r>
    <x v="11"/>
    <x v="1"/>
    <n v="0"/>
    <s v="All"/>
    <x v="3"/>
  </r>
  <r>
    <x v="4"/>
    <x v="2"/>
    <n v="304.3"/>
    <s v="All"/>
    <x v="3"/>
  </r>
  <r>
    <x v="2"/>
    <x v="2"/>
    <n v="217.1"/>
    <s v="All"/>
    <x v="3"/>
  </r>
  <r>
    <x v="0"/>
    <x v="2"/>
    <n v="144.9"/>
    <s v="All"/>
    <x v="3"/>
  </r>
  <r>
    <x v="5"/>
    <x v="2"/>
    <n v="138.69999999999999"/>
    <s v="All"/>
    <x v="3"/>
  </r>
  <r>
    <x v="6"/>
    <x v="2"/>
    <n v="0"/>
    <s v="All"/>
    <x v="3"/>
  </r>
  <r>
    <x v="7"/>
    <x v="2"/>
    <n v="0"/>
    <s v="All"/>
    <x v="3"/>
  </r>
  <r>
    <x v="1"/>
    <x v="2"/>
    <n v="0"/>
    <s v="All"/>
    <x v="3"/>
  </r>
  <r>
    <x v="8"/>
    <x v="2"/>
    <n v="0"/>
    <s v="All"/>
    <x v="3"/>
  </r>
  <r>
    <x v="9"/>
    <x v="2"/>
    <n v="0"/>
    <s v="All"/>
    <x v="3"/>
  </r>
  <r>
    <x v="3"/>
    <x v="2"/>
    <n v="0"/>
    <s v="All"/>
    <x v="3"/>
  </r>
  <r>
    <x v="10"/>
    <x v="2"/>
    <n v="0"/>
    <s v="All"/>
    <x v="3"/>
  </r>
  <r>
    <x v="11"/>
    <x v="2"/>
    <n v="0"/>
    <s v="All"/>
    <x v="3"/>
  </r>
  <r>
    <x v="2"/>
    <x v="3"/>
    <n v="342.1"/>
    <s v="All"/>
    <x v="3"/>
  </r>
  <r>
    <x v="4"/>
    <x v="3"/>
    <n v="275.7"/>
    <s v="All"/>
    <x v="3"/>
  </r>
  <r>
    <x v="5"/>
    <x v="3"/>
    <n v="173.9"/>
    <s v="All"/>
    <x v="3"/>
  </r>
  <r>
    <x v="0"/>
    <x v="3"/>
    <n v="135.6"/>
    <s v="All"/>
    <x v="3"/>
  </r>
  <r>
    <x v="8"/>
    <x v="3"/>
    <n v="0.4"/>
    <s v="All"/>
    <x v="3"/>
  </r>
  <r>
    <x v="6"/>
    <x v="3"/>
    <n v="0"/>
    <s v="All"/>
    <x v="3"/>
  </r>
  <r>
    <x v="7"/>
    <x v="3"/>
    <n v="0"/>
    <s v="All"/>
    <x v="3"/>
  </r>
  <r>
    <x v="1"/>
    <x v="3"/>
    <n v="0"/>
    <s v="All"/>
    <x v="3"/>
  </r>
  <r>
    <x v="9"/>
    <x v="3"/>
    <n v="0"/>
    <s v="All"/>
    <x v="3"/>
  </r>
  <r>
    <x v="3"/>
    <x v="3"/>
    <n v="0"/>
    <s v="All"/>
    <x v="3"/>
  </r>
  <r>
    <x v="10"/>
    <x v="3"/>
    <n v="0"/>
    <s v="All"/>
    <x v="3"/>
  </r>
  <r>
    <x v="11"/>
    <x v="3"/>
    <n v="0"/>
    <s v="All"/>
    <x v="3"/>
  </r>
  <r>
    <x v="2"/>
    <x v="4"/>
    <n v="431.1"/>
    <s v="All"/>
    <x v="3"/>
  </r>
  <r>
    <x v="4"/>
    <x v="4"/>
    <n v="315.10000000000002"/>
    <s v="All"/>
    <x v="3"/>
  </r>
  <r>
    <x v="5"/>
    <x v="4"/>
    <n v="222.89999999999901"/>
    <s v="All"/>
    <x v="3"/>
  </r>
  <r>
    <x v="0"/>
    <x v="4"/>
    <n v="153.80000000000001"/>
    <s v="All"/>
    <x v="3"/>
  </r>
  <r>
    <x v="6"/>
    <x v="4"/>
    <n v="0"/>
    <s v="All"/>
    <x v="3"/>
  </r>
  <r>
    <x v="7"/>
    <x v="4"/>
    <n v="0"/>
    <s v="All"/>
    <x v="3"/>
  </r>
  <r>
    <x v="1"/>
    <x v="4"/>
    <n v="0"/>
    <s v="All"/>
    <x v="3"/>
  </r>
  <r>
    <x v="8"/>
    <x v="4"/>
    <n v="0"/>
    <s v="All"/>
    <x v="3"/>
  </r>
  <r>
    <x v="9"/>
    <x v="4"/>
    <n v="0"/>
    <s v="All"/>
    <x v="3"/>
  </r>
  <r>
    <x v="3"/>
    <x v="4"/>
    <n v="0"/>
    <s v="All"/>
    <x v="3"/>
  </r>
  <r>
    <x v="10"/>
    <x v="4"/>
    <n v="0"/>
    <s v="All"/>
    <x v="3"/>
  </r>
  <r>
    <x v="11"/>
    <x v="4"/>
    <n v="0"/>
    <s v="All"/>
    <x v="3"/>
  </r>
  <r>
    <x v="4"/>
    <x v="5"/>
    <n v="343.4"/>
    <s v="All"/>
    <x v="3"/>
  </r>
  <r>
    <x v="2"/>
    <x v="5"/>
    <n v="188.8"/>
    <s v="All"/>
    <x v="3"/>
  </r>
  <r>
    <x v="0"/>
    <x v="5"/>
    <n v="168.5"/>
    <s v="All"/>
    <x v="3"/>
  </r>
  <r>
    <x v="5"/>
    <x v="5"/>
    <n v="138.19999999999999"/>
    <s v="All"/>
    <x v="3"/>
  </r>
  <r>
    <x v="6"/>
    <x v="5"/>
    <n v="0"/>
    <s v="All"/>
    <x v="3"/>
  </r>
  <r>
    <x v="7"/>
    <x v="5"/>
    <n v="0"/>
    <s v="All"/>
    <x v="3"/>
  </r>
  <r>
    <x v="1"/>
    <x v="5"/>
    <n v="0"/>
    <s v="All"/>
    <x v="3"/>
  </r>
  <r>
    <x v="8"/>
    <x v="5"/>
    <n v="0"/>
    <s v="All"/>
    <x v="3"/>
  </r>
  <r>
    <x v="9"/>
    <x v="5"/>
    <n v="0"/>
    <s v="All"/>
    <x v="3"/>
  </r>
  <r>
    <x v="3"/>
    <x v="5"/>
    <n v="0"/>
    <s v="All"/>
    <x v="3"/>
  </r>
  <r>
    <x v="10"/>
    <x v="5"/>
    <n v="0"/>
    <s v="All"/>
    <x v="3"/>
  </r>
  <r>
    <x v="11"/>
    <x v="5"/>
    <n v="0"/>
    <s v="All"/>
    <x v="3"/>
  </r>
  <r>
    <x v="4"/>
    <x v="6"/>
    <n v="330.2"/>
    <s v="All"/>
    <x v="3"/>
  </r>
  <r>
    <x v="2"/>
    <x v="6"/>
    <n v="209.7"/>
    <s v="All"/>
    <x v="3"/>
  </r>
  <r>
    <x v="0"/>
    <x v="6"/>
    <n v="152.30000000000001"/>
    <s v="All"/>
    <x v="3"/>
  </r>
  <r>
    <x v="5"/>
    <x v="6"/>
    <n v="146.30000000000001"/>
    <s v="All"/>
    <x v="3"/>
  </r>
  <r>
    <x v="6"/>
    <x v="6"/>
    <n v="0"/>
    <s v="All"/>
    <x v="3"/>
  </r>
  <r>
    <x v="7"/>
    <x v="6"/>
    <n v="0"/>
    <s v="All"/>
    <x v="3"/>
  </r>
  <r>
    <x v="1"/>
    <x v="6"/>
    <n v="0"/>
    <s v="All"/>
    <x v="3"/>
  </r>
  <r>
    <x v="8"/>
    <x v="6"/>
    <n v="0"/>
    <s v="All"/>
    <x v="3"/>
  </r>
  <r>
    <x v="9"/>
    <x v="6"/>
    <n v="0"/>
    <s v="All"/>
    <x v="3"/>
  </r>
  <r>
    <x v="3"/>
    <x v="6"/>
    <n v="0"/>
    <s v="All"/>
    <x v="3"/>
  </r>
  <r>
    <x v="10"/>
    <x v="6"/>
    <n v="0"/>
    <s v="All"/>
    <x v="3"/>
  </r>
  <r>
    <x v="11"/>
    <x v="6"/>
    <n v="0"/>
    <s v="All"/>
    <x v="3"/>
  </r>
  <r>
    <x v="4"/>
    <x v="7"/>
    <n v="343.9"/>
    <s v="All"/>
    <x v="3"/>
  </r>
  <r>
    <x v="2"/>
    <x v="7"/>
    <n v="256.10000000000002"/>
    <s v="All"/>
    <x v="3"/>
  </r>
  <r>
    <x v="0"/>
    <x v="7"/>
    <n v="164.6"/>
    <s v="All"/>
    <x v="3"/>
  </r>
  <r>
    <x v="5"/>
    <x v="7"/>
    <n v="155.79999999999899"/>
    <s v="All"/>
    <x v="3"/>
  </r>
  <r>
    <x v="6"/>
    <x v="7"/>
    <n v="0"/>
    <s v="All"/>
    <x v="3"/>
  </r>
  <r>
    <x v="7"/>
    <x v="7"/>
    <n v="0"/>
    <s v="All"/>
    <x v="3"/>
  </r>
  <r>
    <x v="1"/>
    <x v="7"/>
    <n v="0"/>
    <s v="All"/>
    <x v="3"/>
  </r>
  <r>
    <x v="8"/>
    <x v="7"/>
    <n v="0"/>
    <s v="All"/>
    <x v="3"/>
  </r>
  <r>
    <x v="9"/>
    <x v="7"/>
    <n v="0"/>
    <s v="All"/>
    <x v="3"/>
  </r>
  <r>
    <x v="3"/>
    <x v="7"/>
    <n v="0"/>
    <s v="All"/>
    <x v="3"/>
  </r>
  <r>
    <x v="10"/>
    <x v="7"/>
    <n v="0"/>
    <s v="All"/>
    <x v="3"/>
  </r>
  <r>
    <x v="11"/>
    <x v="7"/>
    <n v="0"/>
    <s v="All"/>
    <x v="3"/>
  </r>
  <r>
    <x v="4"/>
    <x v="8"/>
    <n v="333.79999999999899"/>
    <s v="All"/>
    <x v="3"/>
  </r>
  <r>
    <x v="2"/>
    <x v="8"/>
    <n v="298.7"/>
    <s v="All"/>
    <x v="3"/>
  </r>
  <r>
    <x v="5"/>
    <x v="8"/>
    <n v="158.4"/>
    <s v="All"/>
    <x v="3"/>
  </r>
  <r>
    <x v="0"/>
    <x v="8"/>
    <n v="158.1"/>
    <s v="All"/>
    <x v="3"/>
  </r>
  <r>
    <x v="6"/>
    <x v="8"/>
    <n v="0"/>
    <s v="All"/>
    <x v="3"/>
  </r>
  <r>
    <x v="7"/>
    <x v="8"/>
    <n v="0"/>
    <s v="All"/>
    <x v="3"/>
  </r>
  <r>
    <x v="1"/>
    <x v="8"/>
    <n v="0"/>
    <s v="All"/>
    <x v="3"/>
  </r>
  <r>
    <x v="8"/>
    <x v="8"/>
    <n v="0"/>
    <s v="All"/>
    <x v="3"/>
  </r>
  <r>
    <x v="9"/>
    <x v="8"/>
    <n v="0"/>
    <s v="All"/>
    <x v="3"/>
  </r>
  <r>
    <x v="3"/>
    <x v="8"/>
    <n v="0"/>
    <s v="All"/>
    <x v="3"/>
  </r>
  <r>
    <x v="10"/>
    <x v="8"/>
    <n v="0"/>
    <s v="All"/>
    <x v="3"/>
  </r>
  <r>
    <x v="11"/>
    <x v="8"/>
    <n v="0"/>
    <s v="All"/>
    <x v="3"/>
  </r>
  <r>
    <x v="2"/>
    <x v="9"/>
    <n v="384.3"/>
    <s v="All"/>
    <x v="3"/>
  </r>
  <r>
    <x v="5"/>
    <x v="9"/>
    <n v="219.9"/>
    <s v="All"/>
    <x v="3"/>
  </r>
  <r>
    <x v="4"/>
    <x v="9"/>
    <n v="214.6"/>
    <s v="All"/>
    <x v="3"/>
  </r>
  <r>
    <x v="0"/>
    <x v="9"/>
    <n v="77.2"/>
    <s v="All"/>
    <x v="3"/>
  </r>
  <r>
    <x v="6"/>
    <x v="9"/>
    <n v="0"/>
    <s v="All"/>
    <x v="3"/>
  </r>
  <r>
    <x v="7"/>
    <x v="9"/>
    <n v="0"/>
    <s v="All"/>
    <x v="3"/>
  </r>
  <r>
    <x v="1"/>
    <x v="9"/>
    <n v="0"/>
    <s v="All"/>
    <x v="3"/>
  </r>
  <r>
    <x v="8"/>
    <x v="9"/>
    <n v="0"/>
    <s v="All"/>
    <x v="3"/>
  </r>
  <r>
    <x v="9"/>
    <x v="9"/>
    <n v="0"/>
    <s v="All"/>
    <x v="3"/>
  </r>
  <r>
    <x v="3"/>
    <x v="9"/>
    <n v="0"/>
    <s v="All"/>
    <x v="3"/>
  </r>
  <r>
    <x v="10"/>
    <x v="9"/>
    <n v="0"/>
    <s v="All"/>
    <x v="3"/>
  </r>
  <r>
    <x v="11"/>
    <x v="9"/>
    <n v="0"/>
    <s v="All"/>
    <x v="3"/>
  </r>
  <r>
    <x v="4"/>
    <x v="10"/>
    <n v="241.29999999999899"/>
    <s v="All"/>
    <x v="3"/>
  </r>
  <r>
    <x v="5"/>
    <x v="10"/>
    <n v="136.4"/>
    <s v="All"/>
    <x v="3"/>
  </r>
  <r>
    <x v="2"/>
    <x v="10"/>
    <n v="135.5"/>
    <s v="All"/>
    <x v="3"/>
  </r>
  <r>
    <x v="0"/>
    <x v="10"/>
    <n v="84.3"/>
    <s v="All"/>
    <x v="3"/>
  </r>
  <r>
    <x v="6"/>
    <x v="10"/>
    <n v="0"/>
    <s v="All"/>
    <x v="3"/>
  </r>
  <r>
    <x v="7"/>
    <x v="10"/>
    <n v="0"/>
    <s v="All"/>
    <x v="3"/>
  </r>
  <r>
    <x v="1"/>
    <x v="10"/>
    <n v="0"/>
    <s v="All"/>
    <x v="3"/>
  </r>
  <r>
    <x v="8"/>
    <x v="10"/>
    <n v="0"/>
    <s v="All"/>
    <x v="3"/>
  </r>
  <r>
    <x v="9"/>
    <x v="10"/>
    <n v="0"/>
    <s v="All"/>
    <x v="3"/>
  </r>
  <r>
    <x v="3"/>
    <x v="10"/>
    <n v="0"/>
    <s v="All"/>
    <x v="3"/>
  </r>
  <r>
    <x v="10"/>
    <x v="10"/>
    <n v="0"/>
    <s v="All"/>
    <x v="3"/>
  </r>
  <r>
    <x v="11"/>
    <x v="10"/>
    <n v="0"/>
    <s v="All"/>
    <x v="3"/>
  </r>
  <r>
    <x v="2"/>
    <x v="11"/>
    <n v="152.9"/>
    <s v="All"/>
    <x v="3"/>
  </r>
  <r>
    <x v="4"/>
    <x v="11"/>
    <n v="152.80000000000001"/>
    <s v="All"/>
    <x v="3"/>
  </r>
  <r>
    <x v="0"/>
    <x v="11"/>
    <n v="74.3"/>
    <s v="All"/>
    <x v="3"/>
  </r>
  <r>
    <x v="5"/>
    <x v="11"/>
    <n v="15.1"/>
    <s v="All"/>
    <x v="3"/>
  </r>
  <r>
    <x v="6"/>
    <x v="11"/>
    <n v="0"/>
    <s v="All"/>
    <x v="3"/>
  </r>
  <r>
    <x v="7"/>
    <x v="11"/>
    <n v="0"/>
    <s v="All"/>
    <x v="3"/>
  </r>
  <r>
    <x v="1"/>
    <x v="11"/>
    <n v="0"/>
    <s v="All"/>
    <x v="3"/>
  </r>
  <r>
    <x v="8"/>
    <x v="11"/>
    <n v="0"/>
    <s v="All"/>
    <x v="3"/>
  </r>
  <r>
    <x v="9"/>
    <x v="11"/>
    <n v="0"/>
    <s v="All"/>
    <x v="3"/>
  </r>
  <r>
    <x v="3"/>
    <x v="11"/>
    <n v="0"/>
    <s v="All"/>
    <x v="3"/>
  </r>
  <r>
    <x v="10"/>
    <x v="11"/>
    <n v="0"/>
    <s v="All"/>
    <x v="3"/>
  </r>
  <r>
    <x v="11"/>
    <x v="11"/>
    <n v="0"/>
    <s v="All"/>
    <x v="3"/>
  </r>
  <r>
    <x v="4"/>
    <x v="12"/>
    <n v="260.2"/>
    <s v="All"/>
    <x v="3"/>
  </r>
  <r>
    <x v="5"/>
    <x v="12"/>
    <n v="124.399999999999"/>
    <s v="All"/>
    <x v="3"/>
  </r>
  <r>
    <x v="2"/>
    <x v="12"/>
    <n v="111"/>
    <s v="All"/>
    <x v="3"/>
  </r>
  <r>
    <x v="0"/>
    <x v="12"/>
    <n v="94.9"/>
    <s v="All"/>
    <x v="3"/>
  </r>
  <r>
    <x v="6"/>
    <x v="12"/>
    <n v="0"/>
    <s v="All"/>
    <x v="3"/>
  </r>
  <r>
    <x v="7"/>
    <x v="12"/>
    <n v="0"/>
    <s v="All"/>
    <x v="3"/>
  </r>
  <r>
    <x v="1"/>
    <x v="12"/>
    <n v="0"/>
    <s v="All"/>
    <x v="3"/>
  </r>
  <r>
    <x v="8"/>
    <x v="12"/>
    <n v="0"/>
    <s v="All"/>
    <x v="3"/>
  </r>
  <r>
    <x v="9"/>
    <x v="12"/>
    <n v="0"/>
    <s v="All"/>
    <x v="3"/>
  </r>
  <r>
    <x v="3"/>
    <x v="12"/>
    <n v="0"/>
    <s v="All"/>
    <x v="3"/>
  </r>
  <r>
    <x v="10"/>
    <x v="12"/>
    <n v="0"/>
    <s v="All"/>
    <x v="3"/>
  </r>
  <r>
    <x v="11"/>
    <x v="12"/>
    <n v="0"/>
    <s v="All"/>
    <x v="3"/>
  </r>
  <r>
    <x v="4"/>
    <x v="13"/>
    <n v="207"/>
    <s v="All"/>
    <x v="3"/>
  </r>
  <r>
    <x v="2"/>
    <x v="13"/>
    <n v="106.7"/>
    <s v="All"/>
    <x v="3"/>
  </r>
  <r>
    <x v="0"/>
    <x v="13"/>
    <n v="80"/>
    <s v="All"/>
    <x v="3"/>
  </r>
  <r>
    <x v="5"/>
    <x v="13"/>
    <n v="78.8"/>
    <s v="All"/>
    <x v="3"/>
  </r>
  <r>
    <x v="6"/>
    <x v="13"/>
    <n v="0"/>
    <s v="All"/>
    <x v="3"/>
  </r>
  <r>
    <x v="7"/>
    <x v="13"/>
    <n v="0"/>
    <s v="All"/>
    <x v="3"/>
  </r>
  <r>
    <x v="1"/>
    <x v="13"/>
    <n v="0"/>
    <s v="All"/>
    <x v="3"/>
  </r>
  <r>
    <x v="8"/>
    <x v="13"/>
    <n v="0"/>
    <s v="All"/>
    <x v="3"/>
  </r>
  <r>
    <x v="9"/>
    <x v="13"/>
    <n v="0"/>
    <s v="All"/>
    <x v="3"/>
  </r>
  <r>
    <x v="3"/>
    <x v="13"/>
    <n v="0"/>
    <s v="All"/>
    <x v="3"/>
  </r>
  <r>
    <x v="10"/>
    <x v="13"/>
    <n v="0"/>
    <s v="All"/>
    <x v="3"/>
  </r>
  <r>
    <x v="11"/>
    <x v="13"/>
    <n v="0"/>
    <s v="All"/>
    <x v="3"/>
  </r>
  <r>
    <x v="4"/>
    <x v="14"/>
    <n v="254.2"/>
    <s v="All"/>
    <x v="3"/>
  </r>
  <r>
    <x v="2"/>
    <x v="14"/>
    <n v="197"/>
    <s v="All"/>
    <x v="3"/>
  </r>
  <r>
    <x v="5"/>
    <x v="14"/>
    <n v="132.5"/>
    <s v="All"/>
    <x v="3"/>
  </r>
  <r>
    <x v="0"/>
    <x v="14"/>
    <n v="88.8"/>
    <s v="All"/>
    <x v="3"/>
  </r>
  <r>
    <x v="6"/>
    <x v="14"/>
    <n v="0"/>
    <s v="All"/>
    <x v="3"/>
  </r>
  <r>
    <x v="7"/>
    <x v="14"/>
    <n v="0"/>
    <s v="All"/>
    <x v="3"/>
  </r>
  <r>
    <x v="1"/>
    <x v="14"/>
    <n v="0"/>
    <s v="All"/>
    <x v="3"/>
  </r>
  <r>
    <x v="8"/>
    <x v="14"/>
    <n v="0"/>
    <s v="All"/>
    <x v="3"/>
  </r>
  <r>
    <x v="9"/>
    <x v="14"/>
    <n v="0"/>
    <s v="All"/>
    <x v="3"/>
  </r>
  <r>
    <x v="3"/>
    <x v="14"/>
    <n v="0"/>
    <s v="All"/>
    <x v="3"/>
  </r>
  <r>
    <x v="10"/>
    <x v="14"/>
    <n v="0"/>
    <s v="All"/>
    <x v="3"/>
  </r>
  <r>
    <x v="11"/>
    <x v="14"/>
    <n v="0"/>
    <s v="All"/>
    <x v="3"/>
  </r>
  <r>
    <x v="4"/>
    <x v="15"/>
    <n v="250.6"/>
    <s v="All"/>
    <x v="3"/>
  </r>
  <r>
    <x v="2"/>
    <x v="15"/>
    <n v="241"/>
    <s v="All"/>
    <x v="3"/>
  </r>
  <r>
    <x v="5"/>
    <x v="15"/>
    <n v="167.5"/>
    <s v="All"/>
    <x v="3"/>
  </r>
  <r>
    <x v="0"/>
    <x v="15"/>
    <n v="147.4"/>
    <s v="All"/>
    <x v="3"/>
  </r>
  <r>
    <x v="6"/>
    <x v="15"/>
    <n v="0"/>
    <s v="All"/>
    <x v="3"/>
  </r>
  <r>
    <x v="7"/>
    <x v="15"/>
    <n v="0"/>
    <s v="All"/>
    <x v="3"/>
  </r>
  <r>
    <x v="1"/>
    <x v="15"/>
    <n v="0"/>
    <s v="All"/>
    <x v="3"/>
  </r>
  <r>
    <x v="8"/>
    <x v="15"/>
    <n v="0"/>
    <s v="All"/>
    <x v="3"/>
  </r>
  <r>
    <x v="9"/>
    <x v="15"/>
    <n v="0"/>
    <s v="All"/>
    <x v="3"/>
  </r>
  <r>
    <x v="3"/>
    <x v="15"/>
    <n v="0"/>
    <s v="All"/>
    <x v="3"/>
  </r>
  <r>
    <x v="10"/>
    <x v="15"/>
    <n v="0"/>
    <s v="All"/>
    <x v="3"/>
  </r>
  <r>
    <x v="11"/>
    <x v="15"/>
    <n v="0"/>
    <s v="All"/>
    <x v="3"/>
  </r>
  <r>
    <x v="2"/>
    <x v="16"/>
    <n v="315.2"/>
    <s v="All"/>
    <x v="3"/>
  </r>
  <r>
    <x v="4"/>
    <x v="16"/>
    <n v="255.3"/>
    <s v="All"/>
    <x v="3"/>
  </r>
  <r>
    <x v="5"/>
    <x v="16"/>
    <n v="198.8"/>
    <s v="All"/>
    <x v="3"/>
  </r>
  <r>
    <x v="0"/>
    <x v="16"/>
    <n v="127.19999999999899"/>
    <s v="All"/>
    <x v="3"/>
  </r>
  <r>
    <x v="6"/>
    <x v="16"/>
    <n v="0"/>
    <s v="All"/>
    <x v="3"/>
  </r>
  <r>
    <x v="7"/>
    <x v="16"/>
    <n v="0"/>
    <s v="All"/>
    <x v="3"/>
  </r>
  <r>
    <x v="1"/>
    <x v="16"/>
    <n v="0"/>
    <s v="All"/>
    <x v="3"/>
  </r>
  <r>
    <x v="8"/>
    <x v="16"/>
    <n v="0"/>
    <s v="All"/>
    <x v="3"/>
  </r>
  <r>
    <x v="9"/>
    <x v="16"/>
    <n v="0"/>
    <s v="All"/>
    <x v="3"/>
  </r>
  <r>
    <x v="3"/>
    <x v="16"/>
    <n v="0"/>
    <s v="All"/>
    <x v="3"/>
  </r>
  <r>
    <x v="10"/>
    <x v="16"/>
    <n v="0"/>
    <s v="All"/>
    <x v="3"/>
  </r>
  <r>
    <x v="11"/>
    <x v="16"/>
    <n v="0"/>
    <s v="All"/>
    <x v="3"/>
  </r>
  <r>
    <x v="4"/>
    <x v="17"/>
    <n v="303.60000000000002"/>
    <s v="All"/>
    <x v="3"/>
  </r>
  <r>
    <x v="2"/>
    <x v="17"/>
    <n v="211.8"/>
    <s v="All"/>
    <x v="3"/>
  </r>
  <r>
    <x v="0"/>
    <x v="17"/>
    <n v="156.30000000000001"/>
    <s v="All"/>
    <x v="3"/>
  </r>
  <r>
    <x v="5"/>
    <x v="17"/>
    <n v="133.30000000000001"/>
    <s v="All"/>
    <x v="3"/>
  </r>
  <r>
    <x v="6"/>
    <x v="17"/>
    <n v="0"/>
    <s v="All"/>
    <x v="3"/>
  </r>
  <r>
    <x v="7"/>
    <x v="17"/>
    <n v="0"/>
    <s v="All"/>
    <x v="3"/>
  </r>
  <r>
    <x v="1"/>
    <x v="17"/>
    <n v="0"/>
    <s v="All"/>
    <x v="3"/>
  </r>
  <r>
    <x v="8"/>
    <x v="17"/>
    <n v="0"/>
    <s v="All"/>
    <x v="3"/>
  </r>
  <r>
    <x v="9"/>
    <x v="17"/>
    <n v="0"/>
    <s v="All"/>
    <x v="3"/>
  </r>
  <r>
    <x v="3"/>
    <x v="17"/>
    <n v="0"/>
    <s v="All"/>
    <x v="3"/>
  </r>
  <r>
    <x v="10"/>
    <x v="17"/>
    <n v="0"/>
    <s v="All"/>
    <x v="3"/>
  </r>
  <r>
    <x v="11"/>
    <x v="17"/>
    <n v="0"/>
    <s v="All"/>
    <x v="3"/>
  </r>
  <r>
    <x v="2"/>
    <x v="0"/>
    <n v="8952.6"/>
    <s v="All"/>
    <x v="4"/>
  </r>
  <r>
    <x v="5"/>
    <x v="0"/>
    <n v="5493.1"/>
    <s v="All"/>
    <x v="4"/>
  </r>
  <r>
    <x v="4"/>
    <x v="0"/>
    <n v="3108.4"/>
    <s v="All"/>
    <x v="4"/>
  </r>
  <r>
    <x v="1"/>
    <x v="0"/>
    <n v="2800.2"/>
    <s v="All"/>
    <x v="4"/>
  </r>
  <r>
    <x v="0"/>
    <x v="0"/>
    <n v="2546.6"/>
    <s v="All"/>
    <x v="4"/>
  </r>
  <r>
    <x v="3"/>
    <x v="0"/>
    <n v="20.100000000000001"/>
    <s v="All"/>
    <x v="4"/>
  </r>
  <r>
    <x v="8"/>
    <x v="0"/>
    <n v="11"/>
    <s v="All"/>
    <x v="4"/>
  </r>
  <r>
    <x v="6"/>
    <x v="0"/>
    <n v="0"/>
    <s v="All"/>
    <x v="4"/>
  </r>
  <r>
    <x v="7"/>
    <x v="0"/>
    <n v="0"/>
    <s v="All"/>
    <x v="4"/>
  </r>
  <r>
    <x v="9"/>
    <x v="0"/>
    <n v="0"/>
    <s v="All"/>
    <x v="4"/>
  </r>
  <r>
    <x v="10"/>
    <x v="0"/>
    <n v="0"/>
    <s v="All"/>
    <x v="4"/>
  </r>
  <r>
    <x v="11"/>
    <x v="0"/>
    <n v="0"/>
    <s v="All"/>
    <x v="4"/>
  </r>
  <r>
    <x v="2"/>
    <x v="1"/>
    <n v="9893.2000000000007"/>
    <s v="All"/>
    <x v="4"/>
  </r>
  <r>
    <x v="5"/>
    <x v="1"/>
    <n v="6041.3"/>
    <s v="All"/>
    <x v="4"/>
  </r>
  <r>
    <x v="4"/>
    <x v="1"/>
    <n v="2529.6"/>
    <s v="All"/>
    <x v="4"/>
  </r>
  <r>
    <x v="1"/>
    <x v="1"/>
    <n v="2493.6999999999998"/>
    <s v="All"/>
    <x v="4"/>
  </r>
  <r>
    <x v="0"/>
    <x v="1"/>
    <n v="2450.3000000000002"/>
    <s v="All"/>
    <x v="4"/>
  </r>
  <r>
    <x v="8"/>
    <x v="1"/>
    <n v="7.8"/>
    <s v="All"/>
    <x v="4"/>
  </r>
  <r>
    <x v="3"/>
    <x v="1"/>
    <n v="3.8"/>
    <s v="All"/>
    <x v="4"/>
  </r>
  <r>
    <x v="6"/>
    <x v="1"/>
    <n v="0"/>
    <s v="All"/>
    <x v="4"/>
  </r>
  <r>
    <x v="7"/>
    <x v="1"/>
    <n v="0"/>
    <s v="All"/>
    <x v="4"/>
  </r>
  <r>
    <x v="9"/>
    <x v="1"/>
    <n v="0"/>
    <s v="All"/>
    <x v="4"/>
  </r>
  <r>
    <x v="10"/>
    <x v="1"/>
    <n v="0"/>
    <s v="All"/>
    <x v="4"/>
  </r>
  <r>
    <x v="11"/>
    <x v="1"/>
    <n v="0"/>
    <s v="All"/>
    <x v="4"/>
  </r>
  <r>
    <x v="2"/>
    <x v="2"/>
    <n v="9036.7000000000007"/>
    <s v="All"/>
    <x v="4"/>
  </r>
  <r>
    <x v="5"/>
    <x v="2"/>
    <n v="6123"/>
    <s v="All"/>
    <x v="4"/>
  </r>
  <r>
    <x v="4"/>
    <x v="2"/>
    <n v="3454.7"/>
    <s v="All"/>
    <x v="4"/>
  </r>
  <r>
    <x v="0"/>
    <x v="2"/>
    <n v="2900.9"/>
    <s v="All"/>
    <x v="4"/>
  </r>
  <r>
    <x v="1"/>
    <x v="2"/>
    <n v="2819.2999999999902"/>
    <s v="All"/>
    <x v="4"/>
  </r>
  <r>
    <x v="3"/>
    <x v="2"/>
    <n v="24.5"/>
    <s v="All"/>
    <x v="4"/>
  </r>
  <r>
    <x v="8"/>
    <x v="2"/>
    <n v="15"/>
    <s v="All"/>
    <x v="4"/>
  </r>
  <r>
    <x v="6"/>
    <x v="2"/>
    <n v="0"/>
    <s v="All"/>
    <x v="4"/>
  </r>
  <r>
    <x v="7"/>
    <x v="2"/>
    <n v="0"/>
    <s v="All"/>
    <x v="4"/>
  </r>
  <r>
    <x v="9"/>
    <x v="2"/>
    <n v="0"/>
    <s v="All"/>
    <x v="4"/>
  </r>
  <r>
    <x v="10"/>
    <x v="2"/>
    <n v="0"/>
    <s v="All"/>
    <x v="4"/>
  </r>
  <r>
    <x v="11"/>
    <x v="2"/>
    <n v="0"/>
    <s v="All"/>
    <x v="4"/>
  </r>
  <r>
    <x v="2"/>
    <x v="3"/>
    <n v="9527"/>
    <s v="All"/>
    <x v="4"/>
  </r>
  <r>
    <x v="5"/>
    <x v="3"/>
    <n v="7629.1"/>
    <s v="All"/>
    <x v="4"/>
  </r>
  <r>
    <x v="4"/>
    <x v="3"/>
    <n v="2955"/>
    <s v="All"/>
    <x v="4"/>
  </r>
  <r>
    <x v="0"/>
    <x v="3"/>
    <n v="2423.6"/>
    <s v="All"/>
    <x v="4"/>
  </r>
  <r>
    <x v="1"/>
    <x v="3"/>
    <n v="2257.4"/>
    <s v="All"/>
    <x v="4"/>
  </r>
  <r>
    <x v="3"/>
    <x v="3"/>
    <n v="25.1"/>
    <s v="All"/>
    <x v="4"/>
  </r>
  <r>
    <x v="8"/>
    <x v="3"/>
    <n v="6.2"/>
    <s v="All"/>
    <x v="4"/>
  </r>
  <r>
    <x v="6"/>
    <x v="3"/>
    <n v="0"/>
    <s v="All"/>
    <x v="4"/>
  </r>
  <r>
    <x v="7"/>
    <x v="3"/>
    <n v="0"/>
    <s v="All"/>
    <x v="4"/>
  </r>
  <r>
    <x v="9"/>
    <x v="3"/>
    <n v="0"/>
    <s v="All"/>
    <x v="4"/>
  </r>
  <r>
    <x v="10"/>
    <x v="3"/>
    <n v="0"/>
    <s v="All"/>
    <x v="4"/>
  </r>
  <r>
    <x v="11"/>
    <x v="3"/>
    <n v="0"/>
    <s v="All"/>
    <x v="4"/>
  </r>
  <r>
    <x v="5"/>
    <x v="4"/>
    <n v="13054.699999999901"/>
    <s v="All"/>
    <x v="4"/>
  </r>
  <r>
    <x v="2"/>
    <x v="4"/>
    <n v="10992.4"/>
    <s v="All"/>
    <x v="4"/>
  </r>
  <r>
    <x v="1"/>
    <x v="4"/>
    <n v="2495.1"/>
    <s v="All"/>
    <x v="4"/>
  </r>
  <r>
    <x v="0"/>
    <x v="4"/>
    <n v="2457.7999999999902"/>
    <s v="All"/>
    <x v="4"/>
  </r>
  <r>
    <x v="4"/>
    <x v="4"/>
    <n v="2207.3999999999901"/>
    <s v="All"/>
    <x v="4"/>
  </r>
  <r>
    <x v="8"/>
    <x v="4"/>
    <n v="9.1"/>
    <s v="All"/>
    <x v="4"/>
  </r>
  <r>
    <x v="3"/>
    <x v="4"/>
    <n v="3.7"/>
    <s v="All"/>
    <x v="4"/>
  </r>
  <r>
    <x v="6"/>
    <x v="4"/>
    <n v="0"/>
    <s v="All"/>
    <x v="4"/>
  </r>
  <r>
    <x v="7"/>
    <x v="4"/>
    <n v="0"/>
    <s v="All"/>
    <x v="4"/>
  </r>
  <r>
    <x v="9"/>
    <x v="4"/>
    <n v="0"/>
    <s v="All"/>
    <x v="4"/>
  </r>
  <r>
    <x v="10"/>
    <x v="4"/>
    <n v="0"/>
    <s v="All"/>
    <x v="4"/>
  </r>
  <r>
    <x v="11"/>
    <x v="4"/>
    <n v="0"/>
    <s v="All"/>
    <x v="4"/>
  </r>
  <r>
    <x v="2"/>
    <x v="5"/>
    <n v="7186.9"/>
    <s v="All"/>
    <x v="4"/>
  </r>
  <r>
    <x v="5"/>
    <x v="5"/>
    <n v="5860.4"/>
    <s v="All"/>
    <x v="4"/>
  </r>
  <r>
    <x v="0"/>
    <x v="5"/>
    <n v="2940.9"/>
    <s v="All"/>
    <x v="4"/>
  </r>
  <r>
    <x v="1"/>
    <x v="5"/>
    <n v="2694"/>
    <s v="All"/>
    <x v="4"/>
  </r>
  <r>
    <x v="4"/>
    <x v="5"/>
    <n v="2639.6"/>
    <s v="All"/>
    <x v="4"/>
  </r>
  <r>
    <x v="8"/>
    <x v="5"/>
    <n v="9.9"/>
    <s v="All"/>
    <x v="4"/>
  </r>
  <r>
    <x v="3"/>
    <x v="5"/>
    <n v="9.1999999999999993"/>
    <s v="All"/>
    <x v="4"/>
  </r>
  <r>
    <x v="6"/>
    <x v="5"/>
    <n v="0"/>
    <s v="All"/>
    <x v="4"/>
  </r>
  <r>
    <x v="7"/>
    <x v="5"/>
    <n v="0"/>
    <s v="All"/>
    <x v="4"/>
  </r>
  <r>
    <x v="9"/>
    <x v="5"/>
    <n v="0"/>
    <s v="All"/>
    <x v="4"/>
  </r>
  <r>
    <x v="10"/>
    <x v="5"/>
    <n v="0"/>
    <s v="All"/>
    <x v="4"/>
  </r>
  <r>
    <x v="11"/>
    <x v="5"/>
    <n v="0"/>
    <s v="All"/>
    <x v="4"/>
  </r>
  <r>
    <x v="2"/>
    <x v="6"/>
    <n v="8734.5"/>
    <s v="All"/>
    <x v="4"/>
  </r>
  <r>
    <x v="5"/>
    <x v="6"/>
    <n v="3820.2"/>
    <s v="All"/>
    <x v="4"/>
  </r>
  <r>
    <x v="0"/>
    <x v="6"/>
    <n v="3048.6"/>
    <s v="All"/>
    <x v="4"/>
  </r>
  <r>
    <x v="4"/>
    <x v="6"/>
    <n v="2764.2"/>
    <s v="All"/>
    <x v="4"/>
  </r>
  <r>
    <x v="1"/>
    <x v="6"/>
    <n v="2605.6"/>
    <s v="All"/>
    <x v="4"/>
  </r>
  <r>
    <x v="3"/>
    <x v="6"/>
    <n v="13.4"/>
    <s v="All"/>
    <x v="4"/>
  </r>
  <r>
    <x v="8"/>
    <x v="6"/>
    <n v="8.8000000000000007"/>
    <s v="All"/>
    <x v="4"/>
  </r>
  <r>
    <x v="6"/>
    <x v="6"/>
    <n v="0"/>
    <s v="All"/>
    <x v="4"/>
  </r>
  <r>
    <x v="7"/>
    <x v="6"/>
    <n v="0"/>
    <s v="All"/>
    <x v="4"/>
  </r>
  <r>
    <x v="9"/>
    <x v="6"/>
    <n v="0"/>
    <s v="All"/>
    <x v="4"/>
  </r>
  <r>
    <x v="10"/>
    <x v="6"/>
    <n v="0"/>
    <s v="All"/>
    <x v="4"/>
  </r>
  <r>
    <x v="11"/>
    <x v="6"/>
    <n v="0"/>
    <s v="All"/>
    <x v="4"/>
  </r>
  <r>
    <x v="2"/>
    <x v="7"/>
    <n v="7167.9"/>
    <s v="All"/>
    <x v="4"/>
  </r>
  <r>
    <x v="5"/>
    <x v="7"/>
    <n v="5903.9"/>
    <s v="All"/>
    <x v="4"/>
  </r>
  <r>
    <x v="0"/>
    <x v="7"/>
    <n v="2898.2"/>
    <s v="All"/>
    <x v="4"/>
  </r>
  <r>
    <x v="4"/>
    <x v="7"/>
    <n v="2562.6999999999998"/>
    <s v="All"/>
    <x v="4"/>
  </r>
  <r>
    <x v="1"/>
    <x v="7"/>
    <n v="2333"/>
    <s v="All"/>
    <x v="4"/>
  </r>
  <r>
    <x v="3"/>
    <x v="7"/>
    <n v="45.9"/>
    <s v="All"/>
    <x v="4"/>
  </r>
  <r>
    <x v="8"/>
    <x v="7"/>
    <n v="10"/>
    <s v="All"/>
    <x v="4"/>
  </r>
  <r>
    <x v="6"/>
    <x v="7"/>
    <n v="0"/>
    <s v="All"/>
    <x v="4"/>
  </r>
  <r>
    <x v="7"/>
    <x v="7"/>
    <n v="0"/>
    <s v="All"/>
    <x v="4"/>
  </r>
  <r>
    <x v="9"/>
    <x v="7"/>
    <n v="0"/>
    <s v="All"/>
    <x v="4"/>
  </r>
  <r>
    <x v="10"/>
    <x v="7"/>
    <n v="0"/>
    <s v="All"/>
    <x v="4"/>
  </r>
  <r>
    <x v="11"/>
    <x v="7"/>
    <n v="0"/>
    <s v="All"/>
    <x v="4"/>
  </r>
  <r>
    <x v="2"/>
    <x v="8"/>
    <n v="7724.1"/>
    <s v="All"/>
    <x v="4"/>
  </r>
  <r>
    <x v="5"/>
    <x v="8"/>
    <n v="6603.2"/>
    <s v="All"/>
    <x v="4"/>
  </r>
  <r>
    <x v="0"/>
    <x v="8"/>
    <n v="2567.8000000000002"/>
    <s v="All"/>
    <x v="4"/>
  </r>
  <r>
    <x v="1"/>
    <x v="8"/>
    <n v="2425.6"/>
    <s v="All"/>
    <x v="4"/>
  </r>
  <r>
    <x v="4"/>
    <x v="8"/>
    <n v="2204.3999999999901"/>
    <s v="All"/>
    <x v="4"/>
  </r>
  <r>
    <x v="3"/>
    <x v="8"/>
    <n v="33.1"/>
    <s v="All"/>
    <x v="4"/>
  </r>
  <r>
    <x v="8"/>
    <x v="8"/>
    <n v="7.6"/>
    <s v="All"/>
    <x v="4"/>
  </r>
  <r>
    <x v="6"/>
    <x v="8"/>
    <n v="0"/>
    <s v="All"/>
    <x v="4"/>
  </r>
  <r>
    <x v="7"/>
    <x v="8"/>
    <n v="0"/>
    <s v="All"/>
    <x v="4"/>
  </r>
  <r>
    <x v="9"/>
    <x v="8"/>
    <n v="0"/>
    <s v="All"/>
    <x v="4"/>
  </r>
  <r>
    <x v="10"/>
    <x v="8"/>
    <n v="0"/>
    <s v="All"/>
    <x v="4"/>
  </r>
  <r>
    <x v="11"/>
    <x v="8"/>
    <n v="0"/>
    <s v="All"/>
    <x v="4"/>
  </r>
  <r>
    <x v="2"/>
    <x v="9"/>
    <n v="12432"/>
    <s v="All"/>
    <x v="4"/>
  </r>
  <r>
    <x v="5"/>
    <x v="9"/>
    <n v="3605.4"/>
    <s v="All"/>
    <x v="4"/>
  </r>
  <r>
    <x v="1"/>
    <x v="9"/>
    <n v="2344.5"/>
    <s v="All"/>
    <x v="4"/>
  </r>
  <r>
    <x v="4"/>
    <x v="9"/>
    <n v="2139.8000000000002"/>
    <s v="All"/>
    <x v="4"/>
  </r>
  <r>
    <x v="0"/>
    <x v="9"/>
    <n v="2133.9"/>
    <s v="All"/>
    <x v="4"/>
  </r>
  <r>
    <x v="8"/>
    <x v="9"/>
    <n v="120.3"/>
    <s v="All"/>
    <x v="4"/>
  </r>
  <r>
    <x v="3"/>
    <x v="9"/>
    <n v="30"/>
    <s v="All"/>
    <x v="4"/>
  </r>
  <r>
    <x v="6"/>
    <x v="9"/>
    <n v="0"/>
    <s v="All"/>
    <x v="4"/>
  </r>
  <r>
    <x v="7"/>
    <x v="9"/>
    <n v="0"/>
    <s v="All"/>
    <x v="4"/>
  </r>
  <r>
    <x v="9"/>
    <x v="9"/>
    <n v="0"/>
    <s v="All"/>
    <x v="4"/>
  </r>
  <r>
    <x v="10"/>
    <x v="9"/>
    <n v="0"/>
    <s v="All"/>
    <x v="4"/>
  </r>
  <r>
    <x v="11"/>
    <x v="9"/>
    <n v="0"/>
    <s v="All"/>
    <x v="4"/>
  </r>
  <r>
    <x v="2"/>
    <x v="10"/>
    <n v="9393.5"/>
    <s v="All"/>
    <x v="4"/>
  </r>
  <r>
    <x v="5"/>
    <x v="10"/>
    <n v="3660.2"/>
    <s v="All"/>
    <x v="4"/>
  </r>
  <r>
    <x v="0"/>
    <x v="10"/>
    <n v="2538.1999999999998"/>
    <s v="All"/>
    <x v="4"/>
  </r>
  <r>
    <x v="1"/>
    <x v="10"/>
    <n v="2533.1"/>
    <s v="All"/>
    <x v="4"/>
  </r>
  <r>
    <x v="4"/>
    <x v="10"/>
    <n v="2420.1"/>
    <s v="All"/>
    <x v="4"/>
  </r>
  <r>
    <x v="8"/>
    <x v="10"/>
    <n v="131.30000000000001"/>
    <s v="All"/>
    <x v="4"/>
  </r>
  <r>
    <x v="3"/>
    <x v="10"/>
    <n v="35.200000000000003"/>
    <s v="All"/>
    <x v="4"/>
  </r>
  <r>
    <x v="6"/>
    <x v="10"/>
    <n v="0"/>
    <s v="All"/>
    <x v="4"/>
  </r>
  <r>
    <x v="7"/>
    <x v="10"/>
    <n v="0"/>
    <s v="All"/>
    <x v="4"/>
  </r>
  <r>
    <x v="9"/>
    <x v="10"/>
    <n v="0"/>
    <s v="All"/>
    <x v="4"/>
  </r>
  <r>
    <x v="10"/>
    <x v="10"/>
    <n v="0"/>
    <s v="All"/>
    <x v="4"/>
  </r>
  <r>
    <x v="11"/>
    <x v="10"/>
    <n v="0"/>
    <s v="All"/>
    <x v="4"/>
  </r>
  <r>
    <x v="2"/>
    <x v="11"/>
    <n v="9044.2999999999993"/>
    <s v="All"/>
    <x v="4"/>
  </r>
  <r>
    <x v="5"/>
    <x v="11"/>
    <n v="2916.4"/>
    <s v="All"/>
    <x v="4"/>
  </r>
  <r>
    <x v="0"/>
    <x v="11"/>
    <n v="2778.7"/>
    <s v="All"/>
    <x v="4"/>
  </r>
  <r>
    <x v="1"/>
    <x v="11"/>
    <n v="2663.2"/>
    <s v="All"/>
    <x v="4"/>
  </r>
  <r>
    <x v="4"/>
    <x v="11"/>
    <n v="2520.6"/>
    <s v="All"/>
    <x v="4"/>
  </r>
  <r>
    <x v="3"/>
    <x v="11"/>
    <n v="37"/>
    <s v="All"/>
    <x v="4"/>
  </r>
  <r>
    <x v="8"/>
    <x v="11"/>
    <n v="9.6999999999999993"/>
    <s v="All"/>
    <x v="4"/>
  </r>
  <r>
    <x v="6"/>
    <x v="11"/>
    <n v="0"/>
    <s v="All"/>
    <x v="4"/>
  </r>
  <r>
    <x v="7"/>
    <x v="11"/>
    <n v="0"/>
    <s v="All"/>
    <x v="4"/>
  </r>
  <r>
    <x v="9"/>
    <x v="11"/>
    <n v="0"/>
    <s v="All"/>
    <x v="4"/>
  </r>
  <r>
    <x v="10"/>
    <x v="11"/>
    <n v="0"/>
    <s v="All"/>
    <x v="4"/>
  </r>
  <r>
    <x v="11"/>
    <x v="11"/>
    <n v="0"/>
    <s v="All"/>
    <x v="4"/>
  </r>
  <r>
    <x v="2"/>
    <x v="12"/>
    <n v="7108.8"/>
    <s v="All"/>
    <x v="4"/>
  </r>
  <r>
    <x v="5"/>
    <x v="12"/>
    <n v="2832.5"/>
    <s v="All"/>
    <x v="4"/>
  </r>
  <r>
    <x v="0"/>
    <x v="12"/>
    <n v="2816.1"/>
    <s v="All"/>
    <x v="4"/>
  </r>
  <r>
    <x v="4"/>
    <x v="12"/>
    <n v="2537"/>
    <s v="All"/>
    <x v="4"/>
  </r>
  <r>
    <x v="1"/>
    <x v="12"/>
    <n v="1948.1"/>
    <s v="All"/>
    <x v="4"/>
  </r>
  <r>
    <x v="3"/>
    <x v="12"/>
    <n v="31.5"/>
    <s v="All"/>
    <x v="4"/>
  </r>
  <r>
    <x v="8"/>
    <x v="12"/>
    <n v="10.199999999999999"/>
    <s v="All"/>
    <x v="4"/>
  </r>
  <r>
    <x v="6"/>
    <x v="12"/>
    <n v="0"/>
    <s v="All"/>
    <x v="4"/>
  </r>
  <r>
    <x v="7"/>
    <x v="12"/>
    <n v="0"/>
    <s v="All"/>
    <x v="4"/>
  </r>
  <r>
    <x v="9"/>
    <x v="12"/>
    <n v="0"/>
    <s v="All"/>
    <x v="4"/>
  </r>
  <r>
    <x v="10"/>
    <x v="12"/>
    <n v="0"/>
    <s v="All"/>
    <x v="4"/>
  </r>
  <r>
    <x v="11"/>
    <x v="12"/>
    <n v="0"/>
    <s v="All"/>
    <x v="4"/>
  </r>
  <r>
    <x v="2"/>
    <x v="13"/>
    <n v="6729.5"/>
    <s v="All"/>
    <x v="4"/>
  </r>
  <r>
    <x v="0"/>
    <x v="13"/>
    <n v="3067"/>
    <s v="All"/>
    <x v="4"/>
  </r>
  <r>
    <x v="5"/>
    <x v="13"/>
    <n v="2923.2999999999902"/>
    <s v="All"/>
    <x v="4"/>
  </r>
  <r>
    <x v="4"/>
    <x v="13"/>
    <n v="2160.6999999999998"/>
    <s v="All"/>
    <x v="4"/>
  </r>
  <r>
    <x v="1"/>
    <x v="13"/>
    <n v="1756.6"/>
    <s v="All"/>
    <x v="4"/>
  </r>
  <r>
    <x v="3"/>
    <x v="13"/>
    <n v="10.399999999999901"/>
    <s v="All"/>
    <x v="4"/>
  </r>
  <r>
    <x v="8"/>
    <x v="13"/>
    <n v="9.1999999999999993"/>
    <s v="All"/>
    <x v="4"/>
  </r>
  <r>
    <x v="6"/>
    <x v="13"/>
    <n v="0"/>
    <s v="All"/>
    <x v="4"/>
  </r>
  <r>
    <x v="7"/>
    <x v="13"/>
    <n v="0"/>
    <s v="All"/>
    <x v="4"/>
  </r>
  <r>
    <x v="9"/>
    <x v="13"/>
    <n v="0"/>
    <s v="All"/>
    <x v="4"/>
  </r>
  <r>
    <x v="10"/>
    <x v="13"/>
    <n v="0"/>
    <s v="All"/>
    <x v="4"/>
  </r>
  <r>
    <x v="11"/>
    <x v="13"/>
    <n v="0"/>
    <s v="All"/>
    <x v="4"/>
  </r>
  <r>
    <x v="2"/>
    <x v="14"/>
    <n v="9901.4"/>
    <s v="All"/>
    <x v="4"/>
  </r>
  <r>
    <x v="0"/>
    <x v="14"/>
    <n v="3214.5"/>
    <s v="All"/>
    <x v="4"/>
  </r>
  <r>
    <x v="5"/>
    <x v="14"/>
    <n v="3075.3999999999901"/>
    <s v="All"/>
    <x v="4"/>
  </r>
  <r>
    <x v="4"/>
    <x v="14"/>
    <n v="2608.9"/>
    <s v="All"/>
    <x v="4"/>
  </r>
  <r>
    <x v="1"/>
    <x v="14"/>
    <n v="2278.6999999999998"/>
    <s v="All"/>
    <x v="4"/>
  </r>
  <r>
    <x v="8"/>
    <x v="14"/>
    <n v="14.5"/>
    <s v="All"/>
    <x v="4"/>
  </r>
  <r>
    <x v="3"/>
    <x v="14"/>
    <n v="9.1"/>
    <s v="All"/>
    <x v="4"/>
  </r>
  <r>
    <x v="6"/>
    <x v="14"/>
    <n v="0"/>
    <s v="All"/>
    <x v="4"/>
  </r>
  <r>
    <x v="7"/>
    <x v="14"/>
    <n v="0"/>
    <s v="All"/>
    <x v="4"/>
  </r>
  <r>
    <x v="9"/>
    <x v="14"/>
    <n v="0"/>
    <s v="All"/>
    <x v="4"/>
  </r>
  <r>
    <x v="10"/>
    <x v="14"/>
    <n v="0"/>
    <s v="All"/>
    <x v="4"/>
  </r>
  <r>
    <x v="11"/>
    <x v="14"/>
    <n v="0"/>
    <s v="All"/>
    <x v="4"/>
  </r>
  <r>
    <x v="2"/>
    <x v="15"/>
    <n v="9341.2000000000007"/>
    <s v="All"/>
    <x v="4"/>
  </r>
  <r>
    <x v="4"/>
    <x v="15"/>
    <n v="2961.7999999999902"/>
    <s v="All"/>
    <x v="4"/>
  </r>
  <r>
    <x v="0"/>
    <x v="15"/>
    <n v="2928.6"/>
    <s v="All"/>
    <x v="4"/>
  </r>
  <r>
    <x v="1"/>
    <x v="15"/>
    <n v="2429.6"/>
    <s v="All"/>
    <x v="4"/>
  </r>
  <r>
    <x v="5"/>
    <x v="15"/>
    <n v="1748.6"/>
    <s v="All"/>
    <x v="4"/>
  </r>
  <r>
    <x v="3"/>
    <x v="15"/>
    <n v="16.5"/>
    <s v="All"/>
    <x v="4"/>
  </r>
  <r>
    <x v="8"/>
    <x v="15"/>
    <n v="7.1"/>
    <s v="All"/>
    <x v="4"/>
  </r>
  <r>
    <x v="6"/>
    <x v="15"/>
    <n v="0"/>
    <s v="All"/>
    <x v="4"/>
  </r>
  <r>
    <x v="7"/>
    <x v="15"/>
    <n v="0"/>
    <s v="All"/>
    <x v="4"/>
  </r>
  <r>
    <x v="9"/>
    <x v="15"/>
    <n v="0"/>
    <s v="All"/>
    <x v="4"/>
  </r>
  <r>
    <x v="10"/>
    <x v="15"/>
    <n v="0"/>
    <s v="All"/>
    <x v="4"/>
  </r>
  <r>
    <x v="11"/>
    <x v="15"/>
    <n v="0"/>
    <s v="All"/>
    <x v="4"/>
  </r>
  <r>
    <x v="2"/>
    <x v="16"/>
    <n v="12357.5"/>
    <s v="All"/>
    <x v="4"/>
  </r>
  <r>
    <x v="5"/>
    <x v="16"/>
    <n v="6330.1"/>
    <s v="All"/>
    <x v="4"/>
  </r>
  <r>
    <x v="4"/>
    <x v="16"/>
    <n v="2883.3"/>
    <s v="All"/>
    <x v="4"/>
  </r>
  <r>
    <x v="0"/>
    <x v="16"/>
    <n v="2424.8000000000002"/>
    <s v="All"/>
    <x v="4"/>
  </r>
  <r>
    <x v="1"/>
    <x v="16"/>
    <n v="2175.4"/>
    <s v="All"/>
    <x v="4"/>
  </r>
  <r>
    <x v="8"/>
    <x v="16"/>
    <n v="7.1"/>
    <s v="All"/>
    <x v="4"/>
  </r>
  <r>
    <x v="3"/>
    <x v="16"/>
    <n v="5.0999999999999996"/>
    <s v="All"/>
    <x v="4"/>
  </r>
  <r>
    <x v="6"/>
    <x v="16"/>
    <n v="0"/>
    <s v="All"/>
    <x v="4"/>
  </r>
  <r>
    <x v="7"/>
    <x v="16"/>
    <n v="0"/>
    <s v="All"/>
    <x v="4"/>
  </r>
  <r>
    <x v="9"/>
    <x v="16"/>
    <n v="0"/>
    <s v="All"/>
    <x v="4"/>
  </r>
  <r>
    <x v="10"/>
    <x v="16"/>
    <n v="0"/>
    <s v="All"/>
    <x v="4"/>
  </r>
  <r>
    <x v="11"/>
    <x v="16"/>
    <n v="0"/>
    <s v="All"/>
    <x v="4"/>
  </r>
  <r>
    <x v="2"/>
    <x v="17"/>
    <n v="8947.7000000000007"/>
    <s v="All"/>
    <x v="4"/>
  </r>
  <r>
    <x v="0"/>
    <x v="17"/>
    <n v="3135.5"/>
    <s v="All"/>
    <x v="4"/>
  </r>
  <r>
    <x v="4"/>
    <x v="17"/>
    <n v="3106.1"/>
    <s v="All"/>
    <x v="4"/>
  </r>
  <r>
    <x v="5"/>
    <x v="17"/>
    <n v="2945.7999999999902"/>
    <s v="All"/>
    <x v="4"/>
  </r>
  <r>
    <x v="1"/>
    <x v="17"/>
    <n v="2426.9"/>
    <s v="All"/>
    <x v="4"/>
  </r>
  <r>
    <x v="8"/>
    <x v="17"/>
    <n v="8"/>
    <s v="All"/>
    <x v="4"/>
  </r>
  <r>
    <x v="3"/>
    <x v="17"/>
    <n v="5.7"/>
    <s v="All"/>
    <x v="4"/>
  </r>
  <r>
    <x v="6"/>
    <x v="17"/>
    <n v="0"/>
    <s v="All"/>
    <x v="4"/>
  </r>
  <r>
    <x v="7"/>
    <x v="17"/>
    <n v="0"/>
    <s v="All"/>
    <x v="4"/>
  </r>
  <r>
    <x v="9"/>
    <x v="17"/>
    <n v="0"/>
    <s v="All"/>
    <x v="4"/>
  </r>
  <r>
    <x v="10"/>
    <x v="17"/>
    <n v="0"/>
    <s v="All"/>
    <x v="4"/>
  </r>
  <r>
    <x v="11"/>
    <x v="17"/>
    <n v="0"/>
    <s v="All"/>
    <x v="4"/>
  </r>
  <r>
    <x v="8"/>
    <x v="0"/>
    <n v="532.1"/>
    <s v="All"/>
    <x v="5"/>
  </r>
  <r>
    <x v="0"/>
    <x v="0"/>
    <n v="249.9"/>
    <s v="All"/>
    <x v="5"/>
  </r>
  <r>
    <x v="4"/>
    <x v="0"/>
    <n v="208.5"/>
    <s v="All"/>
    <x v="5"/>
  </r>
  <r>
    <x v="3"/>
    <x v="0"/>
    <n v="207.1"/>
    <s v="All"/>
    <x v="5"/>
  </r>
  <r>
    <x v="1"/>
    <x v="0"/>
    <n v="183.89999999999901"/>
    <s v="All"/>
    <x v="5"/>
  </r>
  <r>
    <x v="2"/>
    <x v="0"/>
    <n v="23.7"/>
    <s v="All"/>
    <x v="5"/>
  </r>
  <r>
    <x v="5"/>
    <x v="0"/>
    <n v="21.8"/>
    <s v="All"/>
    <x v="5"/>
  </r>
  <r>
    <x v="6"/>
    <x v="0"/>
    <n v="0"/>
    <s v="All"/>
    <x v="5"/>
  </r>
  <r>
    <x v="7"/>
    <x v="0"/>
    <n v="0"/>
    <s v="All"/>
    <x v="5"/>
  </r>
  <r>
    <x v="9"/>
    <x v="0"/>
    <n v="0"/>
    <s v="All"/>
    <x v="5"/>
  </r>
  <r>
    <x v="10"/>
    <x v="0"/>
    <n v="0"/>
    <s v="All"/>
    <x v="5"/>
  </r>
  <r>
    <x v="11"/>
    <x v="0"/>
    <n v="0"/>
    <s v="All"/>
    <x v="5"/>
  </r>
  <r>
    <x v="8"/>
    <x v="1"/>
    <n v="524.79999999999995"/>
    <s v="All"/>
    <x v="5"/>
  </r>
  <r>
    <x v="0"/>
    <x v="1"/>
    <n v="261.7"/>
    <s v="All"/>
    <x v="5"/>
  </r>
  <r>
    <x v="1"/>
    <x v="1"/>
    <n v="252.6"/>
    <s v="All"/>
    <x v="5"/>
  </r>
  <r>
    <x v="3"/>
    <x v="1"/>
    <n v="175.4"/>
    <s v="All"/>
    <x v="5"/>
  </r>
  <r>
    <x v="4"/>
    <x v="1"/>
    <n v="145.69999999999999"/>
    <s v="All"/>
    <x v="5"/>
  </r>
  <r>
    <x v="2"/>
    <x v="1"/>
    <n v="22"/>
    <s v="All"/>
    <x v="5"/>
  </r>
  <r>
    <x v="5"/>
    <x v="1"/>
    <n v="21.7"/>
    <s v="All"/>
    <x v="5"/>
  </r>
  <r>
    <x v="7"/>
    <x v="1"/>
    <n v="2.6"/>
    <s v="All"/>
    <x v="5"/>
  </r>
  <r>
    <x v="6"/>
    <x v="1"/>
    <n v="0"/>
    <s v="All"/>
    <x v="5"/>
  </r>
  <r>
    <x v="9"/>
    <x v="1"/>
    <n v="0"/>
    <s v="All"/>
    <x v="5"/>
  </r>
  <r>
    <x v="10"/>
    <x v="1"/>
    <n v="0"/>
    <s v="All"/>
    <x v="5"/>
  </r>
  <r>
    <x v="11"/>
    <x v="1"/>
    <n v="0"/>
    <s v="All"/>
    <x v="5"/>
  </r>
  <r>
    <x v="8"/>
    <x v="2"/>
    <n v="509.3"/>
    <s v="All"/>
    <x v="5"/>
  </r>
  <r>
    <x v="4"/>
    <x v="2"/>
    <n v="269.89999999999998"/>
    <s v="All"/>
    <x v="5"/>
  </r>
  <r>
    <x v="0"/>
    <x v="2"/>
    <n v="264.10000000000002"/>
    <s v="All"/>
    <x v="5"/>
  </r>
  <r>
    <x v="3"/>
    <x v="2"/>
    <n v="176.5"/>
    <s v="All"/>
    <x v="5"/>
  </r>
  <r>
    <x v="1"/>
    <x v="2"/>
    <n v="143.9"/>
    <s v="All"/>
    <x v="5"/>
  </r>
  <r>
    <x v="2"/>
    <x v="2"/>
    <n v="31"/>
    <s v="All"/>
    <x v="5"/>
  </r>
  <r>
    <x v="5"/>
    <x v="2"/>
    <n v="21.3"/>
    <s v="All"/>
    <x v="5"/>
  </r>
  <r>
    <x v="7"/>
    <x v="2"/>
    <n v="3.9"/>
    <s v="All"/>
    <x v="5"/>
  </r>
  <r>
    <x v="6"/>
    <x v="2"/>
    <n v="0"/>
    <s v="All"/>
    <x v="5"/>
  </r>
  <r>
    <x v="9"/>
    <x v="2"/>
    <n v="0"/>
    <s v="All"/>
    <x v="5"/>
  </r>
  <r>
    <x v="10"/>
    <x v="2"/>
    <n v="0"/>
    <s v="All"/>
    <x v="5"/>
  </r>
  <r>
    <x v="11"/>
    <x v="2"/>
    <n v="0"/>
    <s v="All"/>
    <x v="5"/>
  </r>
  <r>
    <x v="8"/>
    <x v="3"/>
    <n v="504.7"/>
    <s v="All"/>
    <x v="5"/>
  </r>
  <r>
    <x v="0"/>
    <x v="3"/>
    <n v="250.9"/>
    <s v="All"/>
    <x v="5"/>
  </r>
  <r>
    <x v="4"/>
    <x v="3"/>
    <n v="244.1"/>
    <s v="All"/>
    <x v="5"/>
  </r>
  <r>
    <x v="3"/>
    <x v="3"/>
    <n v="172"/>
    <s v="All"/>
    <x v="5"/>
  </r>
  <r>
    <x v="1"/>
    <x v="3"/>
    <n v="138.69999999999999"/>
    <s v="All"/>
    <x v="5"/>
  </r>
  <r>
    <x v="2"/>
    <x v="3"/>
    <n v="31"/>
    <s v="All"/>
    <x v="5"/>
  </r>
  <r>
    <x v="5"/>
    <x v="3"/>
    <n v="23"/>
    <s v="All"/>
    <x v="5"/>
  </r>
  <r>
    <x v="7"/>
    <x v="3"/>
    <n v="3.9"/>
    <s v="All"/>
    <x v="5"/>
  </r>
  <r>
    <x v="6"/>
    <x v="3"/>
    <n v="0"/>
    <s v="All"/>
    <x v="5"/>
  </r>
  <r>
    <x v="9"/>
    <x v="3"/>
    <n v="0"/>
    <s v="All"/>
    <x v="5"/>
  </r>
  <r>
    <x v="10"/>
    <x v="3"/>
    <n v="0"/>
    <s v="All"/>
    <x v="5"/>
  </r>
  <r>
    <x v="11"/>
    <x v="3"/>
    <n v="0"/>
    <s v="All"/>
    <x v="5"/>
  </r>
  <r>
    <x v="8"/>
    <x v="4"/>
    <n v="492.6"/>
    <s v="All"/>
    <x v="5"/>
  </r>
  <r>
    <x v="0"/>
    <x v="4"/>
    <n v="247.1"/>
    <s v="All"/>
    <x v="5"/>
  </r>
  <r>
    <x v="4"/>
    <x v="4"/>
    <n v="175"/>
    <s v="All"/>
    <x v="5"/>
  </r>
  <r>
    <x v="3"/>
    <x v="4"/>
    <n v="165.1"/>
    <s v="All"/>
    <x v="5"/>
  </r>
  <r>
    <x v="1"/>
    <x v="4"/>
    <n v="134.9"/>
    <s v="All"/>
    <x v="5"/>
  </r>
  <r>
    <x v="2"/>
    <x v="4"/>
    <n v="62.8"/>
    <s v="All"/>
    <x v="5"/>
  </r>
  <r>
    <x v="5"/>
    <x v="4"/>
    <n v="19"/>
    <s v="All"/>
    <x v="5"/>
  </r>
  <r>
    <x v="7"/>
    <x v="4"/>
    <n v="1.4"/>
    <s v="All"/>
    <x v="5"/>
  </r>
  <r>
    <x v="6"/>
    <x v="4"/>
    <n v="0"/>
    <s v="All"/>
    <x v="5"/>
  </r>
  <r>
    <x v="9"/>
    <x v="4"/>
    <n v="0"/>
    <s v="All"/>
    <x v="5"/>
  </r>
  <r>
    <x v="10"/>
    <x v="4"/>
    <n v="0"/>
    <s v="All"/>
    <x v="5"/>
  </r>
  <r>
    <x v="11"/>
    <x v="4"/>
    <n v="0"/>
    <s v="All"/>
    <x v="5"/>
  </r>
  <r>
    <x v="8"/>
    <x v="5"/>
    <n v="516.1"/>
    <s v="All"/>
    <x v="5"/>
  </r>
  <r>
    <x v="0"/>
    <x v="5"/>
    <n v="265.7"/>
    <s v="All"/>
    <x v="5"/>
  </r>
  <r>
    <x v="3"/>
    <x v="5"/>
    <n v="195.1"/>
    <s v="All"/>
    <x v="5"/>
  </r>
  <r>
    <x v="4"/>
    <x v="5"/>
    <n v="178.1"/>
    <s v="All"/>
    <x v="5"/>
  </r>
  <r>
    <x v="1"/>
    <x v="5"/>
    <n v="121.7"/>
    <s v="All"/>
    <x v="5"/>
  </r>
  <r>
    <x v="2"/>
    <x v="5"/>
    <n v="62"/>
    <s v="All"/>
    <x v="5"/>
  </r>
  <r>
    <x v="5"/>
    <x v="5"/>
    <n v="17.5"/>
    <s v="All"/>
    <x v="5"/>
  </r>
  <r>
    <x v="7"/>
    <x v="5"/>
    <n v="1.4"/>
    <s v="All"/>
    <x v="5"/>
  </r>
  <r>
    <x v="6"/>
    <x v="5"/>
    <n v="0"/>
    <s v="All"/>
    <x v="5"/>
  </r>
  <r>
    <x v="9"/>
    <x v="5"/>
    <n v="0"/>
    <s v="All"/>
    <x v="5"/>
  </r>
  <r>
    <x v="10"/>
    <x v="5"/>
    <n v="0"/>
    <s v="All"/>
    <x v="5"/>
  </r>
  <r>
    <x v="11"/>
    <x v="5"/>
    <n v="0"/>
    <s v="All"/>
    <x v="5"/>
  </r>
  <r>
    <x v="8"/>
    <x v="6"/>
    <n v="480.3"/>
    <s v="All"/>
    <x v="5"/>
  </r>
  <r>
    <x v="0"/>
    <x v="6"/>
    <n v="297"/>
    <s v="All"/>
    <x v="5"/>
  </r>
  <r>
    <x v="4"/>
    <x v="6"/>
    <n v="168.2"/>
    <s v="All"/>
    <x v="5"/>
  </r>
  <r>
    <x v="1"/>
    <x v="6"/>
    <n v="155.69999999999999"/>
    <s v="All"/>
    <x v="5"/>
  </r>
  <r>
    <x v="3"/>
    <x v="6"/>
    <n v="136.79999999999899"/>
    <s v="All"/>
    <x v="5"/>
  </r>
  <r>
    <x v="2"/>
    <x v="6"/>
    <n v="79.400000000000006"/>
    <s v="All"/>
    <x v="5"/>
  </r>
  <r>
    <x v="5"/>
    <x v="6"/>
    <n v="18.2"/>
    <s v="All"/>
    <x v="5"/>
  </r>
  <r>
    <x v="7"/>
    <x v="6"/>
    <n v="1.4"/>
    <s v="All"/>
    <x v="5"/>
  </r>
  <r>
    <x v="6"/>
    <x v="6"/>
    <n v="0"/>
    <s v="All"/>
    <x v="5"/>
  </r>
  <r>
    <x v="9"/>
    <x v="6"/>
    <n v="0"/>
    <s v="All"/>
    <x v="5"/>
  </r>
  <r>
    <x v="10"/>
    <x v="6"/>
    <n v="0"/>
    <s v="All"/>
    <x v="5"/>
  </r>
  <r>
    <x v="11"/>
    <x v="6"/>
    <n v="0"/>
    <s v="All"/>
    <x v="5"/>
  </r>
  <r>
    <x v="8"/>
    <x v="7"/>
    <n v="489.9"/>
    <s v="All"/>
    <x v="5"/>
  </r>
  <r>
    <x v="0"/>
    <x v="7"/>
    <n v="272.5"/>
    <s v="All"/>
    <x v="5"/>
  </r>
  <r>
    <x v="4"/>
    <x v="7"/>
    <n v="232.2"/>
    <s v="All"/>
    <x v="5"/>
  </r>
  <r>
    <x v="1"/>
    <x v="7"/>
    <n v="213.6"/>
    <s v="All"/>
    <x v="5"/>
  </r>
  <r>
    <x v="3"/>
    <x v="7"/>
    <n v="133"/>
    <s v="All"/>
    <x v="5"/>
  </r>
  <r>
    <x v="2"/>
    <x v="7"/>
    <n v="56.7"/>
    <s v="All"/>
    <x v="5"/>
  </r>
  <r>
    <x v="5"/>
    <x v="7"/>
    <n v="19.599999999999898"/>
    <s v="All"/>
    <x v="5"/>
  </r>
  <r>
    <x v="7"/>
    <x v="7"/>
    <n v="1.4"/>
    <s v="All"/>
    <x v="5"/>
  </r>
  <r>
    <x v="6"/>
    <x v="7"/>
    <n v="0"/>
    <s v="All"/>
    <x v="5"/>
  </r>
  <r>
    <x v="9"/>
    <x v="7"/>
    <n v="0"/>
    <s v="All"/>
    <x v="5"/>
  </r>
  <r>
    <x v="10"/>
    <x v="7"/>
    <n v="0"/>
    <s v="All"/>
    <x v="5"/>
  </r>
  <r>
    <x v="11"/>
    <x v="7"/>
    <n v="0"/>
    <s v="All"/>
    <x v="5"/>
  </r>
  <r>
    <x v="8"/>
    <x v="8"/>
    <n v="439.5"/>
    <s v="All"/>
    <x v="5"/>
  </r>
  <r>
    <x v="0"/>
    <x v="8"/>
    <n v="231.5"/>
    <s v="All"/>
    <x v="5"/>
  </r>
  <r>
    <x v="4"/>
    <x v="8"/>
    <n v="225.2"/>
    <s v="All"/>
    <x v="5"/>
  </r>
  <r>
    <x v="3"/>
    <x v="8"/>
    <n v="164.2"/>
    <s v="All"/>
    <x v="5"/>
  </r>
  <r>
    <x v="1"/>
    <x v="8"/>
    <n v="130.69999999999999"/>
    <s v="All"/>
    <x v="5"/>
  </r>
  <r>
    <x v="2"/>
    <x v="8"/>
    <n v="51"/>
    <s v="All"/>
    <x v="5"/>
  </r>
  <r>
    <x v="5"/>
    <x v="8"/>
    <n v="18.299999999999901"/>
    <s v="All"/>
    <x v="5"/>
  </r>
  <r>
    <x v="7"/>
    <x v="8"/>
    <n v="1.4"/>
    <s v="All"/>
    <x v="5"/>
  </r>
  <r>
    <x v="6"/>
    <x v="8"/>
    <n v="0"/>
    <s v="All"/>
    <x v="5"/>
  </r>
  <r>
    <x v="9"/>
    <x v="8"/>
    <n v="0"/>
    <s v="All"/>
    <x v="5"/>
  </r>
  <r>
    <x v="10"/>
    <x v="8"/>
    <n v="0"/>
    <s v="All"/>
    <x v="5"/>
  </r>
  <r>
    <x v="11"/>
    <x v="8"/>
    <n v="0"/>
    <s v="All"/>
    <x v="5"/>
  </r>
  <r>
    <x v="8"/>
    <x v="9"/>
    <n v="495.3"/>
    <s v="All"/>
    <x v="5"/>
  </r>
  <r>
    <x v="0"/>
    <x v="9"/>
    <n v="238"/>
    <s v="All"/>
    <x v="5"/>
  </r>
  <r>
    <x v="4"/>
    <x v="9"/>
    <n v="207.2"/>
    <s v="All"/>
    <x v="5"/>
  </r>
  <r>
    <x v="1"/>
    <x v="9"/>
    <n v="149.6"/>
    <s v="All"/>
    <x v="5"/>
  </r>
  <r>
    <x v="2"/>
    <x v="9"/>
    <n v="89.2"/>
    <s v="All"/>
    <x v="5"/>
  </r>
  <r>
    <x v="5"/>
    <x v="9"/>
    <n v="71.699999999999903"/>
    <s v="All"/>
    <x v="5"/>
  </r>
  <r>
    <x v="3"/>
    <x v="9"/>
    <n v="63"/>
    <s v="All"/>
    <x v="5"/>
  </r>
  <r>
    <x v="6"/>
    <x v="9"/>
    <n v="0"/>
    <s v="All"/>
    <x v="5"/>
  </r>
  <r>
    <x v="7"/>
    <x v="9"/>
    <n v="0"/>
    <s v="All"/>
    <x v="5"/>
  </r>
  <r>
    <x v="9"/>
    <x v="9"/>
    <n v="0"/>
    <s v="All"/>
    <x v="5"/>
  </r>
  <r>
    <x v="10"/>
    <x v="9"/>
    <n v="0"/>
    <s v="All"/>
    <x v="5"/>
  </r>
  <r>
    <x v="11"/>
    <x v="9"/>
    <n v="0"/>
    <s v="All"/>
    <x v="5"/>
  </r>
  <r>
    <x v="8"/>
    <x v="10"/>
    <n v="453.9"/>
    <s v="All"/>
    <x v="5"/>
  </r>
  <r>
    <x v="4"/>
    <x v="10"/>
    <n v="347.3"/>
    <s v="All"/>
    <x v="5"/>
  </r>
  <r>
    <x v="0"/>
    <x v="10"/>
    <n v="279.3"/>
    <s v="All"/>
    <x v="5"/>
  </r>
  <r>
    <x v="1"/>
    <x v="10"/>
    <n v="131.30000000000001"/>
    <s v="All"/>
    <x v="5"/>
  </r>
  <r>
    <x v="2"/>
    <x v="10"/>
    <n v="87.7"/>
    <s v="All"/>
    <x v="5"/>
  </r>
  <r>
    <x v="5"/>
    <x v="10"/>
    <n v="77"/>
    <s v="All"/>
    <x v="5"/>
  </r>
  <r>
    <x v="3"/>
    <x v="10"/>
    <n v="51"/>
    <s v="All"/>
    <x v="5"/>
  </r>
  <r>
    <x v="7"/>
    <x v="10"/>
    <n v="0.6"/>
    <s v="All"/>
    <x v="5"/>
  </r>
  <r>
    <x v="6"/>
    <x v="10"/>
    <n v="0"/>
    <s v="All"/>
    <x v="5"/>
  </r>
  <r>
    <x v="9"/>
    <x v="10"/>
    <n v="0"/>
    <s v="All"/>
    <x v="5"/>
  </r>
  <r>
    <x v="10"/>
    <x v="10"/>
    <n v="0"/>
    <s v="All"/>
    <x v="5"/>
  </r>
  <r>
    <x v="11"/>
    <x v="10"/>
    <n v="0"/>
    <s v="All"/>
    <x v="5"/>
  </r>
  <r>
    <x v="8"/>
    <x v="11"/>
    <n v="545.70000000000005"/>
    <s v="All"/>
    <x v="5"/>
  </r>
  <r>
    <x v="0"/>
    <x v="11"/>
    <n v="249.7"/>
    <s v="All"/>
    <x v="5"/>
  </r>
  <r>
    <x v="4"/>
    <x v="11"/>
    <n v="235.7"/>
    <s v="All"/>
    <x v="5"/>
  </r>
  <r>
    <x v="1"/>
    <x v="11"/>
    <n v="148"/>
    <s v="All"/>
    <x v="5"/>
  </r>
  <r>
    <x v="2"/>
    <x v="11"/>
    <n v="95.7"/>
    <s v="All"/>
    <x v="5"/>
  </r>
  <r>
    <x v="3"/>
    <x v="11"/>
    <n v="71.099999999999994"/>
    <s v="All"/>
    <x v="5"/>
  </r>
  <r>
    <x v="5"/>
    <x v="11"/>
    <n v="67.900000000000006"/>
    <s v="All"/>
    <x v="5"/>
  </r>
  <r>
    <x v="6"/>
    <x v="11"/>
    <n v="0"/>
    <s v="All"/>
    <x v="5"/>
  </r>
  <r>
    <x v="7"/>
    <x v="11"/>
    <n v="0"/>
    <s v="All"/>
    <x v="5"/>
  </r>
  <r>
    <x v="9"/>
    <x v="11"/>
    <n v="0"/>
    <s v="All"/>
    <x v="5"/>
  </r>
  <r>
    <x v="10"/>
    <x v="11"/>
    <n v="0"/>
    <s v="All"/>
    <x v="5"/>
  </r>
  <r>
    <x v="11"/>
    <x v="11"/>
    <n v="0"/>
    <s v="All"/>
    <x v="5"/>
  </r>
  <r>
    <x v="8"/>
    <x v="12"/>
    <n v="424.7"/>
    <s v="All"/>
    <x v="5"/>
  </r>
  <r>
    <x v="4"/>
    <x v="12"/>
    <n v="280.2"/>
    <s v="All"/>
    <x v="5"/>
  </r>
  <r>
    <x v="0"/>
    <x v="12"/>
    <n v="274"/>
    <s v="All"/>
    <x v="5"/>
  </r>
  <r>
    <x v="1"/>
    <x v="12"/>
    <n v="166.79999999999899"/>
    <s v="All"/>
    <x v="5"/>
  </r>
  <r>
    <x v="2"/>
    <x v="12"/>
    <n v="93.9"/>
    <s v="All"/>
    <x v="5"/>
  </r>
  <r>
    <x v="3"/>
    <x v="12"/>
    <n v="79.199999999999903"/>
    <s v="All"/>
    <x v="5"/>
  </r>
  <r>
    <x v="5"/>
    <x v="12"/>
    <n v="70.099999999999994"/>
    <s v="All"/>
    <x v="5"/>
  </r>
  <r>
    <x v="6"/>
    <x v="12"/>
    <n v="0"/>
    <s v="All"/>
    <x v="5"/>
  </r>
  <r>
    <x v="7"/>
    <x v="12"/>
    <n v="0"/>
    <s v="All"/>
    <x v="5"/>
  </r>
  <r>
    <x v="9"/>
    <x v="12"/>
    <n v="0"/>
    <s v="All"/>
    <x v="5"/>
  </r>
  <r>
    <x v="10"/>
    <x v="12"/>
    <n v="0"/>
    <s v="All"/>
    <x v="5"/>
  </r>
  <r>
    <x v="11"/>
    <x v="12"/>
    <n v="0"/>
    <s v="All"/>
    <x v="5"/>
  </r>
  <r>
    <x v="8"/>
    <x v="13"/>
    <n v="347.099999999999"/>
    <s v="All"/>
    <x v="5"/>
  </r>
  <r>
    <x v="0"/>
    <x v="13"/>
    <n v="304.2"/>
    <s v="All"/>
    <x v="5"/>
  </r>
  <r>
    <x v="4"/>
    <x v="13"/>
    <n v="261.5"/>
    <s v="All"/>
    <x v="5"/>
  </r>
  <r>
    <x v="1"/>
    <x v="13"/>
    <n v="171.9"/>
    <s v="All"/>
    <x v="5"/>
  </r>
  <r>
    <x v="2"/>
    <x v="13"/>
    <n v="80.900000000000006"/>
    <s v="All"/>
    <x v="5"/>
  </r>
  <r>
    <x v="5"/>
    <x v="13"/>
    <n v="68.699999999999903"/>
    <s v="All"/>
    <x v="5"/>
  </r>
  <r>
    <x v="3"/>
    <x v="13"/>
    <n v="45.3"/>
    <s v="All"/>
    <x v="5"/>
  </r>
  <r>
    <x v="6"/>
    <x v="13"/>
    <n v="0"/>
    <s v="All"/>
    <x v="5"/>
  </r>
  <r>
    <x v="7"/>
    <x v="13"/>
    <n v="0"/>
    <s v="All"/>
    <x v="5"/>
  </r>
  <r>
    <x v="9"/>
    <x v="13"/>
    <n v="0"/>
    <s v="All"/>
    <x v="5"/>
  </r>
  <r>
    <x v="10"/>
    <x v="13"/>
    <n v="0"/>
    <s v="All"/>
    <x v="5"/>
  </r>
  <r>
    <x v="11"/>
    <x v="13"/>
    <n v="0"/>
    <s v="All"/>
    <x v="5"/>
  </r>
  <r>
    <x v="4"/>
    <x v="14"/>
    <n v="439"/>
    <s v="All"/>
    <x v="5"/>
  </r>
  <r>
    <x v="8"/>
    <x v="14"/>
    <n v="416.79999999999899"/>
    <s v="All"/>
    <x v="5"/>
  </r>
  <r>
    <x v="0"/>
    <x v="14"/>
    <n v="250.7"/>
    <s v="All"/>
    <x v="5"/>
  </r>
  <r>
    <x v="1"/>
    <x v="14"/>
    <n v="158.79999999999899"/>
    <s v="All"/>
    <x v="5"/>
  </r>
  <r>
    <x v="3"/>
    <x v="14"/>
    <n v="127"/>
    <s v="All"/>
    <x v="5"/>
  </r>
  <r>
    <x v="2"/>
    <x v="14"/>
    <n v="89.2"/>
    <s v="All"/>
    <x v="5"/>
  </r>
  <r>
    <x v="5"/>
    <x v="14"/>
    <n v="65.5"/>
    <s v="All"/>
    <x v="5"/>
  </r>
  <r>
    <x v="6"/>
    <x v="14"/>
    <n v="0"/>
    <s v="All"/>
    <x v="5"/>
  </r>
  <r>
    <x v="7"/>
    <x v="14"/>
    <n v="0"/>
    <s v="All"/>
    <x v="5"/>
  </r>
  <r>
    <x v="9"/>
    <x v="14"/>
    <n v="0"/>
    <s v="All"/>
    <x v="5"/>
  </r>
  <r>
    <x v="10"/>
    <x v="14"/>
    <n v="0"/>
    <s v="All"/>
    <x v="5"/>
  </r>
  <r>
    <x v="11"/>
    <x v="14"/>
    <n v="0"/>
    <s v="All"/>
    <x v="5"/>
  </r>
  <r>
    <x v="8"/>
    <x v="15"/>
    <n v="399.2"/>
    <s v="All"/>
    <x v="5"/>
  </r>
  <r>
    <x v="0"/>
    <x v="15"/>
    <n v="314.3"/>
    <s v="All"/>
    <x v="5"/>
  </r>
  <r>
    <x v="4"/>
    <x v="15"/>
    <n v="303"/>
    <s v="All"/>
    <x v="5"/>
  </r>
  <r>
    <x v="1"/>
    <x v="15"/>
    <n v="238.9"/>
    <s v="All"/>
    <x v="5"/>
  </r>
  <r>
    <x v="2"/>
    <x v="15"/>
    <n v="119.2"/>
    <s v="All"/>
    <x v="5"/>
  </r>
  <r>
    <x v="3"/>
    <x v="15"/>
    <n v="95"/>
    <s v="All"/>
    <x v="5"/>
  </r>
  <r>
    <x v="5"/>
    <x v="15"/>
    <n v="70.199999999999903"/>
    <s v="All"/>
    <x v="5"/>
  </r>
  <r>
    <x v="6"/>
    <x v="15"/>
    <n v="0"/>
    <s v="All"/>
    <x v="5"/>
  </r>
  <r>
    <x v="7"/>
    <x v="15"/>
    <n v="0"/>
    <s v="All"/>
    <x v="5"/>
  </r>
  <r>
    <x v="9"/>
    <x v="15"/>
    <n v="0"/>
    <s v="All"/>
    <x v="5"/>
  </r>
  <r>
    <x v="10"/>
    <x v="15"/>
    <n v="0"/>
    <s v="All"/>
    <x v="5"/>
  </r>
  <r>
    <x v="11"/>
    <x v="15"/>
    <n v="0"/>
    <s v="All"/>
    <x v="5"/>
  </r>
  <r>
    <x v="8"/>
    <x v="16"/>
    <n v="504.599999999999"/>
    <s v="All"/>
    <x v="5"/>
  </r>
  <r>
    <x v="4"/>
    <x v="16"/>
    <n v="352.4"/>
    <s v="All"/>
    <x v="5"/>
  </r>
  <r>
    <x v="0"/>
    <x v="16"/>
    <n v="282.60000000000002"/>
    <s v="All"/>
    <x v="5"/>
  </r>
  <r>
    <x v="1"/>
    <x v="16"/>
    <n v="161.1"/>
    <s v="All"/>
    <x v="5"/>
  </r>
  <r>
    <x v="2"/>
    <x v="16"/>
    <n v="137.30000000000001"/>
    <s v="All"/>
    <x v="5"/>
  </r>
  <r>
    <x v="3"/>
    <x v="16"/>
    <n v="85.7"/>
    <s v="All"/>
    <x v="5"/>
  </r>
  <r>
    <x v="5"/>
    <x v="16"/>
    <n v="64.099999999999994"/>
    <s v="All"/>
    <x v="5"/>
  </r>
  <r>
    <x v="6"/>
    <x v="16"/>
    <n v="0"/>
    <s v="All"/>
    <x v="5"/>
  </r>
  <r>
    <x v="7"/>
    <x v="16"/>
    <n v="0"/>
    <s v="All"/>
    <x v="5"/>
  </r>
  <r>
    <x v="9"/>
    <x v="16"/>
    <n v="0"/>
    <s v="All"/>
    <x v="5"/>
  </r>
  <r>
    <x v="10"/>
    <x v="16"/>
    <n v="0"/>
    <s v="All"/>
    <x v="5"/>
  </r>
  <r>
    <x v="11"/>
    <x v="16"/>
    <n v="0"/>
    <s v="All"/>
    <x v="5"/>
  </r>
  <r>
    <x v="8"/>
    <x v="17"/>
    <n v="654"/>
    <s v="All"/>
    <x v="5"/>
  </r>
  <r>
    <x v="0"/>
    <x v="17"/>
    <n v="285.7"/>
    <s v="All"/>
    <x v="5"/>
  </r>
  <r>
    <x v="4"/>
    <x v="17"/>
    <n v="208"/>
    <s v="All"/>
    <x v="5"/>
  </r>
  <r>
    <x v="1"/>
    <x v="17"/>
    <n v="202.29999999999899"/>
    <s v="All"/>
    <x v="5"/>
  </r>
  <r>
    <x v="2"/>
    <x v="17"/>
    <n v="192.6"/>
    <s v="All"/>
    <x v="5"/>
  </r>
  <r>
    <x v="3"/>
    <x v="17"/>
    <n v="75.7"/>
    <s v="All"/>
    <x v="5"/>
  </r>
  <r>
    <x v="5"/>
    <x v="17"/>
    <n v="61.8"/>
    <s v="All"/>
    <x v="5"/>
  </r>
  <r>
    <x v="6"/>
    <x v="17"/>
    <n v="0"/>
    <s v="All"/>
    <x v="5"/>
  </r>
  <r>
    <x v="7"/>
    <x v="17"/>
    <n v="0"/>
    <s v="All"/>
    <x v="5"/>
  </r>
  <r>
    <x v="9"/>
    <x v="17"/>
    <n v="0"/>
    <s v="All"/>
    <x v="5"/>
  </r>
  <r>
    <x v="10"/>
    <x v="17"/>
    <n v="0"/>
    <s v="All"/>
    <x v="5"/>
  </r>
  <r>
    <x v="11"/>
    <x v="17"/>
    <n v="0"/>
    <s v="All"/>
    <x v="5"/>
  </r>
  <r>
    <x v="4"/>
    <x v="0"/>
    <n v="3514"/>
    <s v="All"/>
    <x v="6"/>
  </r>
  <r>
    <x v="0"/>
    <x v="0"/>
    <n v="2720.1"/>
    <s v="All"/>
    <x v="6"/>
  </r>
  <r>
    <x v="2"/>
    <x v="0"/>
    <n v="2004.8"/>
    <s v="All"/>
    <x v="6"/>
  </r>
  <r>
    <x v="1"/>
    <x v="0"/>
    <n v="1905.7"/>
    <s v="All"/>
    <x v="6"/>
  </r>
  <r>
    <x v="5"/>
    <x v="0"/>
    <n v="1332"/>
    <s v="All"/>
    <x v="6"/>
  </r>
  <r>
    <x v="3"/>
    <x v="0"/>
    <n v="7.9"/>
    <s v="All"/>
    <x v="6"/>
  </r>
  <r>
    <x v="6"/>
    <x v="0"/>
    <n v="0"/>
    <s v="All"/>
    <x v="6"/>
  </r>
  <r>
    <x v="7"/>
    <x v="0"/>
    <n v="0"/>
    <s v="All"/>
    <x v="6"/>
  </r>
  <r>
    <x v="8"/>
    <x v="0"/>
    <n v="0"/>
    <s v="All"/>
    <x v="6"/>
  </r>
  <r>
    <x v="9"/>
    <x v="0"/>
    <n v="0"/>
    <s v="All"/>
    <x v="6"/>
  </r>
  <r>
    <x v="10"/>
    <x v="0"/>
    <n v="0"/>
    <s v="All"/>
    <x v="6"/>
  </r>
  <r>
    <x v="11"/>
    <x v="0"/>
    <n v="0"/>
    <s v="All"/>
    <x v="6"/>
  </r>
  <r>
    <x v="2"/>
    <x v="1"/>
    <n v="3175.5"/>
    <s v="All"/>
    <x v="6"/>
  </r>
  <r>
    <x v="0"/>
    <x v="1"/>
    <n v="2551.8000000000002"/>
    <s v="All"/>
    <x v="6"/>
  </r>
  <r>
    <x v="4"/>
    <x v="1"/>
    <n v="2431.6"/>
    <s v="All"/>
    <x v="6"/>
  </r>
  <r>
    <x v="1"/>
    <x v="1"/>
    <n v="1764.9"/>
    <s v="All"/>
    <x v="6"/>
  </r>
  <r>
    <x v="5"/>
    <x v="1"/>
    <n v="467.9"/>
    <s v="All"/>
    <x v="6"/>
  </r>
  <r>
    <x v="3"/>
    <x v="1"/>
    <n v="16.7"/>
    <s v="All"/>
    <x v="6"/>
  </r>
  <r>
    <x v="6"/>
    <x v="1"/>
    <n v="0"/>
    <s v="All"/>
    <x v="6"/>
  </r>
  <r>
    <x v="7"/>
    <x v="1"/>
    <n v="0"/>
    <s v="All"/>
    <x v="6"/>
  </r>
  <r>
    <x v="8"/>
    <x v="1"/>
    <n v="0"/>
    <s v="All"/>
    <x v="6"/>
  </r>
  <r>
    <x v="9"/>
    <x v="1"/>
    <n v="0"/>
    <s v="All"/>
    <x v="6"/>
  </r>
  <r>
    <x v="10"/>
    <x v="1"/>
    <n v="0"/>
    <s v="All"/>
    <x v="6"/>
  </r>
  <r>
    <x v="11"/>
    <x v="1"/>
    <n v="0"/>
    <s v="All"/>
    <x v="6"/>
  </r>
  <r>
    <x v="0"/>
    <x v="2"/>
    <n v="2936.7"/>
    <s v="All"/>
    <x v="6"/>
  </r>
  <r>
    <x v="4"/>
    <x v="2"/>
    <n v="2781.8999999999901"/>
    <s v="All"/>
    <x v="6"/>
  </r>
  <r>
    <x v="2"/>
    <x v="2"/>
    <n v="1949.2"/>
    <s v="All"/>
    <x v="6"/>
  </r>
  <r>
    <x v="5"/>
    <x v="2"/>
    <n v="1580.5"/>
    <s v="All"/>
    <x v="6"/>
  </r>
  <r>
    <x v="1"/>
    <x v="2"/>
    <n v="1460.9"/>
    <s v="All"/>
    <x v="6"/>
  </r>
  <r>
    <x v="3"/>
    <x v="2"/>
    <n v="14.2"/>
    <s v="All"/>
    <x v="6"/>
  </r>
  <r>
    <x v="6"/>
    <x v="2"/>
    <n v="0"/>
    <s v="All"/>
    <x v="6"/>
  </r>
  <r>
    <x v="7"/>
    <x v="2"/>
    <n v="0"/>
    <s v="All"/>
    <x v="6"/>
  </r>
  <r>
    <x v="8"/>
    <x v="2"/>
    <n v="0"/>
    <s v="All"/>
    <x v="6"/>
  </r>
  <r>
    <x v="9"/>
    <x v="2"/>
    <n v="0"/>
    <s v="All"/>
    <x v="6"/>
  </r>
  <r>
    <x v="10"/>
    <x v="2"/>
    <n v="0"/>
    <s v="All"/>
    <x v="6"/>
  </r>
  <r>
    <x v="11"/>
    <x v="2"/>
    <n v="0"/>
    <s v="All"/>
    <x v="6"/>
  </r>
  <r>
    <x v="5"/>
    <x v="3"/>
    <n v="3118.5"/>
    <s v="All"/>
    <x v="6"/>
  </r>
  <r>
    <x v="4"/>
    <x v="3"/>
    <n v="2781.9"/>
    <s v="All"/>
    <x v="6"/>
  </r>
  <r>
    <x v="2"/>
    <x v="3"/>
    <n v="2454.1"/>
    <s v="All"/>
    <x v="6"/>
  </r>
  <r>
    <x v="0"/>
    <x v="3"/>
    <n v="2163.9"/>
    <s v="All"/>
    <x v="6"/>
  </r>
  <r>
    <x v="1"/>
    <x v="3"/>
    <n v="1541.8"/>
    <s v="All"/>
    <x v="6"/>
  </r>
  <r>
    <x v="3"/>
    <x v="3"/>
    <n v="4.7"/>
    <s v="All"/>
    <x v="6"/>
  </r>
  <r>
    <x v="6"/>
    <x v="3"/>
    <n v="0"/>
    <s v="All"/>
    <x v="6"/>
  </r>
  <r>
    <x v="7"/>
    <x v="3"/>
    <n v="0"/>
    <s v="All"/>
    <x v="6"/>
  </r>
  <r>
    <x v="8"/>
    <x v="3"/>
    <n v="0"/>
    <s v="All"/>
    <x v="6"/>
  </r>
  <r>
    <x v="9"/>
    <x v="3"/>
    <n v="0"/>
    <s v="All"/>
    <x v="6"/>
  </r>
  <r>
    <x v="10"/>
    <x v="3"/>
    <n v="0"/>
    <s v="All"/>
    <x v="6"/>
  </r>
  <r>
    <x v="11"/>
    <x v="3"/>
    <n v="0"/>
    <s v="All"/>
    <x v="6"/>
  </r>
  <r>
    <x v="2"/>
    <x v="4"/>
    <n v="3203"/>
    <s v="All"/>
    <x v="6"/>
  </r>
  <r>
    <x v="5"/>
    <x v="4"/>
    <n v="2784.1"/>
    <s v="All"/>
    <x v="6"/>
  </r>
  <r>
    <x v="0"/>
    <x v="4"/>
    <n v="2669.6"/>
    <s v="All"/>
    <x v="6"/>
  </r>
  <r>
    <x v="4"/>
    <x v="4"/>
    <n v="2403.8000000000002"/>
    <s v="All"/>
    <x v="6"/>
  </r>
  <r>
    <x v="1"/>
    <x v="4"/>
    <n v="1736"/>
    <s v="All"/>
    <x v="6"/>
  </r>
  <r>
    <x v="8"/>
    <x v="4"/>
    <n v="35.699999999999903"/>
    <s v="All"/>
    <x v="6"/>
  </r>
  <r>
    <x v="3"/>
    <x v="4"/>
    <n v="5.5"/>
    <s v="All"/>
    <x v="6"/>
  </r>
  <r>
    <x v="6"/>
    <x v="4"/>
    <n v="0"/>
    <s v="All"/>
    <x v="6"/>
  </r>
  <r>
    <x v="7"/>
    <x v="4"/>
    <n v="0"/>
    <s v="All"/>
    <x v="6"/>
  </r>
  <r>
    <x v="9"/>
    <x v="4"/>
    <n v="0"/>
    <s v="All"/>
    <x v="6"/>
  </r>
  <r>
    <x v="10"/>
    <x v="4"/>
    <n v="0"/>
    <s v="All"/>
    <x v="6"/>
  </r>
  <r>
    <x v="11"/>
    <x v="4"/>
    <n v="0"/>
    <s v="All"/>
    <x v="6"/>
  </r>
  <r>
    <x v="0"/>
    <x v="5"/>
    <n v="3401.9"/>
    <s v="All"/>
    <x v="6"/>
  </r>
  <r>
    <x v="4"/>
    <x v="5"/>
    <n v="2914.2"/>
    <s v="All"/>
    <x v="6"/>
  </r>
  <r>
    <x v="1"/>
    <x v="5"/>
    <n v="1639.4"/>
    <s v="All"/>
    <x v="6"/>
  </r>
  <r>
    <x v="2"/>
    <x v="5"/>
    <n v="1550.9"/>
    <s v="All"/>
    <x v="6"/>
  </r>
  <r>
    <x v="5"/>
    <x v="5"/>
    <n v="1017.7"/>
    <s v="All"/>
    <x v="6"/>
  </r>
  <r>
    <x v="8"/>
    <x v="5"/>
    <n v="45"/>
    <s v="All"/>
    <x v="6"/>
  </r>
  <r>
    <x v="3"/>
    <x v="5"/>
    <n v="24.4"/>
    <s v="All"/>
    <x v="6"/>
  </r>
  <r>
    <x v="6"/>
    <x v="5"/>
    <n v="0"/>
    <s v="All"/>
    <x v="6"/>
  </r>
  <r>
    <x v="7"/>
    <x v="5"/>
    <n v="0"/>
    <s v="All"/>
    <x v="6"/>
  </r>
  <r>
    <x v="9"/>
    <x v="5"/>
    <n v="0"/>
    <s v="All"/>
    <x v="6"/>
  </r>
  <r>
    <x v="10"/>
    <x v="5"/>
    <n v="0"/>
    <s v="All"/>
    <x v="6"/>
  </r>
  <r>
    <x v="11"/>
    <x v="5"/>
    <n v="0"/>
    <s v="All"/>
    <x v="6"/>
  </r>
  <r>
    <x v="0"/>
    <x v="6"/>
    <n v="3656.2"/>
    <s v="All"/>
    <x v="6"/>
  </r>
  <r>
    <x v="4"/>
    <x v="6"/>
    <n v="3063.2"/>
    <s v="All"/>
    <x v="6"/>
  </r>
  <r>
    <x v="2"/>
    <x v="6"/>
    <n v="1735.2"/>
    <s v="All"/>
    <x v="6"/>
  </r>
  <r>
    <x v="1"/>
    <x v="6"/>
    <n v="1444.8"/>
    <s v="All"/>
    <x v="6"/>
  </r>
  <r>
    <x v="5"/>
    <x v="6"/>
    <n v="1104.3"/>
    <s v="All"/>
    <x v="6"/>
  </r>
  <r>
    <x v="3"/>
    <x v="6"/>
    <n v="9.1"/>
    <s v="All"/>
    <x v="6"/>
  </r>
  <r>
    <x v="6"/>
    <x v="6"/>
    <n v="0"/>
    <s v="All"/>
    <x v="6"/>
  </r>
  <r>
    <x v="7"/>
    <x v="6"/>
    <n v="0"/>
    <s v="All"/>
    <x v="6"/>
  </r>
  <r>
    <x v="8"/>
    <x v="6"/>
    <n v="0"/>
    <s v="All"/>
    <x v="6"/>
  </r>
  <r>
    <x v="9"/>
    <x v="6"/>
    <n v="0"/>
    <s v="All"/>
    <x v="6"/>
  </r>
  <r>
    <x v="10"/>
    <x v="6"/>
    <n v="0"/>
    <s v="All"/>
    <x v="6"/>
  </r>
  <r>
    <x v="11"/>
    <x v="6"/>
    <n v="0"/>
    <s v="All"/>
    <x v="6"/>
  </r>
  <r>
    <x v="0"/>
    <x v="7"/>
    <n v="3646.4"/>
    <s v="All"/>
    <x v="6"/>
  </r>
  <r>
    <x v="4"/>
    <x v="7"/>
    <n v="2602.3000000000002"/>
    <s v="All"/>
    <x v="6"/>
  </r>
  <r>
    <x v="2"/>
    <x v="7"/>
    <n v="2181.5"/>
    <s v="All"/>
    <x v="6"/>
  </r>
  <r>
    <x v="5"/>
    <x v="7"/>
    <n v="1569"/>
    <s v="All"/>
    <x v="6"/>
  </r>
  <r>
    <x v="1"/>
    <x v="7"/>
    <n v="1471.9"/>
    <s v="All"/>
    <x v="6"/>
  </r>
  <r>
    <x v="3"/>
    <x v="7"/>
    <n v="45.7"/>
    <s v="All"/>
    <x v="6"/>
  </r>
  <r>
    <x v="6"/>
    <x v="7"/>
    <n v="0"/>
    <s v="All"/>
    <x v="6"/>
  </r>
  <r>
    <x v="7"/>
    <x v="7"/>
    <n v="0"/>
    <s v="All"/>
    <x v="6"/>
  </r>
  <r>
    <x v="8"/>
    <x v="7"/>
    <n v="0"/>
    <s v="All"/>
    <x v="6"/>
  </r>
  <r>
    <x v="9"/>
    <x v="7"/>
    <n v="0"/>
    <s v="All"/>
    <x v="6"/>
  </r>
  <r>
    <x v="10"/>
    <x v="7"/>
    <n v="0"/>
    <s v="All"/>
    <x v="6"/>
  </r>
  <r>
    <x v="11"/>
    <x v="7"/>
    <n v="0"/>
    <s v="All"/>
    <x v="6"/>
  </r>
  <r>
    <x v="4"/>
    <x v="8"/>
    <n v="2827.4"/>
    <s v="All"/>
    <x v="6"/>
  </r>
  <r>
    <x v="0"/>
    <x v="8"/>
    <n v="2507.1999999999998"/>
    <s v="All"/>
    <x v="6"/>
  </r>
  <r>
    <x v="2"/>
    <x v="8"/>
    <n v="2374.6"/>
    <s v="All"/>
    <x v="6"/>
  </r>
  <r>
    <x v="5"/>
    <x v="8"/>
    <n v="1671.5"/>
    <s v="All"/>
    <x v="6"/>
  </r>
  <r>
    <x v="1"/>
    <x v="8"/>
    <n v="1563.1"/>
    <s v="All"/>
    <x v="6"/>
  </r>
  <r>
    <x v="3"/>
    <x v="8"/>
    <n v="28.4"/>
    <s v="All"/>
    <x v="6"/>
  </r>
  <r>
    <x v="6"/>
    <x v="8"/>
    <n v="0"/>
    <s v="All"/>
    <x v="6"/>
  </r>
  <r>
    <x v="7"/>
    <x v="8"/>
    <n v="0"/>
    <s v="All"/>
    <x v="6"/>
  </r>
  <r>
    <x v="8"/>
    <x v="8"/>
    <n v="0"/>
    <s v="All"/>
    <x v="6"/>
  </r>
  <r>
    <x v="9"/>
    <x v="8"/>
    <n v="0"/>
    <s v="All"/>
    <x v="6"/>
  </r>
  <r>
    <x v="10"/>
    <x v="8"/>
    <n v="0"/>
    <s v="All"/>
    <x v="6"/>
  </r>
  <r>
    <x v="11"/>
    <x v="8"/>
    <n v="0"/>
    <s v="All"/>
    <x v="6"/>
  </r>
  <r>
    <x v="2"/>
    <x v="9"/>
    <n v="3134.8"/>
    <s v="All"/>
    <x v="6"/>
  </r>
  <r>
    <x v="5"/>
    <x v="9"/>
    <n v="2812.5"/>
    <s v="All"/>
    <x v="6"/>
  </r>
  <r>
    <x v="4"/>
    <x v="9"/>
    <n v="2724.3"/>
    <s v="All"/>
    <x v="6"/>
  </r>
  <r>
    <x v="0"/>
    <x v="9"/>
    <n v="2324.1"/>
    <s v="All"/>
    <x v="6"/>
  </r>
  <r>
    <x v="1"/>
    <x v="9"/>
    <n v="1707.7"/>
    <s v="All"/>
    <x v="6"/>
  </r>
  <r>
    <x v="3"/>
    <x v="9"/>
    <n v="26.2"/>
    <s v="All"/>
    <x v="6"/>
  </r>
  <r>
    <x v="8"/>
    <x v="9"/>
    <n v="3"/>
    <s v="All"/>
    <x v="6"/>
  </r>
  <r>
    <x v="6"/>
    <x v="9"/>
    <n v="0"/>
    <s v="All"/>
    <x v="6"/>
  </r>
  <r>
    <x v="7"/>
    <x v="9"/>
    <n v="0"/>
    <s v="All"/>
    <x v="6"/>
  </r>
  <r>
    <x v="9"/>
    <x v="9"/>
    <n v="0"/>
    <s v="All"/>
    <x v="6"/>
  </r>
  <r>
    <x v="10"/>
    <x v="9"/>
    <n v="0"/>
    <s v="All"/>
    <x v="6"/>
  </r>
  <r>
    <x v="11"/>
    <x v="9"/>
    <n v="0"/>
    <s v="All"/>
    <x v="6"/>
  </r>
  <r>
    <x v="0"/>
    <x v="10"/>
    <n v="3361.7999999999902"/>
    <s v="All"/>
    <x v="6"/>
  </r>
  <r>
    <x v="4"/>
    <x v="10"/>
    <n v="2450.2999999999902"/>
    <s v="All"/>
    <x v="6"/>
  </r>
  <r>
    <x v="2"/>
    <x v="10"/>
    <n v="1941.2"/>
    <s v="All"/>
    <x v="6"/>
  </r>
  <r>
    <x v="1"/>
    <x v="10"/>
    <n v="1616.2"/>
    <s v="All"/>
    <x v="6"/>
  </r>
  <r>
    <x v="5"/>
    <x v="10"/>
    <n v="974.4"/>
    <s v="All"/>
    <x v="6"/>
  </r>
  <r>
    <x v="3"/>
    <x v="10"/>
    <n v="27.5"/>
    <s v="All"/>
    <x v="6"/>
  </r>
  <r>
    <x v="6"/>
    <x v="10"/>
    <n v="0"/>
    <s v="All"/>
    <x v="6"/>
  </r>
  <r>
    <x v="7"/>
    <x v="10"/>
    <n v="0"/>
    <s v="All"/>
    <x v="6"/>
  </r>
  <r>
    <x v="8"/>
    <x v="10"/>
    <n v="0"/>
    <s v="All"/>
    <x v="6"/>
  </r>
  <r>
    <x v="9"/>
    <x v="10"/>
    <n v="0"/>
    <s v="All"/>
    <x v="6"/>
  </r>
  <r>
    <x v="10"/>
    <x v="10"/>
    <n v="0"/>
    <s v="All"/>
    <x v="6"/>
  </r>
  <r>
    <x v="11"/>
    <x v="10"/>
    <n v="0"/>
    <s v="All"/>
    <x v="6"/>
  </r>
  <r>
    <x v="0"/>
    <x v="11"/>
    <n v="3632.2"/>
    <s v="All"/>
    <x v="6"/>
  </r>
  <r>
    <x v="2"/>
    <x v="11"/>
    <n v="2065.1999999999998"/>
    <s v="All"/>
    <x v="6"/>
  </r>
  <r>
    <x v="4"/>
    <x v="11"/>
    <n v="1943"/>
    <s v="All"/>
    <x v="6"/>
  </r>
  <r>
    <x v="1"/>
    <x v="11"/>
    <n v="1465.3999999999901"/>
    <s v="All"/>
    <x v="6"/>
  </r>
  <r>
    <x v="5"/>
    <x v="11"/>
    <n v="1125.69999999999"/>
    <s v="All"/>
    <x v="6"/>
  </r>
  <r>
    <x v="3"/>
    <x v="11"/>
    <n v="44.2"/>
    <s v="All"/>
    <x v="6"/>
  </r>
  <r>
    <x v="6"/>
    <x v="11"/>
    <n v="0"/>
    <s v="All"/>
    <x v="6"/>
  </r>
  <r>
    <x v="7"/>
    <x v="11"/>
    <n v="0"/>
    <s v="All"/>
    <x v="6"/>
  </r>
  <r>
    <x v="8"/>
    <x v="11"/>
    <n v="0"/>
    <s v="All"/>
    <x v="6"/>
  </r>
  <r>
    <x v="9"/>
    <x v="11"/>
    <n v="0"/>
    <s v="All"/>
    <x v="6"/>
  </r>
  <r>
    <x v="10"/>
    <x v="11"/>
    <n v="0"/>
    <s v="All"/>
    <x v="6"/>
  </r>
  <r>
    <x v="11"/>
    <x v="11"/>
    <n v="0"/>
    <s v="All"/>
    <x v="6"/>
  </r>
  <r>
    <x v="0"/>
    <x v="12"/>
    <n v="4510.8999999999996"/>
    <s v="All"/>
    <x v="6"/>
  </r>
  <r>
    <x v="4"/>
    <x v="12"/>
    <n v="1534.8"/>
    <s v="All"/>
    <x v="6"/>
  </r>
  <r>
    <x v="2"/>
    <x v="12"/>
    <n v="1496.8"/>
    <s v="All"/>
    <x v="6"/>
  </r>
  <r>
    <x v="1"/>
    <x v="12"/>
    <n v="982"/>
    <s v="All"/>
    <x v="6"/>
  </r>
  <r>
    <x v="5"/>
    <x v="12"/>
    <n v="890.7"/>
    <s v="All"/>
    <x v="6"/>
  </r>
  <r>
    <x v="3"/>
    <x v="12"/>
    <n v="31.3"/>
    <s v="All"/>
    <x v="6"/>
  </r>
  <r>
    <x v="6"/>
    <x v="12"/>
    <n v="0"/>
    <s v="All"/>
    <x v="6"/>
  </r>
  <r>
    <x v="7"/>
    <x v="12"/>
    <n v="0"/>
    <s v="All"/>
    <x v="6"/>
  </r>
  <r>
    <x v="8"/>
    <x v="12"/>
    <n v="0"/>
    <s v="All"/>
    <x v="6"/>
  </r>
  <r>
    <x v="9"/>
    <x v="12"/>
    <n v="0"/>
    <s v="All"/>
    <x v="6"/>
  </r>
  <r>
    <x v="10"/>
    <x v="12"/>
    <n v="0"/>
    <s v="All"/>
    <x v="6"/>
  </r>
  <r>
    <x v="11"/>
    <x v="12"/>
    <n v="0"/>
    <s v="All"/>
    <x v="6"/>
  </r>
  <r>
    <x v="0"/>
    <x v="13"/>
    <n v="4983.8999999999996"/>
    <s v="All"/>
    <x v="6"/>
  </r>
  <r>
    <x v="2"/>
    <x v="13"/>
    <n v="1552.9"/>
    <s v="All"/>
    <x v="6"/>
  </r>
  <r>
    <x v="4"/>
    <x v="13"/>
    <n v="977"/>
    <s v="All"/>
    <x v="6"/>
  </r>
  <r>
    <x v="5"/>
    <x v="13"/>
    <n v="858.4"/>
    <s v="All"/>
    <x v="6"/>
  </r>
  <r>
    <x v="1"/>
    <x v="13"/>
    <n v="742.8"/>
    <s v="All"/>
    <x v="6"/>
  </r>
  <r>
    <x v="3"/>
    <x v="13"/>
    <n v="12.7"/>
    <s v="All"/>
    <x v="6"/>
  </r>
  <r>
    <x v="6"/>
    <x v="13"/>
    <n v="0"/>
    <s v="All"/>
    <x v="6"/>
  </r>
  <r>
    <x v="7"/>
    <x v="13"/>
    <n v="0"/>
    <s v="All"/>
    <x v="6"/>
  </r>
  <r>
    <x v="8"/>
    <x v="13"/>
    <n v="0"/>
    <s v="All"/>
    <x v="6"/>
  </r>
  <r>
    <x v="9"/>
    <x v="13"/>
    <n v="0"/>
    <s v="All"/>
    <x v="6"/>
  </r>
  <r>
    <x v="10"/>
    <x v="13"/>
    <n v="0"/>
    <s v="All"/>
    <x v="6"/>
  </r>
  <r>
    <x v="11"/>
    <x v="13"/>
    <n v="0"/>
    <s v="All"/>
    <x v="6"/>
  </r>
  <r>
    <x v="0"/>
    <x v="14"/>
    <n v="3633.5"/>
    <s v="All"/>
    <x v="6"/>
  </r>
  <r>
    <x v="2"/>
    <x v="14"/>
    <n v="2304.3000000000002"/>
    <s v="All"/>
    <x v="6"/>
  </r>
  <r>
    <x v="5"/>
    <x v="14"/>
    <n v="1827.9"/>
    <s v="All"/>
    <x v="6"/>
  </r>
  <r>
    <x v="4"/>
    <x v="14"/>
    <n v="1813.3"/>
    <s v="All"/>
    <x v="6"/>
  </r>
  <r>
    <x v="1"/>
    <x v="14"/>
    <n v="1153.9000000000001"/>
    <s v="All"/>
    <x v="6"/>
  </r>
  <r>
    <x v="3"/>
    <x v="14"/>
    <n v="7.8"/>
    <s v="All"/>
    <x v="6"/>
  </r>
  <r>
    <x v="6"/>
    <x v="14"/>
    <n v="0"/>
    <s v="All"/>
    <x v="6"/>
  </r>
  <r>
    <x v="7"/>
    <x v="14"/>
    <n v="0"/>
    <s v="All"/>
    <x v="6"/>
  </r>
  <r>
    <x v="8"/>
    <x v="14"/>
    <n v="0"/>
    <s v="All"/>
    <x v="6"/>
  </r>
  <r>
    <x v="9"/>
    <x v="14"/>
    <n v="0"/>
    <s v="All"/>
    <x v="6"/>
  </r>
  <r>
    <x v="10"/>
    <x v="14"/>
    <n v="0"/>
    <s v="All"/>
    <x v="6"/>
  </r>
  <r>
    <x v="11"/>
    <x v="14"/>
    <n v="0"/>
    <s v="All"/>
    <x v="6"/>
  </r>
  <r>
    <x v="0"/>
    <x v="15"/>
    <n v="2993.1"/>
    <s v="All"/>
    <x v="6"/>
  </r>
  <r>
    <x v="2"/>
    <x v="15"/>
    <n v="2770.6"/>
    <s v="All"/>
    <x v="6"/>
  </r>
  <r>
    <x v="4"/>
    <x v="15"/>
    <n v="2457.4"/>
    <s v="All"/>
    <x v="6"/>
  </r>
  <r>
    <x v="1"/>
    <x v="15"/>
    <n v="1676.19999999999"/>
    <s v="All"/>
    <x v="6"/>
  </r>
  <r>
    <x v="5"/>
    <x v="15"/>
    <n v="1064.7"/>
    <s v="All"/>
    <x v="6"/>
  </r>
  <r>
    <x v="3"/>
    <x v="15"/>
    <n v="5.8999999999999897"/>
    <s v="All"/>
    <x v="6"/>
  </r>
  <r>
    <x v="6"/>
    <x v="15"/>
    <n v="0"/>
    <s v="All"/>
    <x v="6"/>
  </r>
  <r>
    <x v="7"/>
    <x v="15"/>
    <n v="0"/>
    <s v="All"/>
    <x v="6"/>
  </r>
  <r>
    <x v="8"/>
    <x v="15"/>
    <n v="0"/>
    <s v="All"/>
    <x v="6"/>
  </r>
  <r>
    <x v="9"/>
    <x v="15"/>
    <n v="0"/>
    <s v="All"/>
    <x v="6"/>
  </r>
  <r>
    <x v="10"/>
    <x v="15"/>
    <n v="0"/>
    <s v="All"/>
    <x v="6"/>
  </r>
  <r>
    <x v="11"/>
    <x v="15"/>
    <n v="0"/>
    <s v="All"/>
    <x v="6"/>
  </r>
  <r>
    <x v="2"/>
    <x v="16"/>
    <n v="3782.3"/>
    <s v="All"/>
    <x v="6"/>
  </r>
  <r>
    <x v="0"/>
    <x v="16"/>
    <n v="2671.1"/>
    <s v="All"/>
    <x v="6"/>
  </r>
  <r>
    <x v="5"/>
    <x v="16"/>
    <n v="2481.9"/>
    <s v="All"/>
    <x v="6"/>
  </r>
  <r>
    <x v="4"/>
    <x v="16"/>
    <n v="2228.6999999999998"/>
    <s v="All"/>
    <x v="6"/>
  </r>
  <r>
    <x v="1"/>
    <x v="16"/>
    <n v="1576.7"/>
    <s v="All"/>
    <x v="6"/>
  </r>
  <r>
    <x v="3"/>
    <x v="16"/>
    <n v="3"/>
    <s v="All"/>
    <x v="6"/>
  </r>
  <r>
    <x v="6"/>
    <x v="16"/>
    <n v="0"/>
    <s v="All"/>
    <x v="6"/>
  </r>
  <r>
    <x v="7"/>
    <x v="16"/>
    <n v="0"/>
    <s v="All"/>
    <x v="6"/>
  </r>
  <r>
    <x v="8"/>
    <x v="16"/>
    <n v="0"/>
    <s v="All"/>
    <x v="6"/>
  </r>
  <r>
    <x v="9"/>
    <x v="16"/>
    <n v="0"/>
    <s v="All"/>
    <x v="6"/>
  </r>
  <r>
    <x v="10"/>
    <x v="16"/>
    <n v="0"/>
    <s v="All"/>
    <x v="6"/>
  </r>
  <r>
    <x v="11"/>
    <x v="16"/>
    <n v="0"/>
    <s v="All"/>
    <x v="6"/>
  </r>
  <r>
    <x v="0"/>
    <x v="17"/>
    <n v="3178.7"/>
    <s v="All"/>
    <x v="6"/>
  </r>
  <r>
    <x v="2"/>
    <x v="17"/>
    <n v="2425.6999999999998"/>
    <s v="All"/>
    <x v="6"/>
  </r>
  <r>
    <x v="4"/>
    <x v="17"/>
    <n v="2261.1999999999998"/>
    <s v="All"/>
    <x v="6"/>
  </r>
  <r>
    <x v="1"/>
    <x v="17"/>
    <n v="1500.1"/>
    <s v="All"/>
    <x v="6"/>
  </r>
  <r>
    <x v="5"/>
    <x v="17"/>
    <n v="1078.5999999999999"/>
    <s v="All"/>
    <x v="6"/>
  </r>
  <r>
    <x v="3"/>
    <x v="17"/>
    <n v="3.2"/>
    <s v="All"/>
    <x v="6"/>
  </r>
  <r>
    <x v="6"/>
    <x v="17"/>
    <n v="0"/>
    <s v="All"/>
    <x v="6"/>
  </r>
  <r>
    <x v="7"/>
    <x v="17"/>
    <n v="0"/>
    <s v="All"/>
    <x v="6"/>
  </r>
  <r>
    <x v="8"/>
    <x v="17"/>
    <n v="0"/>
    <s v="All"/>
    <x v="6"/>
  </r>
  <r>
    <x v="9"/>
    <x v="17"/>
    <n v="0"/>
    <s v="All"/>
    <x v="6"/>
  </r>
  <r>
    <x v="10"/>
    <x v="17"/>
    <n v="0"/>
    <s v="All"/>
    <x v="6"/>
  </r>
  <r>
    <x v="11"/>
    <x v="17"/>
    <n v="0"/>
    <s v="All"/>
    <x v="6"/>
  </r>
  <r>
    <x v="0"/>
    <x v="0"/>
    <n v="1897.6"/>
    <s v="All"/>
    <x v="7"/>
  </r>
  <r>
    <x v="3"/>
    <x v="0"/>
    <n v="1533.5"/>
    <s v="All"/>
    <x v="7"/>
  </r>
  <r>
    <x v="6"/>
    <x v="0"/>
    <n v="1309.3"/>
    <s v="All"/>
    <x v="7"/>
  </r>
  <r>
    <x v="8"/>
    <x v="0"/>
    <n v="218.4"/>
    <s v="All"/>
    <x v="7"/>
  </r>
  <r>
    <x v="2"/>
    <x v="0"/>
    <n v="195.3"/>
    <s v="All"/>
    <x v="7"/>
  </r>
  <r>
    <x v="4"/>
    <x v="0"/>
    <n v="144.9"/>
    <s v="All"/>
    <x v="7"/>
  </r>
  <r>
    <x v="1"/>
    <x v="0"/>
    <n v="53.6"/>
    <s v="All"/>
    <x v="7"/>
  </r>
  <r>
    <x v="5"/>
    <x v="0"/>
    <n v="36.299999999999997"/>
    <s v="All"/>
    <x v="7"/>
  </r>
  <r>
    <x v="7"/>
    <x v="0"/>
    <n v="0"/>
    <s v="All"/>
    <x v="7"/>
  </r>
  <r>
    <x v="9"/>
    <x v="0"/>
    <n v="0"/>
    <s v="All"/>
    <x v="7"/>
  </r>
  <r>
    <x v="10"/>
    <x v="0"/>
    <n v="0"/>
    <s v="All"/>
    <x v="7"/>
  </r>
  <r>
    <x v="11"/>
    <x v="0"/>
    <n v="0"/>
    <s v="All"/>
    <x v="7"/>
  </r>
  <r>
    <x v="3"/>
    <x v="1"/>
    <n v="1712.8999999999901"/>
    <s v="All"/>
    <x v="7"/>
  </r>
  <r>
    <x v="0"/>
    <x v="1"/>
    <n v="1542.69999999999"/>
    <s v="All"/>
    <x v="7"/>
  </r>
  <r>
    <x v="6"/>
    <x v="1"/>
    <n v="756.6"/>
    <s v="All"/>
    <x v="7"/>
  </r>
  <r>
    <x v="2"/>
    <x v="1"/>
    <n v="486.1"/>
    <s v="All"/>
    <x v="7"/>
  </r>
  <r>
    <x v="8"/>
    <x v="1"/>
    <n v="207.3"/>
    <s v="All"/>
    <x v="7"/>
  </r>
  <r>
    <x v="4"/>
    <x v="1"/>
    <n v="122"/>
    <s v="All"/>
    <x v="7"/>
  </r>
  <r>
    <x v="5"/>
    <x v="1"/>
    <n v="36.200000000000003"/>
    <s v="All"/>
    <x v="7"/>
  </r>
  <r>
    <x v="1"/>
    <x v="1"/>
    <n v="0.7"/>
    <s v="All"/>
    <x v="7"/>
  </r>
  <r>
    <x v="7"/>
    <x v="1"/>
    <n v="0"/>
    <s v="All"/>
    <x v="7"/>
  </r>
  <r>
    <x v="9"/>
    <x v="1"/>
    <n v="0"/>
    <s v="All"/>
    <x v="7"/>
  </r>
  <r>
    <x v="10"/>
    <x v="1"/>
    <n v="0"/>
    <s v="All"/>
    <x v="7"/>
  </r>
  <r>
    <x v="11"/>
    <x v="1"/>
    <n v="0"/>
    <s v="All"/>
    <x v="7"/>
  </r>
  <r>
    <x v="3"/>
    <x v="2"/>
    <n v="1836.19999999999"/>
    <s v="All"/>
    <x v="7"/>
  </r>
  <r>
    <x v="0"/>
    <x v="2"/>
    <n v="1476.3"/>
    <s v="All"/>
    <x v="7"/>
  </r>
  <r>
    <x v="6"/>
    <x v="2"/>
    <n v="1098.5"/>
    <s v="All"/>
    <x v="7"/>
  </r>
  <r>
    <x v="2"/>
    <x v="2"/>
    <n v="488.8"/>
    <s v="All"/>
    <x v="7"/>
  </r>
  <r>
    <x v="8"/>
    <x v="2"/>
    <n v="202.6"/>
    <s v="All"/>
    <x v="7"/>
  </r>
  <r>
    <x v="4"/>
    <x v="2"/>
    <n v="100.8"/>
    <s v="All"/>
    <x v="7"/>
  </r>
  <r>
    <x v="5"/>
    <x v="2"/>
    <n v="31.2"/>
    <s v="All"/>
    <x v="7"/>
  </r>
  <r>
    <x v="1"/>
    <x v="2"/>
    <n v="0.4"/>
    <s v="All"/>
    <x v="7"/>
  </r>
  <r>
    <x v="7"/>
    <x v="2"/>
    <n v="0"/>
    <s v="All"/>
    <x v="7"/>
  </r>
  <r>
    <x v="9"/>
    <x v="2"/>
    <n v="0"/>
    <s v="All"/>
    <x v="7"/>
  </r>
  <r>
    <x v="10"/>
    <x v="2"/>
    <n v="0"/>
    <s v="All"/>
    <x v="7"/>
  </r>
  <r>
    <x v="11"/>
    <x v="2"/>
    <n v="0"/>
    <s v="All"/>
    <x v="7"/>
  </r>
  <r>
    <x v="3"/>
    <x v="3"/>
    <n v="1528.5"/>
    <s v="All"/>
    <x v="7"/>
  </r>
  <r>
    <x v="0"/>
    <x v="3"/>
    <n v="1237.5999999999999"/>
    <s v="All"/>
    <x v="7"/>
  </r>
  <r>
    <x v="6"/>
    <x v="3"/>
    <n v="771.69999999999902"/>
    <s v="All"/>
    <x v="7"/>
  </r>
  <r>
    <x v="2"/>
    <x v="3"/>
    <n v="638.9"/>
    <s v="All"/>
    <x v="7"/>
  </r>
  <r>
    <x v="5"/>
    <x v="3"/>
    <n v="427.599999999999"/>
    <s v="All"/>
    <x v="7"/>
  </r>
  <r>
    <x v="8"/>
    <x v="3"/>
    <n v="339.79999999999899"/>
    <s v="All"/>
    <x v="7"/>
  </r>
  <r>
    <x v="4"/>
    <x v="3"/>
    <n v="189.2"/>
    <s v="All"/>
    <x v="7"/>
  </r>
  <r>
    <x v="1"/>
    <x v="3"/>
    <n v="42.099999999999902"/>
    <s v="All"/>
    <x v="7"/>
  </r>
  <r>
    <x v="7"/>
    <x v="3"/>
    <n v="0"/>
    <s v="All"/>
    <x v="7"/>
  </r>
  <r>
    <x v="9"/>
    <x v="3"/>
    <n v="0"/>
    <s v="All"/>
    <x v="7"/>
  </r>
  <r>
    <x v="10"/>
    <x v="3"/>
    <n v="0"/>
    <s v="All"/>
    <x v="7"/>
  </r>
  <r>
    <x v="11"/>
    <x v="3"/>
    <n v="0"/>
    <s v="All"/>
    <x v="7"/>
  </r>
  <r>
    <x v="0"/>
    <x v="4"/>
    <n v="1739.9"/>
    <s v="All"/>
    <x v="7"/>
  </r>
  <r>
    <x v="3"/>
    <x v="4"/>
    <n v="1469.7"/>
    <s v="All"/>
    <x v="7"/>
  </r>
  <r>
    <x v="6"/>
    <x v="4"/>
    <n v="806.7"/>
    <s v="All"/>
    <x v="7"/>
  </r>
  <r>
    <x v="2"/>
    <x v="4"/>
    <n v="628.29999999999995"/>
    <s v="All"/>
    <x v="7"/>
  </r>
  <r>
    <x v="8"/>
    <x v="4"/>
    <n v="365.8"/>
    <s v="All"/>
    <x v="7"/>
  </r>
  <r>
    <x v="4"/>
    <x v="4"/>
    <n v="231.3"/>
    <s v="All"/>
    <x v="7"/>
  </r>
  <r>
    <x v="5"/>
    <x v="4"/>
    <n v="31.1"/>
    <s v="All"/>
    <x v="7"/>
  </r>
  <r>
    <x v="1"/>
    <x v="4"/>
    <n v="0.4"/>
    <s v="All"/>
    <x v="7"/>
  </r>
  <r>
    <x v="7"/>
    <x v="4"/>
    <n v="0"/>
    <s v="All"/>
    <x v="7"/>
  </r>
  <r>
    <x v="9"/>
    <x v="4"/>
    <n v="0"/>
    <s v="All"/>
    <x v="7"/>
  </r>
  <r>
    <x v="10"/>
    <x v="4"/>
    <n v="0"/>
    <s v="All"/>
    <x v="7"/>
  </r>
  <r>
    <x v="11"/>
    <x v="4"/>
    <n v="0"/>
    <s v="All"/>
    <x v="7"/>
  </r>
  <r>
    <x v="0"/>
    <x v="5"/>
    <n v="1802.4"/>
    <s v="All"/>
    <x v="7"/>
  </r>
  <r>
    <x v="3"/>
    <x v="5"/>
    <n v="1596.4"/>
    <s v="All"/>
    <x v="7"/>
  </r>
  <r>
    <x v="6"/>
    <x v="5"/>
    <n v="1079.4000000000001"/>
    <s v="All"/>
    <x v="7"/>
  </r>
  <r>
    <x v="2"/>
    <x v="5"/>
    <n v="528.70000000000005"/>
    <s v="All"/>
    <x v="7"/>
  </r>
  <r>
    <x v="8"/>
    <x v="5"/>
    <n v="185.79999999999899"/>
    <s v="All"/>
    <x v="7"/>
  </r>
  <r>
    <x v="4"/>
    <x v="5"/>
    <n v="141.30000000000001"/>
    <s v="All"/>
    <x v="7"/>
  </r>
  <r>
    <x v="5"/>
    <x v="5"/>
    <n v="42.4"/>
    <s v="All"/>
    <x v="7"/>
  </r>
  <r>
    <x v="7"/>
    <x v="5"/>
    <n v="0"/>
    <s v="All"/>
    <x v="7"/>
  </r>
  <r>
    <x v="1"/>
    <x v="5"/>
    <n v="0"/>
    <s v="All"/>
    <x v="7"/>
  </r>
  <r>
    <x v="9"/>
    <x v="5"/>
    <n v="0"/>
    <s v="All"/>
    <x v="7"/>
  </r>
  <r>
    <x v="10"/>
    <x v="5"/>
    <n v="0"/>
    <s v="All"/>
    <x v="7"/>
  </r>
  <r>
    <x v="11"/>
    <x v="5"/>
    <n v="0"/>
    <s v="All"/>
    <x v="7"/>
  </r>
  <r>
    <x v="0"/>
    <x v="6"/>
    <n v="1697.1"/>
    <s v="All"/>
    <x v="7"/>
  </r>
  <r>
    <x v="3"/>
    <x v="6"/>
    <n v="1269.2"/>
    <s v="All"/>
    <x v="7"/>
  </r>
  <r>
    <x v="6"/>
    <x v="6"/>
    <n v="1254.4000000000001"/>
    <s v="All"/>
    <x v="7"/>
  </r>
  <r>
    <x v="2"/>
    <x v="6"/>
    <n v="597.70000000000005"/>
    <s v="All"/>
    <x v="7"/>
  </r>
  <r>
    <x v="4"/>
    <x v="6"/>
    <n v="201.6"/>
    <s v="All"/>
    <x v="7"/>
  </r>
  <r>
    <x v="8"/>
    <x v="6"/>
    <n v="138.19999999999999"/>
    <s v="All"/>
    <x v="7"/>
  </r>
  <r>
    <x v="5"/>
    <x v="6"/>
    <n v="32.299999999999997"/>
    <s v="All"/>
    <x v="7"/>
  </r>
  <r>
    <x v="1"/>
    <x v="6"/>
    <n v="0.3"/>
    <s v="All"/>
    <x v="7"/>
  </r>
  <r>
    <x v="7"/>
    <x v="6"/>
    <n v="0"/>
    <s v="All"/>
    <x v="7"/>
  </r>
  <r>
    <x v="9"/>
    <x v="6"/>
    <n v="0"/>
    <s v="All"/>
    <x v="7"/>
  </r>
  <r>
    <x v="10"/>
    <x v="6"/>
    <n v="0"/>
    <s v="All"/>
    <x v="7"/>
  </r>
  <r>
    <x v="11"/>
    <x v="6"/>
    <n v="0"/>
    <s v="All"/>
    <x v="7"/>
  </r>
  <r>
    <x v="0"/>
    <x v="7"/>
    <n v="1744.5"/>
    <s v="All"/>
    <x v="7"/>
  </r>
  <r>
    <x v="6"/>
    <x v="7"/>
    <n v="1216.4000000000001"/>
    <s v="All"/>
    <x v="7"/>
  </r>
  <r>
    <x v="3"/>
    <x v="7"/>
    <n v="985.7"/>
    <s v="All"/>
    <x v="7"/>
  </r>
  <r>
    <x v="2"/>
    <x v="7"/>
    <n v="498.7"/>
    <s v="All"/>
    <x v="7"/>
  </r>
  <r>
    <x v="4"/>
    <x v="7"/>
    <n v="179.9"/>
    <s v="All"/>
    <x v="7"/>
  </r>
  <r>
    <x v="8"/>
    <x v="7"/>
    <n v="98.8"/>
    <s v="All"/>
    <x v="7"/>
  </r>
  <r>
    <x v="5"/>
    <x v="7"/>
    <n v="32.299999999999997"/>
    <s v="All"/>
    <x v="7"/>
  </r>
  <r>
    <x v="1"/>
    <x v="7"/>
    <n v="0.8"/>
    <s v="All"/>
    <x v="7"/>
  </r>
  <r>
    <x v="7"/>
    <x v="7"/>
    <n v="0"/>
    <s v="All"/>
    <x v="7"/>
  </r>
  <r>
    <x v="9"/>
    <x v="7"/>
    <n v="0"/>
    <s v="All"/>
    <x v="7"/>
  </r>
  <r>
    <x v="10"/>
    <x v="7"/>
    <n v="0"/>
    <s v="All"/>
    <x v="7"/>
  </r>
  <r>
    <x v="11"/>
    <x v="7"/>
    <n v="0"/>
    <s v="All"/>
    <x v="7"/>
  </r>
  <r>
    <x v="0"/>
    <x v="8"/>
    <n v="1408.2"/>
    <s v="All"/>
    <x v="7"/>
  </r>
  <r>
    <x v="6"/>
    <x v="8"/>
    <n v="987.8"/>
    <s v="All"/>
    <x v="7"/>
  </r>
  <r>
    <x v="3"/>
    <x v="8"/>
    <n v="826.9"/>
    <s v="All"/>
    <x v="7"/>
  </r>
  <r>
    <x v="2"/>
    <x v="8"/>
    <n v="553"/>
    <s v="All"/>
    <x v="7"/>
  </r>
  <r>
    <x v="8"/>
    <x v="8"/>
    <n v="241.6"/>
    <s v="All"/>
    <x v="7"/>
  </r>
  <r>
    <x v="4"/>
    <x v="8"/>
    <n v="220.29999999999899"/>
    <s v="All"/>
    <x v="7"/>
  </r>
  <r>
    <x v="5"/>
    <x v="8"/>
    <n v="86.6"/>
    <s v="All"/>
    <x v="7"/>
  </r>
  <r>
    <x v="1"/>
    <x v="8"/>
    <n v="1.4"/>
    <s v="All"/>
    <x v="7"/>
  </r>
  <r>
    <x v="7"/>
    <x v="8"/>
    <n v="0"/>
    <s v="All"/>
    <x v="7"/>
  </r>
  <r>
    <x v="9"/>
    <x v="8"/>
    <n v="0"/>
    <s v="All"/>
    <x v="7"/>
  </r>
  <r>
    <x v="10"/>
    <x v="8"/>
    <n v="0"/>
    <s v="All"/>
    <x v="7"/>
  </r>
  <r>
    <x v="11"/>
    <x v="8"/>
    <n v="0"/>
    <s v="All"/>
    <x v="7"/>
  </r>
  <r>
    <x v="0"/>
    <x v="9"/>
    <n v="1351"/>
    <s v="All"/>
    <x v="7"/>
  </r>
  <r>
    <x v="6"/>
    <x v="9"/>
    <n v="955.8"/>
    <s v="All"/>
    <x v="7"/>
  </r>
  <r>
    <x v="3"/>
    <x v="9"/>
    <n v="900.69999999999902"/>
    <s v="All"/>
    <x v="7"/>
  </r>
  <r>
    <x v="2"/>
    <x v="9"/>
    <n v="644.6"/>
    <s v="All"/>
    <x v="7"/>
  </r>
  <r>
    <x v="8"/>
    <x v="9"/>
    <n v="324.89999999999998"/>
    <s v="All"/>
    <x v="7"/>
  </r>
  <r>
    <x v="5"/>
    <x v="9"/>
    <n v="220.7"/>
    <s v="All"/>
    <x v="7"/>
  </r>
  <r>
    <x v="4"/>
    <x v="9"/>
    <n v="214.3"/>
    <s v="All"/>
    <x v="7"/>
  </r>
  <r>
    <x v="1"/>
    <x v="9"/>
    <n v="1.7"/>
    <s v="All"/>
    <x v="7"/>
  </r>
  <r>
    <x v="7"/>
    <x v="9"/>
    <n v="0"/>
    <s v="All"/>
    <x v="7"/>
  </r>
  <r>
    <x v="9"/>
    <x v="9"/>
    <n v="0"/>
    <s v="All"/>
    <x v="7"/>
  </r>
  <r>
    <x v="10"/>
    <x v="9"/>
    <n v="0"/>
    <s v="All"/>
    <x v="7"/>
  </r>
  <r>
    <x v="11"/>
    <x v="9"/>
    <n v="0"/>
    <s v="All"/>
    <x v="7"/>
  </r>
  <r>
    <x v="0"/>
    <x v="10"/>
    <n v="1484.1"/>
    <s v="All"/>
    <x v="7"/>
  </r>
  <r>
    <x v="3"/>
    <x v="10"/>
    <n v="1170.3999999999901"/>
    <s v="All"/>
    <x v="7"/>
  </r>
  <r>
    <x v="6"/>
    <x v="10"/>
    <n v="902.19999999999902"/>
    <s v="All"/>
    <x v="7"/>
  </r>
  <r>
    <x v="2"/>
    <x v="10"/>
    <n v="513.1"/>
    <s v="All"/>
    <x v="7"/>
  </r>
  <r>
    <x v="4"/>
    <x v="10"/>
    <n v="236.5"/>
    <s v="All"/>
    <x v="7"/>
  </r>
  <r>
    <x v="8"/>
    <x v="10"/>
    <n v="200.1"/>
    <s v="All"/>
    <x v="7"/>
  </r>
  <r>
    <x v="5"/>
    <x v="10"/>
    <n v="61.599999999999902"/>
    <s v="All"/>
    <x v="7"/>
  </r>
  <r>
    <x v="1"/>
    <x v="10"/>
    <n v="0.1"/>
    <s v="All"/>
    <x v="7"/>
  </r>
  <r>
    <x v="7"/>
    <x v="10"/>
    <n v="0"/>
    <s v="All"/>
    <x v="7"/>
  </r>
  <r>
    <x v="9"/>
    <x v="10"/>
    <n v="0"/>
    <s v="All"/>
    <x v="7"/>
  </r>
  <r>
    <x v="10"/>
    <x v="10"/>
    <n v="0"/>
    <s v="All"/>
    <x v="7"/>
  </r>
  <r>
    <x v="11"/>
    <x v="10"/>
    <n v="0"/>
    <s v="All"/>
    <x v="7"/>
  </r>
  <r>
    <x v="0"/>
    <x v="11"/>
    <n v="1824.2"/>
    <s v="All"/>
    <x v="7"/>
  </r>
  <r>
    <x v="6"/>
    <x v="11"/>
    <n v="1304.0999999999999"/>
    <s v="All"/>
    <x v="7"/>
  </r>
  <r>
    <x v="3"/>
    <x v="11"/>
    <n v="1060.8"/>
    <s v="All"/>
    <x v="7"/>
  </r>
  <r>
    <x v="2"/>
    <x v="11"/>
    <n v="509.9"/>
    <s v="All"/>
    <x v="7"/>
  </r>
  <r>
    <x v="4"/>
    <x v="11"/>
    <n v="196.5"/>
    <s v="All"/>
    <x v="7"/>
  </r>
  <r>
    <x v="8"/>
    <x v="11"/>
    <n v="74.5"/>
    <s v="All"/>
    <x v="7"/>
  </r>
  <r>
    <x v="5"/>
    <x v="11"/>
    <n v="43.5"/>
    <s v="All"/>
    <x v="7"/>
  </r>
  <r>
    <x v="7"/>
    <x v="11"/>
    <n v="0"/>
    <s v="All"/>
    <x v="7"/>
  </r>
  <r>
    <x v="1"/>
    <x v="11"/>
    <n v="0"/>
    <s v="All"/>
    <x v="7"/>
  </r>
  <r>
    <x v="9"/>
    <x v="11"/>
    <n v="0"/>
    <s v="All"/>
    <x v="7"/>
  </r>
  <r>
    <x v="10"/>
    <x v="11"/>
    <n v="0"/>
    <s v="All"/>
    <x v="7"/>
  </r>
  <r>
    <x v="11"/>
    <x v="11"/>
    <n v="0"/>
    <s v="All"/>
    <x v="7"/>
  </r>
  <r>
    <x v="0"/>
    <x v="12"/>
    <n v="1986.1"/>
    <s v="All"/>
    <x v="7"/>
  </r>
  <r>
    <x v="6"/>
    <x v="12"/>
    <n v="1730.3"/>
    <s v="All"/>
    <x v="7"/>
  </r>
  <r>
    <x v="3"/>
    <x v="12"/>
    <n v="642.9"/>
    <s v="All"/>
    <x v="7"/>
  </r>
  <r>
    <x v="2"/>
    <x v="12"/>
    <n v="505.6"/>
    <s v="All"/>
    <x v="7"/>
  </r>
  <r>
    <x v="4"/>
    <x v="12"/>
    <n v="168"/>
    <s v="All"/>
    <x v="7"/>
  </r>
  <r>
    <x v="5"/>
    <x v="12"/>
    <n v="59.599999999999902"/>
    <s v="All"/>
    <x v="7"/>
  </r>
  <r>
    <x v="8"/>
    <x v="12"/>
    <n v="51.5"/>
    <s v="All"/>
    <x v="7"/>
  </r>
  <r>
    <x v="1"/>
    <x v="12"/>
    <n v="0.1"/>
    <s v="All"/>
    <x v="7"/>
  </r>
  <r>
    <x v="7"/>
    <x v="12"/>
    <n v="0"/>
    <s v="All"/>
    <x v="7"/>
  </r>
  <r>
    <x v="9"/>
    <x v="12"/>
    <n v="0"/>
    <s v="All"/>
    <x v="7"/>
  </r>
  <r>
    <x v="10"/>
    <x v="12"/>
    <n v="0"/>
    <s v="All"/>
    <x v="7"/>
  </r>
  <r>
    <x v="11"/>
    <x v="12"/>
    <n v="0"/>
    <s v="All"/>
    <x v="7"/>
  </r>
  <r>
    <x v="6"/>
    <x v="13"/>
    <n v="1573.2"/>
    <s v="All"/>
    <x v="7"/>
  </r>
  <r>
    <x v="0"/>
    <x v="13"/>
    <n v="1462.3"/>
    <s v="All"/>
    <x v="7"/>
  </r>
  <r>
    <x v="2"/>
    <x v="13"/>
    <n v="456.5"/>
    <s v="All"/>
    <x v="7"/>
  </r>
  <r>
    <x v="3"/>
    <x v="13"/>
    <n v="456.4"/>
    <s v="All"/>
    <x v="7"/>
  </r>
  <r>
    <x v="4"/>
    <x v="13"/>
    <n v="164"/>
    <s v="All"/>
    <x v="7"/>
  </r>
  <r>
    <x v="5"/>
    <x v="13"/>
    <n v="43.4"/>
    <s v="All"/>
    <x v="7"/>
  </r>
  <r>
    <x v="8"/>
    <x v="13"/>
    <n v="35.200000000000003"/>
    <s v="All"/>
    <x v="7"/>
  </r>
  <r>
    <x v="1"/>
    <x v="13"/>
    <n v="0.2"/>
    <s v="All"/>
    <x v="7"/>
  </r>
  <r>
    <x v="7"/>
    <x v="13"/>
    <n v="0"/>
    <s v="All"/>
    <x v="7"/>
  </r>
  <r>
    <x v="9"/>
    <x v="13"/>
    <n v="0"/>
    <s v="All"/>
    <x v="7"/>
  </r>
  <r>
    <x v="10"/>
    <x v="13"/>
    <n v="0"/>
    <s v="All"/>
    <x v="7"/>
  </r>
  <r>
    <x v="11"/>
    <x v="13"/>
    <n v="0"/>
    <s v="All"/>
    <x v="7"/>
  </r>
  <r>
    <x v="0"/>
    <x v="14"/>
    <n v="1331"/>
    <s v="All"/>
    <x v="7"/>
  </r>
  <r>
    <x v="6"/>
    <x v="14"/>
    <n v="1186.5999999999999"/>
    <s v="All"/>
    <x v="7"/>
  </r>
  <r>
    <x v="3"/>
    <x v="14"/>
    <n v="917.3"/>
    <s v="All"/>
    <x v="7"/>
  </r>
  <r>
    <x v="2"/>
    <x v="14"/>
    <n v="474.4"/>
    <s v="All"/>
    <x v="7"/>
  </r>
  <r>
    <x v="8"/>
    <x v="14"/>
    <n v="96.1"/>
    <s v="All"/>
    <x v="7"/>
  </r>
  <r>
    <x v="4"/>
    <x v="14"/>
    <n v="90.399999999999906"/>
    <s v="All"/>
    <x v="7"/>
  </r>
  <r>
    <x v="5"/>
    <x v="14"/>
    <n v="43.8"/>
    <s v="All"/>
    <x v="7"/>
  </r>
  <r>
    <x v="7"/>
    <x v="14"/>
    <n v="27.4"/>
    <s v="All"/>
    <x v="7"/>
  </r>
  <r>
    <x v="9"/>
    <x v="14"/>
    <n v="17.100000000000001"/>
    <s v="All"/>
    <x v="7"/>
  </r>
  <r>
    <x v="1"/>
    <x v="14"/>
    <n v="0.1"/>
    <s v="All"/>
    <x v="7"/>
  </r>
  <r>
    <x v="10"/>
    <x v="14"/>
    <n v="0"/>
    <s v="All"/>
    <x v="7"/>
  </r>
  <r>
    <x v="11"/>
    <x v="14"/>
    <n v="0"/>
    <s v="All"/>
    <x v="7"/>
  </r>
  <r>
    <x v="0"/>
    <x v="15"/>
    <n v="1579.3"/>
    <s v="All"/>
    <x v="7"/>
  </r>
  <r>
    <x v="3"/>
    <x v="15"/>
    <n v="1042.9000000000001"/>
    <s v="All"/>
    <x v="7"/>
  </r>
  <r>
    <x v="6"/>
    <x v="15"/>
    <n v="917.1"/>
    <s v="All"/>
    <x v="7"/>
  </r>
  <r>
    <x v="2"/>
    <x v="15"/>
    <n v="480"/>
    <s v="All"/>
    <x v="7"/>
  </r>
  <r>
    <x v="8"/>
    <x v="15"/>
    <n v="284.2"/>
    <s v="All"/>
    <x v="7"/>
  </r>
  <r>
    <x v="4"/>
    <x v="15"/>
    <n v="107.6"/>
    <s v="All"/>
    <x v="7"/>
  </r>
  <r>
    <x v="5"/>
    <x v="15"/>
    <n v="56.3"/>
    <s v="All"/>
    <x v="7"/>
  </r>
  <r>
    <x v="7"/>
    <x v="15"/>
    <n v="21.9"/>
    <s v="All"/>
    <x v="7"/>
  </r>
  <r>
    <x v="1"/>
    <x v="15"/>
    <n v="0"/>
    <s v="All"/>
    <x v="7"/>
  </r>
  <r>
    <x v="9"/>
    <x v="15"/>
    <n v="0"/>
    <s v="All"/>
    <x v="7"/>
  </r>
  <r>
    <x v="10"/>
    <x v="15"/>
    <n v="0"/>
    <s v="All"/>
    <x v="7"/>
  </r>
  <r>
    <x v="11"/>
    <x v="15"/>
    <n v="0"/>
    <s v="All"/>
    <x v="7"/>
  </r>
  <r>
    <x v="0"/>
    <x v="16"/>
    <n v="1414.9"/>
    <s v="All"/>
    <x v="7"/>
  </r>
  <r>
    <x v="3"/>
    <x v="16"/>
    <n v="921.5"/>
    <s v="All"/>
    <x v="7"/>
  </r>
  <r>
    <x v="6"/>
    <x v="16"/>
    <n v="775.4"/>
    <s v="All"/>
    <x v="7"/>
  </r>
  <r>
    <x v="2"/>
    <x v="16"/>
    <n v="601.79999999999995"/>
    <s v="All"/>
    <x v="7"/>
  </r>
  <r>
    <x v="8"/>
    <x v="16"/>
    <n v="309.3"/>
    <s v="All"/>
    <x v="7"/>
  </r>
  <r>
    <x v="5"/>
    <x v="16"/>
    <n v="198.1"/>
    <s v="All"/>
    <x v="7"/>
  </r>
  <r>
    <x v="4"/>
    <x v="16"/>
    <n v="170.7"/>
    <s v="All"/>
    <x v="7"/>
  </r>
  <r>
    <x v="7"/>
    <x v="16"/>
    <n v="45.6"/>
    <s v="All"/>
    <x v="7"/>
  </r>
  <r>
    <x v="1"/>
    <x v="16"/>
    <n v="1.5"/>
    <s v="All"/>
    <x v="7"/>
  </r>
  <r>
    <x v="9"/>
    <x v="16"/>
    <n v="0"/>
    <s v="All"/>
    <x v="7"/>
  </r>
  <r>
    <x v="10"/>
    <x v="16"/>
    <n v="0"/>
    <s v="All"/>
    <x v="7"/>
  </r>
  <r>
    <x v="11"/>
    <x v="16"/>
    <n v="0"/>
    <s v="All"/>
    <x v="7"/>
  </r>
  <r>
    <x v="0"/>
    <x v="17"/>
    <n v="1362.1"/>
    <s v="All"/>
    <x v="7"/>
  </r>
  <r>
    <x v="3"/>
    <x v="17"/>
    <n v="1039.5999999999999"/>
    <s v="All"/>
    <x v="7"/>
  </r>
  <r>
    <x v="6"/>
    <x v="17"/>
    <n v="834.7"/>
    <s v="All"/>
    <x v="7"/>
  </r>
  <r>
    <x v="2"/>
    <x v="17"/>
    <n v="546.20000000000005"/>
    <s v="All"/>
    <x v="7"/>
  </r>
  <r>
    <x v="8"/>
    <x v="17"/>
    <n v="245"/>
    <s v="All"/>
    <x v="7"/>
  </r>
  <r>
    <x v="4"/>
    <x v="17"/>
    <n v="173.6"/>
    <s v="All"/>
    <x v="7"/>
  </r>
  <r>
    <x v="5"/>
    <x v="17"/>
    <n v="102.3"/>
    <s v="All"/>
    <x v="7"/>
  </r>
  <r>
    <x v="7"/>
    <x v="17"/>
    <n v="41.4"/>
    <s v="All"/>
    <x v="7"/>
  </r>
  <r>
    <x v="1"/>
    <x v="17"/>
    <n v="0.3"/>
    <s v="All"/>
    <x v="7"/>
  </r>
  <r>
    <x v="9"/>
    <x v="17"/>
    <n v="0"/>
    <s v="All"/>
    <x v="7"/>
  </r>
  <r>
    <x v="10"/>
    <x v="17"/>
    <n v="0"/>
    <s v="All"/>
    <x v="7"/>
  </r>
  <r>
    <x v="11"/>
    <x v="17"/>
    <n v="0"/>
    <s v="All"/>
    <x v="7"/>
  </r>
  <r>
    <x v="0"/>
    <x v="0"/>
    <n v="424.3"/>
    <s v="All"/>
    <x v="8"/>
  </r>
  <r>
    <x v="2"/>
    <x v="0"/>
    <n v="114"/>
    <s v="All"/>
    <x v="8"/>
  </r>
  <r>
    <x v="3"/>
    <x v="0"/>
    <n v="84.9"/>
    <s v="All"/>
    <x v="8"/>
  </r>
  <r>
    <x v="5"/>
    <x v="0"/>
    <n v="71"/>
    <s v="All"/>
    <x v="8"/>
  </r>
  <r>
    <x v="4"/>
    <x v="0"/>
    <n v="49.6"/>
    <s v="All"/>
    <x v="8"/>
  </r>
  <r>
    <x v="6"/>
    <x v="0"/>
    <n v="0"/>
    <s v="All"/>
    <x v="8"/>
  </r>
  <r>
    <x v="7"/>
    <x v="0"/>
    <n v="0"/>
    <s v="All"/>
    <x v="8"/>
  </r>
  <r>
    <x v="1"/>
    <x v="0"/>
    <n v="0"/>
    <s v="All"/>
    <x v="8"/>
  </r>
  <r>
    <x v="8"/>
    <x v="0"/>
    <n v="0"/>
    <s v="All"/>
    <x v="8"/>
  </r>
  <r>
    <x v="9"/>
    <x v="0"/>
    <n v="0"/>
    <s v="All"/>
    <x v="8"/>
  </r>
  <r>
    <x v="10"/>
    <x v="0"/>
    <n v="0"/>
    <s v="All"/>
    <x v="8"/>
  </r>
  <r>
    <x v="11"/>
    <x v="0"/>
    <n v="0"/>
    <s v="All"/>
    <x v="8"/>
  </r>
  <r>
    <x v="0"/>
    <x v="1"/>
    <n v="407.2"/>
    <s v="All"/>
    <x v="8"/>
  </r>
  <r>
    <x v="2"/>
    <x v="1"/>
    <n v="98.7"/>
    <s v="All"/>
    <x v="8"/>
  </r>
  <r>
    <x v="3"/>
    <x v="1"/>
    <n v="92.4"/>
    <s v="All"/>
    <x v="8"/>
  </r>
  <r>
    <x v="5"/>
    <x v="1"/>
    <n v="68.400000000000006"/>
    <s v="All"/>
    <x v="8"/>
  </r>
  <r>
    <x v="4"/>
    <x v="1"/>
    <n v="42.2"/>
    <s v="All"/>
    <x v="8"/>
  </r>
  <r>
    <x v="8"/>
    <x v="1"/>
    <n v="9.8000000000000007"/>
    <s v="All"/>
    <x v="8"/>
  </r>
  <r>
    <x v="6"/>
    <x v="1"/>
    <n v="0"/>
    <s v="All"/>
    <x v="8"/>
  </r>
  <r>
    <x v="7"/>
    <x v="1"/>
    <n v="0"/>
    <s v="All"/>
    <x v="8"/>
  </r>
  <r>
    <x v="1"/>
    <x v="1"/>
    <n v="0"/>
    <s v="All"/>
    <x v="8"/>
  </r>
  <r>
    <x v="9"/>
    <x v="1"/>
    <n v="0"/>
    <s v="All"/>
    <x v="8"/>
  </r>
  <r>
    <x v="10"/>
    <x v="1"/>
    <n v="0"/>
    <s v="All"/>
    <x v="8"/>
  </r>
  <r>
    <x v="11"/>
    <x v="1"/>
    <n v="0"/>
    <s v="All"/>
    <x v="8"/>
  </r>
  <r>
    <x v="0"/>
    <x v="2"/>
    <n v="448"/>
    <s v="All"/>
    <x v="8"/>
  </r>
  <r>
    <x v="2"/>
    <x v="2"/>
    <n v="103.2"/>
    <s v="All"/>
    <x v="8"/>
  </r>
  <r>
    <x v="3"/>
    <x v="2"/>
    <n v="89.9"/>
    <s v="All"/>
    <x v="8"/>
  </r>
  <r>
    <x v="5"/>
    <x v="2"/>
    <n v="55.4"/>
    <s v="All"/>
    <x v="8"/>
  </r>
  <r>
    <x v="4"/>
    <x v="2"/>
    <n v="43"/>
    <s v="All"/>
    <x v="8"/>
  </r>
  <r>
    <x v="6"/>
    <x v="2"/>
    <n v="0"/>
    <s v="All"/>
    <x v="8"/>
  </r>
  <r>
    <x v="7"/>
    <x v="2"/>
    <n v="0"/>
    <s v="All"/>
    <x v="8"/>
  </r>
  <r>
    <x v="1"/>
    <x v="2"/>
    <n v="0"/>
    <s v="All"/>
    <x v="8"/>
  </r>
  <r>
    <x v="8"/>
    <x v="2"/>
    <n v="0"/>
    <s v="All"/>
    <x v="8"/>
  </r>
  <r>
    <x v="9"/>
    <x v="2"/>
    <n v="0"/>
    <s v="All"/>
    <x v="8"/>
  </r>
  <r>
    <x v="10"/>
    <x v="2"/>
    <n v="0"/>
    <s v="All"/>
    <x v="8"/>
  </r>
  <r>
    <x v="11"/>
    <x v="2"/>
    <n v="0"/>
    <s v="All"/>
    <x v="8"/>
  </r>
  <r>
    <x v="0"/>
    <x v="3"/>
    <n v="383.6"/>
    <s v="All"/>
    <x v="8"/>
  </r>
  <r>
    <x v="3"/>
    <x v="3"/>
    <n v="100.899999999999"/>
    <s v="All"/>
    <x v="8"/>
  </r>
  <r>
    <x v="2"/>
    <x v="3"/>
    <n v="82.7"/>
    <s v="All"/>
    <x v="8"/>
  </r>
  <r>
    <x v="5"/>
    <x v="3"/>
    <n v="73"/>
    <s v="All"/>
    <x v="8"/>
  </r>
  <r>
    <x v="4"/>
    <x v="3"/>
    <n v="42.2"/>
    <s v="All"/>
    <x v="8"/>
  </r>
  <r>
    <x v="6"/>
    <x v="3"/>
    <n v="0"/>
    <s v="All"/>
    <x v="8"/>
  </r>
  <r>
    <x v="7"/>
    <x v="3"/>
    <n v="0"/>
    <s v="All"/>
    <x v="8"/>
  </r>
  <r>
    <x v="1"/>
    <x v="3"/>
    <n v="0"/>
    <s v="All"/>
    <x v="8"/>
  </r>
  <r>
    <x v="8"/>
    <x v="3"/>
    <n v="0"/>
    <s v="All"/>
    <x v="8"/>
  </r>
  <r>
    <x v="9"/>
    <x v="3"/>
    <n v="0"/>
    <s v="All"/>
    <x v="8"/>
  </r>
  <r>
    <x v="10"/>
    <x v="3"/>
    <n v="0"/>
    <s v="All"/>
    <x v="8"/>
  </r>
  <r>
    <x v="11"/>
    <x v="3"/>
    <n v="0"/>
    <s v="All"/>
    <x v="8"/>
  </r>
  <r>
    <x v="0"/>
    <x v="4"/>
    <n v="411.099999999999"/>
    <s v="All"/>
    <x v="8"/>
  </r>
  <r>
    <x v="3"/>
    <x v="4"/>
    <n v="126.6"/>
    <s v="All"/>
    <x v="8"/>
  </r>
  <r>
    <x v="2"/>
    <x v="4"/>
    <n v="114"/>
    <s v="All"/>
    <x v="8"/>
  </r>
  <r>
    <x v="5"/>
    <x v="4"/>
    <n v="83.7"/>
    <s v="All"/>
    <x v="8"/>
  </r>
  <r>
    <x v="4"/>
    <x v="4"/>
    <n v="55.8"/>
    <s v="All"/>
    <x v="8"/>
  </r>
  <r>
    <x v="6"/>
    <x v="4"/>
    <n v="0"/>
    <s v="All"/>
    <x v="8"/>
  </r>
  <r>
    <x v="7"/>
    <x v="4"/>
    <n v="0"/>
    <s v="All"/>
    <x v="8"/>
  </r>
  <r>
    <x v="1"/>
    <x v="4"/>
    <n v="0"/>
    <s v="All"/>
    <x v="8"/>
  </r>
  <r>
    <x v="8"/>
    <x v="4"/>
    <n v="0"/>
    <s v="All"/>
    <x v="8"/>
  </r>
  <r>
    <x v="9"/>
    <x v="4"/>
    <n v="0"/>
    <s v="All"/>
    <x v="8"/>
  </r>
  <r>
    <x v="10"/>
    <x v="4"/>
    <n v="0"/>
    <s v="All"/>
    <x v="8"/>
  </r>
  <r>
    <x v="11"/>
    <x v="4"/>
    <n v="0"/>
    <s v="All"/>
    <x v="8"/>
  </r>
  <r>
    <x v="0"/>
    <x v="5"/>
    <n v="476.7"/>
    <s v="All"/>
    <x v="8"/>
  </r>
  <r>
    <x v="3"/>
    <x v="5"/>
    <n v="131.79999999999899"/>
    <s v="All"/>
    <x v="8"/>
  </r>
  <r>
    <x v="2"/>
    <x v="5"/>
    <n v="117.5"/>
    <s v="All"/>
    <x v="8"/>
  </r>
  <r>
    <x v="5"/>
    <x v="5"/>
    <n v="51.7"/>
    <s v="All"/>
    <x v="8"/>
  </r>
  <r>
    <x v="4"/>
    <x v="5"/>
    <n v="40"/>
    <s v="All"/>
    <x v="8"/>
  </r>
  <r>
    <x v="6"/>
    <x v="5"/>
    <n v="0"/>
    <s v="All"/>
    <x v="8"/>
  </r>
  <r>
    <x v="7"/>
    <x v="5"/>
    <n v="0"/>
    <s v="All"/>
    <x v="8"/>
  </r>
  <r>
    <x v="1"/>
    <x v="5"/>
    <n v="0"/>
    <s v="All"/>
    <x v="8"/>
  </r>
  <r>
    <x v="8"/>
    <x v="5"/>
    <n v="0"/>
    <s v="All"/>
    <x v="8"/>
  </r>
  <r>
    <x v="9"/>
    <x v="5"/>
    <n v="0"/>
    <s v="All"/>
    <x v="8"/>
  </r>
  <r>
    <x v="10"/>
    <x v="5"/>
    <n v="0"/>
    <s v="All"/>
    <x v="8"/>
  </r>
  <r>
    <x v="11"/>
    <x v="5"/>
    <n v="0"/>
    <s v="All"/>
    <x v="8"/>
  </r>
  <r>
    <x v="0"/>
    <x v="6"/>
    <n v="490.7"/>
    <s v="All"/>
    <x v="8"/>
  </r>
  <r>
    <x v="2"/>
    <x v="6"/>
    <n v="114.7"/>
    <s v="All"/>
    <x v="8"/>
  </r>
  <r>
    <x v="3"/>
    <x v="6"/>
    <n v="74.8"/>
    <s v="All"/>
    <x v="8"/>
  </r>
  <r>
    <x v="5"/>
    <x v="6"/>
    <n v="46.6"/>
    <s v="All"/>
    <x v="8"/>
  </r>
  <r>
    <x v="4"/>
    <x v="6"/>
    <n v="43"/>
    <s v="All"/>
    <x v="8"/>
  </r>
  <r>
    <x v="6"/>
    <x v="6"/>
    <n v="0"/>
    <s v="All"/>
    <x v="8"/>
  </r>
  <r>
    <x v="7"/>
    <x v="6"/>
    <n v="0"/>
    <s v="All"/>
    <x v="8"/>
  </r>
  <r>
    <x v="1"/>
    <x v="6"/>
    <n v="0"/>
    <s v="All"/>
    <x v="8"/>
  </r>
  <r>
    <x v="8"/>
    <x v="6"/>
    <n v="0"/>
    <s v="All"/>
    <x v="8"/>
  </r>
  <r>
    <x v="9"/>
    <x v="6"/>
    <n v="0"/>
    <s v="All"/>
    <x v="8"/>
  </r>
  <r>
    <x v="10"/>
    <x v="6"/>
    <n v="0"/>
    <s v="All"/>
    <x v="8"/>
  </r>
  <r>
    <x v="11"/>
    <x v="6"/>
    <n v="0"/>
    <s v="All"/>
    <x v="8"/>
  </r>
  <r>
    <x v="0"/>
    <x v="7"/>
    <n v="469.9"/>
    <s v="All"/>
    <x v="8"/>
  </r>
  <r>
    <x v="2"/>
    <x v="7"/>
    <n v="115.6"/>
    <s v="All"/>
    <x v="8"/>
  </r>
  <r>
    <x v="3"/>
    <x v="7"/>
    <n v="74"/>
    <s v="All"/>
    <x v="8"/>
  </r>
  <r>
    <x v="5"/>
    <x v="7"/>
    <n v="49.3"/>
    <s v="All"/>
    <x v="8"/>
  </r>
  <r>
    <x v="4"/>
    <x v="7"/>
    <n v="38.200000000000003"/>
    <s v="All"/>
    <x v="8"/>
  </r>
  <r>
    <x v="6"/>
    <x v="7"/>
    <n v="0"/>
    <s v="All"/>
    <x v="8"/>
  </r>
  <r>
    <x v="7"/>
    <x v="7"/>
    <n v="0"/>
    <s v="All"/>
    <x v="8"/>
  </r>
  <r>
    <x v="1"/>
    <x v="7"/>
    <n v="0"/>
    <s v="All"/>
    <x v="8"/>
  </r>
  <r>
    <x v="8"/>
    <x v="7"/>
    <n v="0"/>
    <s v="All"/>
    <x v="8"/>
  </r>
  <r>
    <x v="9"/>
    <x v="7"/>
    <n v="0"/>
    <s v="All"/>
    <x v="8"/>
  </r>
  <r>
    <x v="10"/>
    <x v="7"/>
    <n v="0"/>
    <s v="All"/>
    <x v="8"/>
  </r>
  <r>
    <x v="11"/>
    <x v="7"/>
    <n v="0"/>
    <s v="All"/>
    <x v="8"/>
  </r>
  <r>
    <x v="0"/>
    <x v="8"/>
    <n v="413.4"/>
    <s v="All"/>
    <x v="8"/>
  </r>
  <r>
    <x v="2"/>
    <x v="8"/>
    <n v="154.9"/>
    <s v="All"/>
    <x v="8"/>
  </r>
  <r>
    <x v="3"/>
    <x v="8"/>
    <n v="105.6"/>
    <s v="All"/>
    <x v="8"/>
  </r>
  <r>
    <x v="5"/>
    <x v="8"/>
    <n v="58.9"/>
    <s v="All"/>
    <x v="8"/>
  </r>
  <r>
    <x v="4"/>
    <x v="8"/>
    <n v="53.5"/>
    <s v="All"/>
    <x v="8"/>
  </r>
  <r>
    <x v="6"/>
    <x v="8"/>
    <n v="0"/>
    <s v="All"/>
    <x v="8"/>
  </r>
  <r>
    <x v="7"/>
    <x v="8"/>
    <n v="0"/>
    <s v="All"/>
    <x v="8"/>
  </r>
  <r>
    <x v="1"/>
    <x v="8"/>
    <n v="0"/>
    <s v="All"/>
    <x v="8"/>
  </r>
  <r>
    <x v="8"/>
    <x v="8"/>
    <n v="0"/>
    <s v="All"/>
    <x v="8"/>
  </r>
  <r>
    <x v="9"/>
    <x v="8"/>
    <n v="0"/>
    <s v="All"/>
    <x v="8"/>
  </r>
  <r>
    <x v="10"/>
    <x v="8"/>
    <n v="0"/>
    <s v="All"/>
    <x v="8"/>
  </r>
  <r>
    <x v="11"/>
    <x v="8"/>
    <n v="0"/>
    <s v="All"/>
    <x v="8"/>
  </r>
  <r>
    <x v="0"/>
    <x v="9"/>
    <n v="373.6"/>
    <s v="All"/>
    <x v="8"/>
  </r>
  <r>
    <x v="3"/>
    <x v="9"/>
    <n v="84.8"/>
    <s v="All"/>
    <x v="8"/>
  </r>
  <r>
    <x v="5"/>
    <x v="9"/>
    <n v="84.5"/>
    <s v="All"/>
    <x v="8"/>
  </r>
  <r>
    <x v="2"/>
    <x v="9"/>
    <n v="71.400000000000006"/>
    <s v="All"/>
    <x v="8"/>
  </r>
  <r>
    <x v="4"/>
    <x v="9"/>
    <n v="43.6"/>
    <s v="All"/>
    <x v="8"/>
  </r>
  <r>
    <x v="6"/>
    <x v="9"/>
    <n v="0"/>
    <s v="All"/>
    <x v="8"/>
  </r>
  <r>
    <x v="7"/>
    <x v="9"/>
    <n v="0"/>
    <s v="All"/>
    <x v="8"/>
  </r>
  <r>
    <x v="1"/>
    <x v="9"/>
    <n v="0"/>
    <s v="All"/>
    <x v="8"/>
  </r>
  <r>
    <x v="8"/>
    <x v="9"/>
    <n v="0"/>
    <s v="All"/>
    <x v="8"/>
  </r>
  <r>
    <x v="9"/>
    <x v="9"/>
    <n v="0"/>
    <s v="All"/>
    <x v="8"/>
  </r>
  <r>
    <x v="10"/>
    <x v="9"/>
    <n v="0"/>
    <s v="All"/>
    <x v="8"/>
  </r>
  <r>
    <x v="11"/>
    <x v="9"/>
    <n v="0"/>
    <s v="All"/>
    <x v="8"/>
  </r>
  <r>
    <x v="0"/>
    <x v="10"/>
    <n v="399"/>
    <s v="All"/>
    <x v="8"/>
  </r>
  <r>
    <x v="3"/>
    <x v="10"/>
    <n v="107.9"/>
    <s v="All"/>
    <x v="8"/>
  </r>
  <r>
    <x v="2"/>
    <x v="10"/>
    <n v="68.599999999999994"/>
    <s v="All"/>
    <x v="8"/>
  </r>
  <r>
    <x v="5"/>
    <x v="10"/>
    <n v="50.699999999999903"/>
    <s v="All"/>
    <x v="8"/>
  </r>
  <r>
    <x v="4"/>
    <x v="10"/>
    <n v="40"/>
    <s v="All"/>
    <x v="8"/>
  </r>
  <r>
    <x v="6"/>
    <x v="10"/>
    <n v="0"/>
    <s v="All"/>
    <x v="8"/>
  </r>
  <r>
    <x v="7"/>
    <x v="10"/>
    <n v="0"/>
    <s v="All"/>
    <x v="8"/>
  </r>
  <r>
    <x v="1"/>
    <x v="10"/>
    <n v="0"/>
    <s v="All"/>
    <x v="8"/>
  </r>
  <r>
    <x v="8"/>
    <x v="10"/>
    <n v="0"/>
    <s v="All"/>
    <x v="8"/>
  </r>
  <r>
    <x v="9"/>
    <x v="10"/>
    <n v="0"/>
    <s v="All"/>
    <x v="8"/>
  </r>
  <r>
    <x v="10"/>
    <x v="10"/>
    <n v="0"/>
    <s v="All"/>
    <x v="8"/>
  </r>
  <r>
    <x v="11"/>
    <x v="10"/>
    <n v="0"/>
    <s v="All"/>
    <x v="8"/>
  </r>
  <r>
    <x v="0"/>
    <x v="11"/>
    <n v="496"/>
    <s v="All"/>
    <x v="8"/>
  </r>
  <r>
    <x v="2"/>
    <x v="11"/>
    <n v="98.9"/>
    <s v="All"/>
    <x v="8"/>
  </r>
  <r>
    <x v="3"/>
    <x v="11"/>
    <n v="70.900000000000006"/>
    <s v="All"/>
    <x v="8"/>
  </r>
  <r>
    <x v="5"/>
    <x v="11"/>
    <n v="48.699999999999903"/>
    <s v="All"/>
    <x v="8"/>
  </r>
  <r>
    <x v="4"/>
    <x v="11"/>
    <n v="41.6"/>
    <s v="All"/>
    <x v="8"/>
  </r>
  <r>
    <x v="6"/>
    <x v="11"/>
    <n v="0"/>
    <s v="All"/>
    <x v="8"/>
  </r>
  <r>
    <x v="7"/>
    <x v="11"/>
    <n v="0"/>
    <s v="All"/>
    <x v="8"/>
  </r>
  <r>
    <x v="1"/>
    <x v="11"/>
    <n v="0"/>
    <s v="All"/>
    <x v="8"/>
  </r>
  <r>
    <x v="8"/>
    <x v="11"/>
    <n v="0"/>
    <s v="All"/>
    <x v="8"/>
  </r>
  <r>
    <x v="9"/>
    <x v="11"/>
    <n v="0"/>
    <s v="All"/>
    <x v="8"/>
  </r>
  <r>
    <x v="10"/>
    <x v="11"/>
    <n v="0"/>
    <s v="All"/>
    <x v="8"/>
  </r>
  <r>
    <x v="11"/>
    <x v="11"/>
    <n v="0"/>
    <s v="All"/>
    <x v="8"/>
  </r>
  <r>
    <x v="0"/>
    <x v="12"/>
    <n v="518.9"/>
    <s v="All"/>
    <x v="8"/>
  </r>
  <r>
    <x v="2"/>
    <x v="12"/>
    <n v="91.4"/>
    <s v="All"/>
    <x v="8"/>
  </r>
  <r>
    <x v="5"/>
    <x v="12"/>
    <n v="51.2"/>
    <s v="All"/>
    <x v="8"/>
  </r>
  <r>
    <x v="4"/>
    <x v="12"/>
    <n v="40.699999999999903"/>
    <s v="All"/>
    <x v="8"/>
  </r>
  <r>
    <x v="3"/>
    <x v="12"/>
    <n v="36.9"/>
    <s v="All"/>
    <x v="8"/>
  </r>
  <r>
    <x v="6"/>
    <x v="12"/>
    <n v="0"/>
    <s v="All"/>
    <x v="8"/>
  </r>
  <r>
    <x v="7"/>
    <x v="12"/>
    <n v="0"/>
    <s v="All"/>
    <x v="8"/>
  </r>
  <r>
    <x v="1"/>
    <x v="12"/>
    <n v="0"/>
    <s v="All"/>
    <x v="8"/>
  </r>
  <r>
    <x v="8"/>
    <x v="12"/>
    <n v="0"/>
    <s v="All"/>
    <x v="8"/>
  </r>
  <r>
    <x v="9"/>
    <x v="12"/>
    <n v="0"/>
    <s v="All"/>
    <x v="8"/>
  </r>
  <r>
    <x v="10"/>
    <x v="12"/>
    <n v="0"/>
    <s v="All"/>
    <x v="8"/>
  </r>
  <r>
    <x v="11"/>
    <x v="12"/>
    <n v="0"/>
    <s v="All"/>
    <x v="8"/>
  </r>
  <r>
    <x v="0"/>
    <x v="13"/>
    <n v="395.5"/>
    <s v="All"/>
    <x v="8"/>
  </r>
  <r>
    <x v="2"/>
    <x v="13"/>
    <n v="60.6"/>
    <s v="All"/>
    <x v="8"/>
  </r>
  <r>
    <x v="5"/>
    <x v="13"/>
    <n v="47"/>
    <s v="All"/>
    <x v="8"/>
  </r>
  <r>
    <x v="4"/>
    <x v="13"/>
    <n v="40.5"/>
    <s v="All"/>
    <x v="8"/>
  </r>
  <r>
    <x v="3"/>
    <x v="13"/>
    <n v="31.8"/>
    <s v="All"/>
    <x v="8"/>
  </r>
  <r>
    <x v="6"/>
    <x v="13"/>
    <n v="0"/>
    <s v="All"/>
    <x v="8"/>
  </r>
  <r>
    <x v="7"/>
    <x v="13"/>
    <n v="0"/>
    <s v="All"/>
    <x v="8"/>
  </r>
  <r>
    <x v="1"/>
    <x v="13"/>
    <n v="0"/>
    <s v="All"/>
    <x v="8"/>
  </r>
  <r>
    <x v="8"/>
    <x v="13"/>
    <n v="0"/>
    <s v="All"/>
    <x v="8"/>
  </r>
  <r>
    <x v="9"/>
    <x v="13"/>
    <n v="0"/>
    <s v="All"/>
    <x v="8"/>
  </r>
  <r>
    <x v="10"/>
    <x v="13"/>
    <n v="0"/>
    <s v="All"/>
    <x v="8"/>
  </r>
  <r>
    <x v="11"/>
    <x v="13"/>
    <n v="0"/>
    <s v="All"/>
    <x v="8"/>
  </r>
  <r>
    <x v="0"/>
    <x v="14"/>
    <n v="388.4"/>
    <s v="All"/>
    <x v="8"/>
  </r>
  <r>
    <x v="3"/>
    <x v="14"/>
    <n v="88.8"/>
    <s v="All"/>
    <x v="8"/>
  </r>
  <r>
    <x v="2"/>
    <x v="14"/>
    <n v="70.5"/>
    <s v="All"/>
    <x v="8"/>
  </r>
  <r>
    <x v="5"/>
    <x v="14"/>
    <n v="53.5"/>
    <s v="All"/>
    <x v="8"/>
  </r>
  <r>
    <x v="4"/>
    <x v="14"/>
    <n v="40"/>
    <s v="All"/>
    <x v="8"/>
  </r>
  <r>
    <x v="6"/>
    <x v="14"/>
    <n v="0"/>
    <s v="All"/>
    <x v="8"/>
  </r>
  <r>
    <x v="7"/>
    <x v="14"/>
    <n v="0"/>
    <s v="All"/>
    <x v="8"/>
  </r>
  <r>
    <x v="1"/>
    <x v="14"/>
    <n v="0"/>
    <s v="All"/>
    <x v="8"/>
  </r>
  <r>
    <x v="8"/>
    <x v="14"/>
    <n v="0"/>
    <s v="All"/>
    <x v="8"/>
  </r>
  <r>
    <x v="9"/>
    <x v="14"/>
    <n v="0"/>
    <s v="All"/>
    <x v="8"/>
  </r>
  <r>
    <x v="10"/>
    <x v="14"/>
    <n v="0"/>
    <s v="All"/>
    <x v="8"/>
  </r>
  <r>
    <x v="11"/>
    <x v="14"/>
    <n v="0"/>
    <s v="All"/>
    <x v="8"/>
  </r>
  <r>
    <x v="0"/>
    <x v="15"/>
    <n v="330"/>
    <s v="All"/>
    <x v="8"/>
  </r>
  <r>
    <x v="3"/>
    <x v="15"/>
    <n v="84.399999999999906"/>
    <s v="All"/>
    <x v="8"/>
  </r>
  <r>
    <x v="2"/>
    <x v="15"/>
    <n v="62.4"/>
    <s v="All"/>
    <x v="8"/>
  </r>
  <r>
    <x v="5"/>
    <x v="15"/>
    <n v="55.5"/>
    <s v="All"/>
    <x v="8"/>
  </r>
  <r>
    <x v="4"/>
    <x v="15"/>
    <n v="43.099999999999902"/>
    <s v="All"/>
    <x v="8"/>
  </r>
  <r>
    <x v="6"/>
    <x v="15"/>
    <n v="0"/>
    <s v="All"/>
    <x v="8"/>
  </r>
  <r>
    <x v="7"/>
    <x v="15"/>
    <n v="0"/>
    <s v="All"/>
    <x v="8"/>
  </r>
  <r>
    <x v="1"/>
    <x v="15"/>
    <n v="0"/>
    <s v="All"/>
    <x v="8"/>
  </r>
  <r>
    <x v="8"/>
    <x v="15"/>
    <n v="0"/>
    <s v="All"/>
    <x v="8"/>
  </r>
  <r>
    <x v="9"/>
    <x v="15"/>
    <n v="0"/>
    <s v="All"/>
    <x v="8"/>
  </r>
  <r>
    <x v="10"/>
    <x v="15"/>
    <n v="0"/>
    <s v="All"/>
    <x v="8"/>
  </r>
  <r>
    <x v="11"/>
    <x v="15"/>
    <n v="0"/>
    <s v="All"/>
    <x v="8"/>
  </r>
  <r>
    <x v="0"/>
    <x v="16"/>
    <n v="288.60000000000002"/>
    <s v="All"/>
    <x v="8"/>
  </r>
  <r>
    <x v="3"/>
    <x v="16"/>
    <n v="101.9"/>
    <s v="All"/>
    <x v="8"/>
  </r>
  <r>
    <x v="5"/>
    <x v="16"/>
    <n v="73.599999999999994"/>
    <s v="All"/>
    <x v="8"/>
  </r>
  <r>
    <x v="2"/>
    <x v="16"/>
    <n v="51.8"/>
    <s v="All"/>
    <x v="8"/>
  </r>
  <r>
    <x v="4"/>
    <x v="16"/>
    <n v="42.4"/>
    <s v="All"/>
    <x v="8"/>
  </r>
  <r>
    <x v="6"/>
    <x v="16"/>
    <n v="0"/>
    <s v="All"/>
    <x v="8"/>
  </r>
  <r>
    <x v="7"/>
    <x v="16"/>
    <n v="0"/>
    <s v="All"/>
    <x v="8"/>
  </r>
  <r>
    <x v="1"/>
    <x v="16"/>
    <n v="0"/>
    <s v="All"/>
    <x v="8"/>
  </r>
  <r>
    <x v="8"/>
    <x v="16"/>
    <n v="0"/>
    <s v="All"/>
    <x v="8"/>
  </r>
  <r>
    <x v="9"/>
    <x v="16"/>
    <n v="0"/>
    <s v="All"/>
    <x v="8"/>
  </r>
  <r>
    <x v="10"/>
    <x v="16"/>
    <n v="0"/>
    <s v="All"/>
    <x v="8"/>
  </r>
  <r>
    <x v="11"/>
    <x v="16"/>
    <n v="0"/>
    <s v="All"/>
    <x v="8"/>
  </r>
  <r>
    <x v="0"/>
    <x v="17"/>
    <n v="346.7"/>
    <s v="All"/>
    <x v="8"/>
  </r>
  <r>
    <x v="2"/>
    <x v="17"/>
    <n v="64.5"/>
    <s v="All"/>
    <x v="8"/>
  </r>
  <r>
    <x v="3"/>
    <x v="17"/>
    <n v="59.4"/>
    <s v="All"/>
    <x v="8"/>
  </r>
  <r>
    <x v="5"/>
    <x v="17"/>
    <n v="50.6"/>
    <s v="All"/>
    <x v="8"/>
  </r>
  <r>
    <x v="4"/>
    <x v="17"/>
    <n v="44.5"/>
    <s v="All"/>
    <x v="8"/>
  </r>
  <r>
    <x v="6"/>
    <x v="17"/>
    <n v="0"/>
    <s v="All"/>
    <x v="8"/>
  </r>
  <r>
    <x v="7"/>
    <x v="17"/>
    <n v="0"/>
    <s v="All"/>
    <x v="8"/>
  </r>
  <r>
    <x v="1"/>
    <x v="17"/>
    <n v="0"/>
    <s v="All"/>
    <x v="8"/>
  </r>
  <r>
    <x v="8"/>
    <x v="17"/>
    <n v="0"/>
    <s v="All"/>
    <x v="8"/>
  </r>
  <r>
    <x v="9"/>
    <x v="17"/>
    <n v="0"/>
    <s v="All"/>
    <x v="8"/>
  </r>
  <r>
    <x v="10"/>
    <x v="17"/>
    <n v="0"/>
    <s v="All"/>
    <x v="8"/>
  </r>
  <r>
    <x v="11"/>
    <x v="17"/>
    <n v="0"/>
    <s v="All"/>
    <x v="8"/>
  </r>
  <r>
    <x v="0"/>
    <x v="0"/>
    <n v="7078"/>
    <s v="All"/>
    <x v="9"/>
  </r>
  <r>
    <x v="1"/>
    <x v="0"/>
    <n v="1895.7"/>
    <s v="All"/>
    <x v="9"/>
  </r>
  <r>
    <x v="4"/>
    <x v="0"/>
    <n v="1658.3"/>
    <s v="All"/>
    <x v="9"/>
  </r>
  <r>
    <x v="2"/>
    <x v="0"/>
    <n v="1095.8"/>
    <s v="All"/>
    <x v="9"/>
  </r>
  <r>
    <x v="3"/>
    <x v="0"/>
    <n v="947.6"/>
    <s v="All"/>
    <x v="9"/>
  </r>
  <r>
    <x v="5"/>
    <x v="0"/>
    <n v="65.599999999999994"/>
    <s v="All"/>
    <x v="9"/>
  </r>
  <r>
    <x v="6"/>
    <x v="0"/>
    <n v="0"/>
    <s v="All"/>
    <x v="9"/>
  </r>
  <r>
    <x v="7"/>
    <x v="0"/>
    <n v="0"/>
    <s v="All"/>
    <x v="9"/>
  </r>
  <r>
    <x v="8"/>
    <x v="0"/>
    <n v="0"/>
    <s v="All"/>
    <x v="9"/>
  </r>
  <r>
    <x v="9"/>
    <x v="0"/>
    <n v="0"/>
    <s v="All"/>
    <x v="9"/>
  </r>
  <r>
    <x v="10"/>
    <x v="0"/>
    <n v="0"/>
    <s v="All"/>
    <x v="9"/>
  </r>
  <r>
    <x v="11"/>
    <x v="0"/>
    <n v="0"/>
    <s v="All"/>
    <x v="9"/>
  </r>
  <r>
    <x v="0"/>
    <x v="1"/>
    <n v="6075.7"/>
    <s v="All"/>
    <x v="9"/>
  </r>
  <r>
    <x v="1"/>
    <x v="1"/>
    <n v="2174.6999999999998"/>
    <s v="All"/>
    <x v="9"/>
  </r>
  <r>
    <x v="4"/>
    <x v="1"/>
    <n v="1922.1"/>
    <s v="All"/>
    <x v="9"/>
  </r>
  <r>
    <x v="2"/>
    <x v="1"/>
    <n v="1464.3"/>
    <s v="All"/>
    <x v="9"/>
  </r>
  <r>
    <x v="3"/>
    <x v="1"/>
    <n v="1048.0999999999999"/>
    <s v="All"/>
    <x v="9"/>
  </r>
  <r>
    <x v="5"/>
    <x v="1"/>
    <n v="45.1"/>
    <s v="All"/>
    <x v="9"/>
  </r>
  <r>
    <x v="6"/>
    <x v="1"/>
    <n v="0"/>
    <s v="All"/>
    <x v="9"/>
  </r>
  <r>
    <x v="7"/>
    <x v="1"/>
    <n v="0"/>
    <s v="All"/>
    <x v="9"/>
  </r>
  <r>
    <x v="8"/>
    <x v="1"/>
    <n v="0"/>
    <s v="All"/>
    <x v="9"/>
  </r>
  <r>
    <x v="9"/>
    <x v="1"/>
    <n v="0"/>
    <s v="All"/>
    <x v="9"/>
  </r>
  <r>
    <x v="10"/>
    <x v="1"/>
    <n v="0"/>
    <s v="All"/>
    <x v="9"/>
  </r>
  <r>
    <x v="11"/>
    <x v="1"/>
    <n v="0"/>
    <s v="All"/>
    <x v="9"/>
  </r>
  <r>
    <x v="0"/>
    <x v="2"/>
    <n v="7132.2"/>
    <s v="All"/>
    <x v="9"/>
  </r>
  <r>
    <x v="1"/>
    <x v="2"/>
    <n v="1977"/>
    <s v="All"/>
    <x v="9"/>
  </r>
  <r>
    <x v="4"/>
    <x v="2"/>
    <n v="1618.3"/>
    <s v="All"/>
    <x v="9"/>
  </r>
  <r>
    <x v="2"/>
    <x v="2"/>
    <n v="1214.2"/>
    <s v="All"/>
    <x v="9"/>
  </r>
  <r>
    <x v="3"/>
    <x v="2"/>
    <n v="1020.9"/>
    <s v="All"/>
    <x v="9"/>
  </r>
  <r>
    <x v="5"/>
    <x v="2"/>
    <n v="55.2"/>
    <s v="All"/>
    <x v="9"/>
  </r>
  <r>
    <x v="6"/>
    <x v="2"/>
    <n v="0"/>
    <s v="All"/>
    <x v="9"/>
  </r>
  <r>
    <x v="7"/>
    <x v="2"/>
    <n v="0"/>
    <s v="All"/>
    <x v="9"/>
  </r>
  <r>
    <x v="8"/>
    <x v="2"/>
    <n v="0"/>
    <s v="All"/>
    <x v="9"/>
  </r>
  <r>
    <x v="9"/>
    <x v="2"/>
    <n v="0"/>
    <s v="All"/>
    <x v="9"/>
  </r>
  <r>
    <x v="10"/>
    <x v="2"/>
    <n v="0"/>
    <s v="All"/>
    <x v="9"/>
  </r>
  <r>
    <x v="11"/>
    <x v="2"/>
    <n v="0"/>
    <s v="All"/>
    <x v="9"/>
  </r>
  <r>
    <x v="0"/>
    <x v="3"/>
    <n v="3477.7"/>
    <s v="All"/>
    <x v="9"/>
  </r>
  <r>
    <x v="4"/>
    <x v="3"/>
    <n v="2994.5"/>
    <s v="All"/>
    <x v="9"/>
  </r>
  <r>
    <x v="1"/>
    <x v="3"/>
    <n v="2748.5"/>
    <s v="All"/>
    <x v="9"/>
  </r>
  <r>
    <x v="2"/>
    <x v="3"/>
    <n v="2365.1999999999998"/>
    <s v="All"/>
    <x v="9"/>
  </r>
  <r>
    <x v="3"/>
    <x v="3"/>
    <n v="1403.5"/>
    <s v="All"/>
    <x v="9"/>
  </r>
  <r>
    <x v="5"/>
    <x v="3"/>
    <n v="25.9"/>
    <s v="All"/>
    <x v="9"/>
  </r>
  <r>
    <x v="6"/>
    <x v="3"/>
    <n v="0"/>
    <s v="All"/>
    <x v="9"/>
  </r>
  <r>
    <x v="7"/>
    <x v="3"/>
    <n v="0"/>
    <s v="All"/>
    <x v="9"/>
  </r>
  <r>
    <x v="8"/>
    <x v="3"/>
    <n v="0"/>
    <s v="All"/>
    <x v="9"/>
  </r>
  <r>
    <x v="9"/>
    <x v="3"/>
    <n v="0"/>
    <s v="All"/>
    <x v="9"/>
  </r>
  <r>
    <x v="10"/>
    <x v="3"/>
    <n v="0"/>
    <s v="All"/>
    <x v="9"/>
  </r>
  <r>
    <x v="11"/>
    <x v="3"/>
    <n v="0"/>
    <s v="All"/>
    <x v="9"/>
  </r>
  <r>
    <x v="0"/>
    <x v="4"/>
    <n v="3559.2999999999902"/>
    <s v="All"/>
    <x v="9"/>
  </r>
  <r>
    <x v="4"/>
    <x v="4"/>
    <n v="3374.8999999999901"/>
    <s v="All"/>
    <x v="9"/>
  </r>
  <r>
    <x v="2"/>
    <x v="4"/>
    <n v="2838.2"/>
    <s v="All"/>
    <x v="9"/>
  </r>
  <r>
    <x v="1"/>
    <x v="4"/>
    <n v="2575.1"/>
    <s v="All"/>
    <x v="9"/>
  </r>
  <r>
    <x v="3"/>
    <x v="4"/>
    <n v="1727.19999999999"/>
    <s v="All"/>
    <x v="9"/>
  </r>
  <r>
    <x v="5"/>
    <x v="4"/>
    <n v="29.1"/>
    <s v="All"/>
    <x v="9"/>
  </r>
  <r>
    <x v="6"/>
    <x v="4"/>
    <n v="0"/>
    <s v="All"/>
    <x v="9"/>
  </r>
  <r>
    <x v="7"/>
    <x v="4"/>
    <n v="0"/>
    <s v="All"/>
    <x v="9"/>
  </r>
  <r>
    <x v="8"/>
    <x v="4"/>
    <n v="0"/>
    <s v="All"/>
    <x v="9"/>
  </r>
  <r>
    <x v="9"/>
    <x v="4"/>
    <n v="0"/>
    <s v="All"/>
    <x v="9"/>
  </r>
  <r>
    <x v="10"/>
    <x v="4"/>
    <n v="0"/>
    <s v="All"/>
    <x v="9"/>
  </r>
  <r>
    <x v="11"/>
    <x v="4"/>
    <n v="0"/>
    <s v="All"/>
    <x v="9"/>
  </r>
  <r>
    <x v="0"/>
    <x v="5"/>
    <n v="7343.7"/>
    <s v="All"/>
    <x v="9"/>
  </r>
  <r>
    <x v="1"/>
    <x v="5"/>
    <n v="1848.6"/>
    <s v="All"/>
    <x v="9"/>
  </r>
  <r>
    <x v="4"/>
    <x v="5"/>
    <n v="1511.3"/>
    <s v="All"/>
    <x v="9"/>
  </r>
  <r>
    <x v="3"/>
    <x v="5"/>
    <n v="1222.7"/>
    <s v="All"/>
    <x v="9"/>
  </r>
  <r>
    <x v="2"/>
    <x v="5"/>
    <n v="751.1"/>
    <s v="All"/>
    <x v="9"/>
  </r>
  <r>
    <x v="5"/>
    <x v="5"/>
    <n v="27.2"/>
    <s v="All"/>
    <x v="9"/>
  </r>
  <r>
    <x v="6"/>
    <x v="5"/>
    <n v="0"/>
    <s v="All"/>
    <x v="9"/>
  </r>
  <r>
    <x v="7"/>
    <x v="5"/>
    <n v="0"/>
    <s v="All"/>
    <x v="9"/>
  </r>
  <r>
    <x v="8"/>
    <x v="5"/>
    <n v="0"/>
    <s v="All"/>
    <x v="9"/>
  </r>
  <r>
    <x v="9"/>
    <x v="5"/>
    <n v="0"/>
    <s v="All"/>
    <x v="9"/>
  </r>
  <r>
    <x v="10"/>
    <x v="5"/>
    <n v="0"/>
    <s v="All"/>
    <x v="9"/>
  </r>
  <r>
    <x v="11"/>
    <x v="5"/>
    <n v="0"/>
    <s v="All"/>
    <x v="9"/>
  </r>
  <r>
    <x v="0"/>
    <x v="6"/>
    <n v="8363"/>
    <s v="All"/>
    <x v="9"/>
  </r>
  <r>
    <x v="4"/>
    <x v="6"/>
    <n v="2056.2999999999902"/>
    <s v="All"/>
    <x v="9"/>
  </r>
  <r>
    <x v="1"/>
    <x v="6"/>
    <n v="1403.1"/>
    <s v="All"/>
    <x v="9"/>
  </r>
  <r>
    <x v="2"/>
    <x v="6"/>
    <n v="1303.5"/>
    <s v="All"/>
    <x v="9"/>
  </r>
  <r>
    <x v="3"/>
    <x v="6"/>
    <n v="377.3"/>
    <s v="All"/>
    <x v="9"/>
  </r>
  <r>
    <x v="5"/>
    <x v="6"/>
    <n v="34.200000000000003"/>
    <s v="All"/>
    <x v="9"/>
  </r>
  <r>
    <x v="6"/>
    <x v="6"/>
    <n v="0"/>
    <s v="All"/>
    <x v="9"/>
  </r>
  <r>
    <x v="7"/>
    <x v="6"/>
    <n v="0"/>
    <s v="All"/>
    <x v="9"/>
  </r>
  <r>
    <x v="8"/>
    <x v="6"/>
    <n v="0"/>
    <s v="All"/>
    <x v="9"/>
  </r>
  <r>
    <x v="9"/>
    <x v="6"/>
    <n v="0"/>
    <s v="All"/>
    <x v="9"/>
  </r>
  <r>
    <x v="10"/>
    <x v="6"/>
    <n v="0"/>
    <s v="All"/>
    <x v="9"/>
  </r>
  <r>
    <x v="11"/>
    <x v="6"/>
    <n v="0"/>
    <s v="All"/>
    <x v="9"/>
  </r>
  <r>
    <x v="0"/>
    <x v="7"/>
    <n v="8683.1999999999898"/>
    <s v="All"/>
    <x v="9"/>
  </r>
  <r>
    <x v="4"/>
    <x v="7"/>
    <n v="1928.1"/>
    <s v="All"/>
    <x v="9"/>
  </r>
  <r>
    <x v="2"/>
    <x v="7"/>
    <n v="1346.9"/>
    <s v="All"/>
    <x v="9"/>
  </r>
  <r>
    <x v="1"/>
    <x v="7"/>
    <n v="1313.8"/>
    <s v="All"/>
    <x v="9"/>
  </r>
  <r>
    <x v="3"/>
    <x v="7"/>
    <n v="434.4"/>
    <s v="All"/>
    <x v="9"/>
  </r>
  <r>
    <x v="5"/>
    <x v="7"/>
    <n v="28"/>
    <s v="All"/>
    <x v="9"/>
  </r>
  <r>
    <x v="6"/>
    <x v="7"/>
    <n v="0"/>
    <s v="All"/>
    <x v="9"/>
  </r>
  <r>
    <x v="7"/>
    <x v="7"/>
    <n v="0"/>
    <s v="All"/>
    <x v="9"/>
  </r>
  <r>
    <x v="8"/>
    <x v="7"/>
    <n v="0"/>
    <s v="All"/>
    <x v="9"/>
  </r>
  <r>
    <x v="9"/>
    <x v="7"/>
    <n v="0"/>
    <s v="All"/>
    <x v="9"/>
  </r>
  <r>
    <x v="10"/>
    <x v="7"/>
    <n v="0"/>
    <s v="All"/>
    <x v="9"/>
  </r>
  <r>
    <x v="11"/>
    <x v="7"/>
    <n v="0"/>
    <s v="All"/>
    <x v="9"/>
  </r>
  <r>
    <x v="0"/>
    <x v="8"/>
    <n v="5508.1"/>
    <s v="All"/>
    <x v="9"/>
  </r>
  <r>
    <x v="4"/>
    <x v="8"/>
    <n v="2784.7"/>
    <s v="All"/>
    <x v="9"/>
  </r>
  <r>
    <x v="2"/>
    <x v="8"/>
    <n v="2103.1"/>
    <s v="All"/>
    <x v="9"/>
  </r>
  <r>
    <x v="1"/>
    <x v="8"/>
    <n v="2020.7"/>
    <s v="All"/>
    <x v="9"/>
  </r>
  <r>
    <x v="3"/>
    <x v="8"/>
    <n v="979.3"/>
    <s v="All"/>
    <x v="9"/>
  </r>
  <r>
    <x v="5"/>
    <x v="8"/>
    <n v="29.1"/>
    <s v="All"/>
    <x v="9"/>
  </r>
  <r>
    <x v="6"/>
    <x v="8"/>
    <n v="0"/>
    <s v="All"/>
    <x v="9"/>
  </r>
  <r>
    <x v="7"/>
    <x v="8"/>
    <n v="0"/>
    <s v="All"/>
    <x v="9"/>
  </r>
  <r>
    <x v="8"/>
    <x v="8"/>
    <n v="0"/>
    <s v="All"/>
    <x v="9"/>
  </r>
  <r>
    <x v="9"/>
    <x v="8"/>
    <n v="0"/>
    <s v="All"/>
    <x v="9"/>
  </r>
  <r>
    <x v="10"/>
    <x v="8"/>
    <n v="0"/>
    <s v="All"/>
    <x v="9"/>
  </r>
  <r>
    <x v="11"/>
    <x v="8"/>
    <n v="0"/>
    <s v="All"/>
    <x v="9"/>
  </r>
  <r>
    <x v="4"/>
    <x v="9"/>
    <n v="4313.3"/>
    <s v="All"/>
    <x v="9"/>
  </r>
  <r>
    <x v="0"/>
    <x v="9"/>
    <n v="3749"/>
    <s v="All"/>
    <x v="9"/>
  </r>
  <r>
    <x v="2"/>
    <x v="9"/>
    <n v="3179.3"/>
    <s v="All"/>
    <x v="9"/>
  </r>
  <r>
    <x v="1"/>
    <x v="9"/>
    <n v="2498"/>
    <s v="All"/>
    <x v="9"/>
  </r>
  <r>
    <x v="3"/>
    <x v="9"/>
    <n v="1582.2"/>
    <s v="All"/>
    <x v="9"/>
  </r>
  <r>
    <x v="9"/>
    <x v="9"/>
    <n v="31"/>
    <s v="All"/>
    <x v="9"/>
  </r>
  <r>
    <x v="5"/>
    <x v="9"/>
    <n v="25.7"/>
    <s v="All"/>
    <x v="9"/>
  </r>
  <r>
    <x v="6"/>
    <x v="9"/>
    <n v="0"/>
    <s v="All"/>
    <x v="9"/>
  </r>
  <r>
    <x v="7"/>
    <x v="9"/>
    <n v="0"/>
    <s v="All"/>
    <x v="9"/>
  </r>
  <r>
    <x v="8"/>
    <x v="9"/>
    <n v="0"/>
    <s v="All"/>
    <x v="9"/>
  </r>
  <r>
    <x v="10"/>
    <x v="9"/>
    <n v="0"/>
    <s v="All"/>
    <x v="9"/>
  </r>
  <r>
    <x v="11"/>
    <x v="9"/>
    <n v="0"/>
    <s v="All"/>
    <x v="9"/>
  </r>
  <r>
    <x v="0"/>
    <x v="10"/>
    <n v="7794.3"/>
    <s v="All"/>
    <x v="9"/>
  </r>
  <r>
    <x v="4"/>
    <x v="10"/>
    <n v="1921"/>
    <s v="All"/>
    <x v="9"/>
  </r>
  <r>
    <x v="1"/>
    <x v="10"/>
    <n v="1737.6"/>
    <s v="All"/>
    <x v="9"/>
  </r>
  <r>
    <x v="3"/>
    <x v="10"/>
    <n v="1245.9000000000001"/>
    <s v="All"/>
    <x v="9"/>
  </r>
  <r>
    <x v="2"/>
    <x v="10"/>
    <n v="728.6"/>
    <s v="All"/>
    <x v="9"/>
  </r>
  <r>
    <x v="5"/>
    <x v="10"/>
    <n v="78.900000000000006"/>
    <s v="All"/>
    <x v="9"/>
  </r>
  <r>
    <x v="6"/>
    <x v="10"/>
    <n v="0"/>
    <s v="All"/>
    <x v="9"/>
  </r>
  <r>
    <x v="7"/>
    <x v="10"/>
    <n v="0"/>
    <s v="All"/>
    <x v="9"/>
  </r>
  <r>
    <x v="8"/>
    <x v="10"/>
    <n v="0"/>
    <s v="All"/>
    <x v="9"/>
  </r>
  <r>
    <x v="9"/>
    <x v="10"/>
    <n v="0"/>
    <s v="All"/>
    <x v="9"/>
  </r>
  <r>
    <x v="10"/>
    <x v="10"/>
    <n v="0"/>
    <s v="All"/>
    <x v="9"/>
  </r>
  <r>
    <x v="11"/>
    <x v="10"/>
    <n v="0"/>
    <s v="All"/>
    <x v="9"/>
  </r>
  <r>
    <x v="0"/>
    <x v="11"/>
    <n v="9370.9"/>
    <s v="All"/>
    <x v="9"/>
  </r>
  <r>
    <x v="1"/>
    <x v="11"/>
    <n v="1135.8"/>
    <s v="All"/>
    <x v="9"/>
  </r>
  <r>
    <x v="4"/>
    <x v="11"/>
    <n v="1067.2"/>
    <s v="All"/>
    <x v="9"/>
  </r>
  <r>
    <x v="3"/>
    <x v="11"/>
    <n v="618.599999999999"/>
    <s v="All"/>
    <x v="9"/>
  </r>
  <r>
    <x v="2"/>
    <x v="11"/>
    <n v="604.6"/>
    <s v="All"/>
    <x v="9"/>
  </r>
  <r>
    <x v="5"/>
    <x v="11"/>
    <n v="41.3"/>
    <s v="All"/>
    <x v="9"/>
  </r>
  <r>
    <x v="9"/>
    <x v="11"/>
    <n v="31"/>
    <s v="All"/>
    <x v="9"/>
  </r>
  <r>
    <x v="6"/>
    <x v="11"/>
    <n v="0"/>
    <s v="All"/>
    <x v="9"/>
  </r>
  <r>
    <x v="7"/>
    <x v="11"/>
    <n v="0"/>
    <s v="All"/>
    <x v="9"/>
  </r>
  <r>
    <x v="8"/>
    <x v="11"/>
    <n v="0"/>
    <s v="All"/>
    <x v="9"/>
  </r>
  <r>
    <x v="10"/>
    <x v="11"/>
    <n v="0"/>
    <s v="All"/>
    <x v="9"/>
  </r>
  <r>
    <x v="11"/>
    <x v="11"/>
    <n v="0"/>
    <s v="All"/>
    <x v="9"/>
  </r>
  <r>
    <x v="0"/>
    <x v="12"/>
    <n v="10254.0999999999"/>
    <s v="All"/>
    <x v="9"/>
  </r>
  <r>
    <x v="4"/>
    <x v="12"/>
    <n v="886.4"/>
    <s v="All"/>
    <x v="9"/>
  </r>
  <r>
    <x v="2"/>
    <x v="12"/>
    <n v="582"/>
    <s v="All"/>
    <x v="9"/>
  </r>
  <r>
    <x v="1"/>
    <x v="12"/>
    <n v="571.6"/>
    <s v="All"/>
    <x v="9"/>
  </r>
  <r>
    <x v="3"/>
    <x v="12"/>
    <n v="419"/>
    <s v="All"/>
    <x v="9"/>
  </r>
  <r>
    <x v="5"/>
    <x v="12"/>
    <n v="63.6"/>
    <s v="All"/>
    <x v="9"/>
  </r>
  <r>
    <x v="6"/>
    <x v="12"/>
    <n v="0"/>
    <s v="All"/>
    <x v="9"/>
  </r>
  <r>
    <x v="7"/>
    <x v="12"/>
    <n v="0"/>
    <s v="All"/>
    <x v="9"/>
  </r>
  <r>
    <x v="8"/>
    <x v="12"/>
    <n v="0"/>
    <s v="All"/>
    <x v="9"/>
  </r>
  <r>
    <x v="9"/>
    <x v="12"/>
    <n v="0"/>
    <s v="All"/>
    <x v="9"/>
  </r>
  <r>
    <x v="10"/>
    <x v="12"/>
    <n v="0"/>
    <s v="All"/>
    <x v="9"/>
  </r>
  <r>
    <x v="11"/>
    <x v="12"/>
    <n v="0"/>
    <s v="All"/>
    <x v="9"/>
  </r>
  <r>
    <x v="0"/>
    <x v="13"/>
    <n v="10434.299999999999"/>
    <s v="All"/>
    <x v="9"/>
  </r>
  <r>
    <x v="4"/>
    <x v="13"/>
    <n v="519.79999999999995"/>
    <s v="All"/>
    <x v="9"/>
  </r>
  <r>
    <x v="2"/>
    <x v="13"/>
    <n v="365.5"/>
    <s v="All"/>
    <x v="9"/>
  </r>
  <r>
    <x v="1"/>
    <x v="13"/>
    <n v="355.7"/>
    <s v="All"/>
    <x v="9"/>
  </r>
  <r>
    <x v="3"/>
    <x v="13"/>
    <n v="305.60000000000002"/>
    <s v="All"/>
    <x v="9"/>
  </r>
  <r>
    <x v="5"/>
    <x v="13"/>
    <n v="63.9"/>
    <s v="All"/>
    <x v="9"/>
  </r>
  <r>
    <x v="9"/>
    <x v="13"/>
    <n v="31"/>
    <s v="All"/>
    <x v="9"/>
  </r>
  <r>
    <x v="6"/>
    <x v="13"/>
    <n v="0"/>
    <s v="All"/>
    <x v="9"/>
  </r>
  <r>
    <x v="7"/>
    <x v="13"/>
    <n v="0"/>
    <s v="All"/>
    <x v="9"/>
  </r>
  <r>
    <x v="8"/>
    <x v="13"/>
    <n v="0"/>
    <s v="All"/>
    <x v="9"/>
  </r>
  <r>
    <x v="10"/>
    <x v="13"/>
    <n v="0"/>
    <s v="All"/>
    <x v="9"/>
  </r>
  <r>
    <x v="11"/>
    <x v="13"/>
    <n v="0"/>
    <s v="All"/>
    <x v="9"/>
  </r>
  <r>
    <x v="0"/>
    <x v="14"/>
    <n v="6971.7"/>
    <s v="All"/>
    <x v="9"/>
  </r>
  <r>
    <x v="4"/>
    <x v="14"/>
    <n v="1663.6"/>
    <s v="All"/>
    <x v="9"/>
  </r>
  <r>
    <x v="2"/>
    <x v="14"/>
    <n v="992.2"/>
    <s v="All"/>
    <x v="9"/>
  </r>
  <r>
    <x v="1"/>
    <x v="14"/>
    <n v="967"/>
    <s v="All"/>
    <x v="9"/>
  </r>
  <r>
    <x v="3"/>
    <x v="14"/>
    <n v="500.8"/>
    <s v="All"/>
    <x v="9"/>
  </r>
  <r>
    <x v="5"/>
    <x v="14"/>
    <n v="42.2"/>
    <s v="All"/>
    <x v="9"/>
  </r>
  <r>
    <x v="9"/>
    <x v="14"/>
    <n v="31"/>
    <s v="All"/>
    <x v="9"/>
  </r>
  <r>
    <x v="6"/>
    <x v="14"/>
    <n v="0"/>
    <s v="All"/>
    <x v="9"/>
  </r>
  <r>
    <x v="7"/>
    <x v="14"/>
    <n v="0"/>
    <s v="All"/>
    <x v="9"/>
  </r>
  <r>
    <x v="8"/>
    <x v="14"/>
    <n v="0"/>
    <s v="All"/>
    <x v="9"/>
  </r>
  <r>
    <x v="10"/>
    <x v="14"/>
    <n v="0"/>
    <s v="All"/>
    <x v="9"/>
  </r>
  <r>
    <x v="11"/>
    <x v="14"/>
    <n v="0"/>
    <s v="All"/>
    <x v="9"/>
  </r>
  <r>
    <x v="0"/>
    <x v="15"/>
    <n v="5511.2"/>
    <s v="All"/>
    <x v="9"/>
  </r>
  <r>
    <x v="4"/>
    <x v="15"/>
    <n v="2271.6999999999998"/>
    <s v="All"/>
    <x v="9"/>
  </r>
  <r>
    <x v="1"/>
    <x v="15"/>
    <n v="1995.2"/>
    <s v="All"/>
    <x v="9"/>
  </r>
  <r>
    <x v="3"/>
    <x v="15"/>
    <n v="1023.8"/>
    <s v="All"/>
    <x v="9"/>
  </r>
  <r>
    <x v="2"/>
    <x v="15"/>
    <n v="1001.8"/>
    <s v="All"/>
    <x v="9"/>
  </r>
  <r>
    <x v="5"/>
    <x v="15"/>
    <n v="38.299999999999997"/>
    <s v="All"/>
    <x v="9"/>
  </r>
  <r>
    <x v="9"/>
    <x v="15"/>
    <n v="31"/>
    <s v="All"/>
    <x v="9"/>
  </r>
  <r>
    <x v="6"/>
    <x v="15"/>
    <n v="0"/>
    <s v="All"/>
    <x v="9"/>
  </r>
  <r>
    <x v="7"/>
    <x v="15"/>
    <n v="0"/>
    <s v="All"/>
    <x v="9"/>
  </r>
  <r>
    <x v="8"/>
    <x v="15"/>
    <n v="0"/>
    <s v="All"/>
    <x v="9"/>
  </r>
  <r>
    <x v="10"/>
    <x v="15"/>
    <n v="0"/>
    <s v="All"/>
    <x v="9"/>
  </r>
  <r>
    <x v="11"/>
    <x v="15"/>
    <n v="0"/>
    <s v="All"/>
    <x v="9"/>
  </r>
  <r>
    <x v="4"/>
    <x v="16"/>
    <n v="3883.8"/>
    <s v="All"/>
    <x v="9"/>
  </r>
  <r>
    <x v="0"/>
    <x v="16"/>
    <n v="2810.4"/>
    <s v="All"/>
    <x v="9"/>
  </r>
  <r>
    <x v="1"/>
    <x v="16"/>
    <n v="2580.6999999999998"/>
    <s v="All"/>
    <x v="9"/>
  </r>
  <r>
    <x v="3"/>
    <x v="16"/>
    <n v="1166.2"/>
    <s v="All"/>
    <x v="9"/>
  </r>
  <r>
    <x v="2"/>
    <x v="16"/>
    <n v="1002.3"/>
    <s v="All"/>
    <x v="9"/>
  </r>
  <r>
    <x v="5"/>
    <x v="16"/>
    <n v="39.299999999999997"/>
    <s v="All"/>
    <x v="9"/>
  </r>
  <r>
    <x v="9"/>
    <x v="16"/>
    <n v="30"/>
    <s v="All"/>
    <x v="9"/>
  </r>
  <r>
    <x v="6"/>
    <x v="16"/>
    <n v="0"/>
    <s v="All"/>
    <x v="9"/>
  </r>
  <r>
    <x v="7"/>
    <x v="16"/>
    <n v="0"/>
    <s v="All"/>
    <x v="9"/>
  </r>
  <r>
    <x v="8"/>
    <x v="16"/>
    <n v="0"/>
    <s v="All"/>
    <x v="9"/>
  </r>
  <r>
    <x v="10"/>
    <x v="16"/>
    <n v="0"/>
    <s v="All"/>
    <x v="9"/>
  </r>
  <r>
    <x v="11"/>
    <x v="16"/>
    <n v="0"/>
    <s v="All"/>
    <x v="9"/>
  </r>
  <r>
    <x v="0"/>
    <x v="17"/>
    <n v="5882.83"/>
    <s v="All"/>
    <x v="9"/>
  </r>
  <r>
    <x v="4"/>
    <x v="17"/>
    <n v="1918.5"/>
    <s v="All"/>
    <x v="9"/>
  </r>
  <r>
    <x v="1"/>
    <x v="17"/>
    <n v="1334.8"/>
    <s v="All"/>
    <x v="9"/>
  </r>
  <r>
    <x v="2"/>
    <x v="17"/>
    <n v="787.1"/>
    <s v="All"/>
    <x v="9"/>
  </r>
  <r>
    <x v="3"/>
    <x v="17"/>
    <n v="532.29999999999995"/>
    <s v="All"/>
    <x v="9"/>
  </r>
  <r>
    <x v="5"/>
    <x v="17"/>
    <n v="40.5"/>
    <s v="All"/>
    <x v="9"/>
  </r>
  <r>
    <x v="9"/>
    <x v="17"/>
    <n v="30"/>
    <s v="All"/>
    <x v="9"/>
  </r>
  <r>
    <x v="6"/>
    <x v="17"/>
    <n v="0"/>
    <s v="All"/>
    <x v="9"/>
  </r>
  <r>
    <x v="7"/>
    <x v="17"/>
    <n v="0"/>
    <s v="All"/>
    <x v="9"/>
  </r>
  <r>
    <x v="8"/>
    <x v="17"/>
    <n v="0"/>
    <s v="All"/>
    <x v="9"/>
  </r>
  <r>
    <x v="10"/>
    <x v="17"/>
    <n v="0"/>
    <s v="All"/>
    <x v="9"/>
  </r>
  <r>
    <x v="11"/>
    <x v="17"/>
    <n v="0"/>
    <s v="All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178C02-2BA3-324A-9135-D4798CB5CEE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1">
  <location ref="A3:N23" firstHeaderRow="1" firstDataRow="2" firstDataCol="1" rowPageCount="1" colPageCount="1"/>
  <pivotFields count="5">
    <pivotField axis="axisCol" showAll="0">
      <items count="13">
        <item x="6"/>
        <item x="7"/>
        <item x="5"/>
        <item x="1"/>
        <item x="0"/>
        <item x="8"/>
        <item x="4"/>
        <item x="9"/>
        <item x="3"/>
        <item x="2"/>
        <item x="10"/>
        <item x="11"/>
        <item t="default"/>
      </items>
    </pivotField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showAll="0"/>
    <pivotField showAll="0"/>
    <pivotField axis="axisPage" multipleItemSelectionAllowed="1" showAll="0">
      <items count="11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t="default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4" hier="-1"/>
  </pageFields>
  <dataFields count="1">
    <dataField name="Sum of taf" fld="2" baseField="0" baseItem="0"/>
  </dataFields>
  <chartFormats count="1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D2B50-4FA2-C642-AB94-C0387C9CD0BE}">
  <dimension ref="A1:AJ25"/>
  <sheetViews>
    <sheetView zoomScale="70" zoomScaleNormal="70" workbookViewId="0">
      <selection activeCell="W1" sqref="W1"/>
    </sheetView>
  </sheetViews>
  <sheetFormatPr defaultColWidth="10.625" defaultRowHeight="15.75" x14ac:dyDescent="0.25"/>
  <cols>
    <col min="1" max="1" width="13.125" bestFit="1" customWidth="1"/>
    <col min="2" max="2" width="18.875" bestFit="1" customWidth="1"/>
    <col min="3" max="3" width="11.5" bestFit="1" customWidth="1"/>
    <col min="4" max="5" width="8.75" bestFit="1" customWidth="1"/>
    <col min="6" max="6" width="12.375" bestFit="1" customWidth="1"/>
    <col min="7" max="7" width="7.625" bestFit="1" customWidth="1"/>
    <col min="8" max="8" width="12.5" bestFit="1" customWidth="1"/>
    <col min="9" max="9" width="6" bestFit="1" customWidth="1"/>
    <col min="10" max="10" width="6.5" bestFit="1" customWidth="1"/>
    <col min="11" max="11" width="29.25" bestFit="1" customWidth="1"/>
    <col min="12" max="12" width="15.375" bestFit="1" customWidth="1"/>
    <col min="13" max="13" width="15.5" bestFit="1" customWidth="1"/>
    <col min="14" max="14" width="11" bestFit="1" customWidth="1"/>
  </cols>
  <sheetData>
    <row r="1" spans="1:36" x14ac:dyDescent="0.25">
      <c r="A1" s="1" t="s">
        <v>1</v>
      </c>
      <c r="B1" t="s">
        <v>50</v>
      </c>
    </row>
    <row r="3" spans="1:36" x14ac:dyDescent="0.25">
      <c r="A3" s="1" t="s">
        <v>17</v>
      </c>
      <c r="B3" s="1" t="s">
        <v>16</v>
      </c>
    </row>
    <row r="4" spans="1:36" x14ac:dyDescent="0.25">
      <c r="A4" s="1" t="s">
        <v>14</v>
      </c>
      <c r="B4" t="s">
        <v>8</v>
      </c>
      <c r="C4" t="s">
        <v>9</v>
      </c>
      <c r="D4" t="s">
        <v>7</v>
      </c>
      <c r="E4" t="s">
        <v>3</v>
      </c>
      <c r="F4" t="s">
        <v>2</v>
      </c>
      <c r="G4" t="s">
        <v>10</v>
      </c>
      <c r="H4" t="s">
        <v>6</v>
      </c>
      <c r="I4" t="s">
        <v>11</v>
      </c>
      <c r="J4" t="s">
        <v>5</v>
      </c>
      <c r="K4" t="s">
        <v>4</v>
      </c>
      <c r="L4" t="s">
        <v>12</v>
      </c>
      <c r="M4" t="s">
        <v>13</v>
      </c>
      <c r="N4" t="s">
        <v>15</v>
      </c>
      <c r="Q4" t="s">
        <v>0</v>
      </c>
      <c r="R4" t="s">
        <v>8</v>
      </c>
      <c r="S4" t="s">
        <v>9</v>
      </c>
      <c r="T4" t="s">
        <v>7</v>
      </c>
      <c r="U4" t="s">
        <v>3</v>
      </c>
      <c r="V4" t="s">
        <v>2</v>
      </c>
      <c r="W4" t="s">
        <v>10</v>
      </c>
      <c r="X4" t="s">
        <v>6</v>
      </c>
      <c r="Y4" t="s">
        <v>11</v>
      </c>
      <c r="Z4" t="s">
        <v>5</v>
      </c>
      <c r="AA4" t="s">
        <v>4</v>
      </c>
      <c r="AB4" t="s">
        <v>12</v>
      </c>
      <c r="AC4" t="s">
        <v>13</v>
      </c>
      <c r="AD4" t="s">
        <v>15</v>
      </c>
      <c r="AF4" t="s">
        <v>19</v>
      </c>
      <c r="AG4" t="s">
        <v>20</v>
      </c>
      <c r="AH4" t="s">
        <v>18</v>
      </c>
      <c r="AI4" t="s">
        <v>21</v>
      </c>
      <c r="AJ4" t="s">
        <v>22</v>
      </c>
    </row>
    <row r="5" spans="1:36" x14ac:dyDescent="0.25">
      <c r="A5" s="2">
        <v>2002</v>
      </c>
      <c r="B5">
        <v>0</v>
      </c>
      <c r="C5">
        <v>0</v>
      </c>
      <c r="D5">
        <v>1332</v>
      </c>
      <c r="E5">
        <v>1905.7</v>
      </c>
      <c r="F5">
        <v>2720.1</v>
      </c>
      <c r="G5">
        <v>0</v>
      </c>
      <c r="H5">
        <v>3514</v>
      </c>
      <c r="I5">
        <v>0</v>
      </c>
      <c r="J5">
        <v>7.9</v>
      </c>
      <c r="K5">
        <v>2004.8</v>
      </c>
      <c r="L5">
        <v>0</v>
      </c>
      <c r="M5">
        <v>0</v>
      </c>
      <c r="N5">
        <v>11484.499999999998</v>
      </c>
      <c r="P5">
        <v>5388.9000000000005</v>
      </c>
      <c r="Q5">
        <v>2002</v>
      </c>
      <c r="R5">
        <f t="shared" ref="R5:R22" si="0">B5</f>
        <v>0</v>
      </c>
      <c r="S5">
        <f t="shared" ref="S5:S22" si="1">C5</f>
        <v>0</v>
      </c>
      <c r="T5">
        <f t="shared" ref="T5:T22" si="2">D5</f>
        <v>1332</v>
      </c>
      <c r="U5">
        <f t="shared" ref="U5:U22" si="3">E5</f>
        <v>1905.7</v>
      </c>
      <c r="V5">
        <f t="shared" ref="V5:V22" si="4">F5</f>
        <v>2720.1</v>
      </c>
      <c r="W5">
        <f t="shared" ref="W5:W22" si="5">G5</f>
        <v>0</v>
      </c>
      <c r="X5">
        <f t="shared" ref="X5:X22" si="6">H5</f>
        <v>3514</v>
      </c>
      <c r="Y5">
        <f t="shared" ref="Y5:Y22" si="7">I5</f>
        <v>0</v>
      </c>
      <c r="Z5">
        <f t="shared" ref="Z5:Z22" si="8">J5</f>
        <v>7.9</v>
      </c>
      <c r="AA5">
        <f t="shared" ref="AA5:AA22" si="9">K5</f>
        <v>2004.8</v>
      </c>
      <c r="AB5">
        <f t="shared" ref="AB5:AB22" si="10">L5</f>
        <v>0</v>
      </c>
      <c r="AC5">
        <f t="shared" ref="AC5:AC22" si="11">M5</f>
        <v>0</v>
      </c>
      <c r="AD5">
        <f t="shared" ref="AD5:AD22" si="12">N5</f>
        <v>11484.499999999998</v>
      </c>
      <c r="AF5">
        <f>+Z5</f>
        <v>7.9</v>
      </c>
      <c r="AG5">
        <f>+R5</f>
        <v>0</v>
      </c>
      <c r="AH5">
        <f>+AF5+AG5</f>
        <v>7.9</v>
      </c>
      <c r="AI5">
        <f>+V5</f>
        <v>2720.1</v>
      </c>
      <c r="AJ5">
        <v>218.4</v>
      </c>
    </row>
    <row r="6" spans="1:36" x14ac:dyDescent="0.25">
      <c r="A6" s="2">
        <v>2003</v>
      </c>
      <c r="B6">
        <v>0</v>
      </c>
      <c r="C6">
        <v>0</v>
      </c>
      <c r="D6">
        <v>467.9</v>
      </c>
      <c r="E6">
        <v>1764.9</v>
      </c>
      <c r="F6">
        <v>2551.8000000000002</v>
      </c>
      <c r="G6">
        <v>0</v>
      </c>
      <c r="H6">
        <v>2431.6</v>
      </c>
      <c r="I6">
        <v>0</v>
      </c>
      <c r="J6">
        <v>16.7</v>
      </c>
      <c r="K6">
        <v>3175.5</v>
      </c>
      <c r="L6">
        <v>0</v>
      </c>
      <c r="M6">
        <v>0</v>
      </c>
      <c r="N6">
        <v>10408.400000000001</v>
      </c>
      <c r="P6">
        <v>4864.4999999999809</v>
      </c>
      <c r="Q6">
        <v>2003</v>
      </c>
      <c r="R6">
        <f t="shared" si="0"/>
        <v>0</v>
      </c>
      <c r="S6">
        <f t="shared" si="1"/>
        <v>0</v>
      </c>
      <c r="T6">
        <f t="shared" si="2"/>
        <v>467.9</v>
      </c>
      <c r="U6">
        <f t="shared" si="3"/>
        <v>1764.9</v>
      </c>
      <c r="V6">
        <f t="shared" si="4"/>
        <v>2551.8000000000002</v>
      </c>
      <c r="W6">
        <f t="shared" si="5"/>
        <v>0</v>
      </c>
      <c r="X6">
        <f t="shared" si="6"/>
        <v>2431.6</v>
      </c>
      <c r="Y6">
        <f t="shared" si="7"/>
        <v>0</v>
      </c>
      <c r="Z6">
        <f t="shared" si="8"/>
        <v>16.7</v>
      </c>
      <c r="AA6">
        <f t="shared" si="9"/>
        <v>3175.5</v>
      </c>
      <c r="AB6">
        <f t="shared" si="10"/>
        <v>0</v>
      </c>
      <c r="AC6">
        <f t="shared" si="11"/>
        <v>0</v>
      </c>
      <c r="AD6">
        <f t="shared" si="12"/>
        <v>10408.400000000001</v>
      </c>
      <c r="AF6">
        <f t="shared" ref="AF6:AF22" si="13">+Z6</f>
        <v>16.7</v>
      </c>
      <c r="AG6">
        <f t="shared" ref="AG6:AG22" si="14">+R6</f>
        <v>0</v>
      </c>
      <c r="AH6">
        <f t="shared" ref="AH6:AH22" si="15">+AF6+AG6</f>
        <v>16.7</v>
      </c>
      <c r="AI6">
        <f t="shared" ref="AI6:AI22" si="16">+V6</f>
        <v>2551.8000000000002</v>
      </c>
      <c r="AJ6">
        <v>207.3</v>
      </c>
    </row>
    <row r="7" spans="1:36" x14ac:dyDescent="0.25">
      <c r="A7" s="2">
        <v>2004</v>
      </c>
      <c r="B7">
        <v>0</v>
      </c>
      <c r="C7">
        <v>0</v>
      </c>
      <c r="D7">
        <v>1580.5</v>
      </c>
      <c r="E7">
        <v>1460.9</v>
      </c>
      <c r="F7">
        <v>2936.7</v>
      </c>
      <c r="G7">
        <v>0</v>
      </c>
      <c r="H7">
        <v>2781.8999999999901</v>
      </c>
      <c r="I7">
        <v>0</v>
      </c>
      <c r="J7">
        <v>14.2</v>
      </c>
      <c r="K7">
        <v>1949.2</v>
      </c>
      <c r="L7">
        <v>0</v>
      </c>
      <c r="M7">
        <v>0</v>
      </c>
      <c r="N7">
        <v>10723.399999999992</v>
      </c>
      <c r="P7">
        <v>5234.7999999999902</v>
      </c>
      <c r="Q7">
        <v>2004</v>
      </c>
      <c r="R7">
        <f t="shared" si="0"/>
        <v>0</v>
      </c>
      <c r="S7">
        <f t="shared" si="1"/>
        <v>0</v>
      </c>
      <c r="T7">
        <f t="shared" si="2"/>
        <v>1580.5</v>
      </c>
      <c r="U7">
        <f t="shared" si="3"/>
        <v>1460.9</v>
      </c>
      <c r="V7">
        <f t="shared" si="4"/>
        <v>2936.7</v>
      </c>
      <c r="W7">
        <f t="shared" si="5"/>
        <v>0</v>
      </c>
      <c r="X7">
        <f t="shared" si="6"/>
        <v>2781.8999999999901</v>
      </c>
      <c r="Y7">
        <f t="shared" si="7"/>
        <v>0</v>
      </c>
      <c r="Z7">
        <f t="shared" si="8"/>
        <v>14.2</v>
      </c>
      <c r="AA7">
        <f t="shared" si="9"/>
        <v>1949.2</v>
      </c>
      <c r="AB7">
        <f t="shared" si="10"/>
        <v>0</v>
      </c>
      <c r="AC7">
        <f t="shared" si="11"/>
        <v>0</v>
      </c>
      <c r="AD7">
        <f t="shared" si="12"/>
        <v>10723.399999999992</v>
      </c>
      <c r="AF7">
        <f t="shared" si="13"/>
        <v>14.2</v>
      </c>
      <c r="AG7">
        <f t="shared" si="14"/>
        <v>0</v>
      </c>
      <c r="AH7">
        <f t="shared" si="15"/>
        <v>14.2</v>
      </c>
      <c r="AI7">
        <f t="shared" si="16"/>
        <v>2936.7</v>
      </c>
      <c r="AJ7">
        <v>202.6</v>
      </c>
    </row>
    <row r="8" spans="1:36" x14ac:dyDescent="0.25">
      <c r="A8" s="2">
        <v>2005</v>
      </c>
      <c r="B8">
        <v>0</v>
      </c>
      <c r="C8">
        <v>0</v>
      </c>
      <c r="D8">
        <v>3118.5</v>
      </c>
      <c r="E8">
        <v>1541.8</v>
      </c>
      <c r="F8">
        <v>2163.9</v>
      </c>
      <c r="G8">
        <v>0</v>
      </c>
      <c r="H8">
        <v>2781.9</v>
      </c>
      <c r="I8">
        <v>0</v>
      </c>
      <c r="J8">
        <v>4.7</v>
      </c>
      <c r="K8">
        <v>2454.1</v>
      </c>
      <c r="L8">
        <v>0</v>
      </c>
      <c r="M8">
        <v>0</v>
      </c>
      <c r="N8">
        <v>12064.900000000001</v>
      </c>
      <c r="P8">
        <v>5175.399999999996</v>
      </c>
      <c r="Q8">
        <v>2005</v>
      </c>
      <c r="R8">
        <f t="shared" si="0"/>
        <v>0</v>
      </c>
      <c r="S8">
        <f t="shared" si="1"/>
        <v>0</v>
      </c>
      <c r="T8">
        <f t="shared" si="2"/>
        <v>3118.5</v>
      </c>
      <c r="U8">
        <f t="shared" si="3"/>
        <v>1541.8</v>
      </c>
      <c r="V8">
        <f t="shared" si="4"/>
        <v>2163.9</v>
      </c>
      <c r="W8">
        <f t="shared" si="5"/>
        <v>0</v>
      </c>
      <c r="X8">
        <f t="shared" si="6"/>
        <v>2781.9</v>
      </c>
      <c r="Y8">
        <f t="shared" si="7"/>
        <v>0</v>
      </c>
      <c r="Z8">
        <f t="shared" si="8"/>
        <v>4.7</v>
      </c>
      <c r="AA8">
        <f t="shared" si="9"/>
        <v>2454.1</v>
      </c>
      <c r="AB8">
        <f t="shared" si="10"/>
        <v>0</v>
      </c>
      <c r="AC8">
        <f t="shared" si="11"/>
        <v>0</v>
      </c>
      <c r="AD8">
        <f t="shared" si="12"/>
        <v>12064.900000000001</v>
      </c>
      <c r="AF8">
        <f t="shared" si="13"/>
        <v>4.7</v>
      </c>
      <c r="AG8">
        <f t="shared" si="14"/>
        <v>0</v>
      </c>
      <c r="AH8">
        <f t="shared" si="15"/>
        <v>4.7</v>
      </c>
      <c r="AI8">
        <f t="shared" si="16"/>
        <v>2163.9</v>
      </c>
      <c r="AJ8">
        <v>339.79999999999899</v>
      </c>
    </row>
    <row r="9" spans="1:36" x14ac:dyDescent="0.25">
      <c r="A9" s="2">
        <v>2006</v>
      </c>
      <c r="B9">
        <v>0</v>
      </c>
      <c r="C9">
        <v>0</v>
      </c>
      <c r="D9">
        <v>2784.1</v>
      </c>
      <c r="E9">
        <v>1736</v>
      </c>
      <c r="F9">
        <v>2669.6</v>
      </c>
      <c r="G9">
        <v>35.699999999999903</v>
      </c>
      <c r="H9">
        <v>2403.8000000000002</v>
      </c>
      <c r="I9">
        <v>0</v>
      </c>
      <c r="J9">
        <v>5.5</v>
      </c>
      <c r="K9">
        <v>3203</v>
      </c>
      <c r="L9">
        <v>0</v>
      </c>
      <c r="M9">
        <v>0</v>
      </c>
      <c r="N9">
        <v>12837.7</v>
      </c>
      <c r="P9">
        <v>5273.2000000000007</v>
      </c>
      <c r="Q9">
        <v>2006</v>
      </c>
      <c r="R9">
        <f t="shared" si="0"/>
        <v>0</v>
      </c>
      <c r="S9">
        <f t="shared" si="1"/>
        <v>0</v>
      </c>
      <c r="T9">
        <f t="shared" si="2"/>
        <v>2784.1</v>
      </c>
      <c r="U9">
        <f t="shared" si="3"/>
        <v>1736</v>
      </c>
      <c r="V9">
        <f t="shared" si="4"/>
        <v>2669.6</v>
      </c>
      <c r="W9">
        <f t="shared" si="5"/>
        <v>35.699999999999903</v>
      </c>
      <c r="X9">
        <f t="shared" si="6"/>
        <v>2403.8000000000002</v>
      </c>
      <c r="Y9">
        <f t="shared" si="7"/>
        <v>0</v>
      </c>
      <c r="Z9">
        <f t="shared" si="8"/>
        <v>5.5</v>
      </c>
      <c r="AA9">
        <f t="shared" si="9"/>
        <v>3203</v>
      </c>
      <c r="AB9">
        <f t="shared" si="10"/>
        <v>0</v>
      </c>
      <c r="AC9">
        <f t="shared" si="11"/>
        <v>0</v>
      </c>
      <c r="AD9">
        <f t="shared" si="12"/>
        <v>12837.7</v>
      </c>
      <c r="AF9">
        <f t="shared" si="13"/>
        <v>5.5</v>
      </c>
      <c r="AG9">
        <f t="shared" si="14"/>
        <v>0</v>
      </c>
      <c r="AH9">
        <f t="shared" si="15"/>
        <v>5.5</v>
      </c>
      <c r="AI9">
        <f t="shared" si="16"/>
        <v>2669.6</v>
      </c>
      <c r="AJ9">
        <v>365.8</v>
      </c>
    </row>
    <row r="10" spans="1:36" x14ac:dyDescent="0.25">
      <c r="A10" s="2">
        <v>2007</v>
      </c>
      <c r="B10">
        <v>0</v>
      </c>
      <c r="C10">
        <v>0</v>
      </c>
      <c r="D10">
        <v>1017.7</v>
      </c>
      <c r="E10">
        <v>1639.4</v>
      </c>
      <c r="F10">
        <v>3401.9</v>
      </c>
      <c r="G10">
        <v>45</v>
      </c>
      <c r="H10">
        <v>2914.2</v>
      </c>
      <c r="I10">
        <v>0</v>
      </c>
      <c r="J10">
        <v>24.4</v>
      </c>
      <c r="K10">
        <v>1550.9</v>
      </c>
      <c r="L10">
        <v>0</v>
      </c>
      <c r="M10">
        <v>0</v>
      </c>
      <c r="N10">
        <v>10593.5</v>
      </c>
      <c r="P10">
        <v>5376.3999999999987</v>
      </c>
      <c r="Q10">
        <v>2007</v>
      </c>
      <c r="R10">
        <f t="shared" si="0"/>
        <v>0</v>
      </c>
      <c r="S10">
        <f t="shared" si="1"/>
        <v>0</v>
      </c>
      <c r="T10">
        <f t="shared" si="2"/>
        <v>1017.7</v>
      </c>
      <c r="U10">
        <f t="shared" si="3"/>
        <v>1639.4</v>
      </c>
      <c r="V10">
        <f t="shared" si="4"/>
        <v>3401.9</v>
      </c>
      <c r="W10">
        <f t="shared" si="5"/>
        <v>45</v>
      </c>
      <c r="X10">
        <f t="shared" si="6"/>
        <v>2914.2</v>
      </c>
      <c r="Y10">
        <f t="shared" si="7"/>
        <v>0</v>
      </c>
      <c r="Z10">
        <f t="shared" si="8"/>
        <v>24.4</v>
      </c>
      <c r="AA10">
        <f t="shared" si="9"/>
        <v>1550.9</v>
      </c>
      <c r="AB10">
        <f t="shared" si="10"/>
        <v>0</v>
      </c>
      <c r="AC10">
        <f t="shared" si="11"/>
        <v>0</v>
      </c>
      <c r="AD10">
        <f t="shared" si="12"/>
        <v>10593.5</v>
      </c>
      <c r="AF10">
        <f t="shared" si="13"/>
        <v>24.4</v>
      </c>
      <c r="AG10">
        <f t="shared" si="14"/>
        <v>0</v>
      </c>
      <c r="AH10">
        <f t="shared" si="15"/>
        <v>24.4</v>
      </c>
      <c r="AI10">
        <f t="shared" si="16"/>
        <v>3401.9</v>
      </c>
      <c r="AJ10">
        <v>185.79999999999899</v>
      </c>
    </row>
    <row r="11" spans="1:36" x14ac:dyDescent="0.25">
      <c r="A11" s="2">
        <v>2008</v>
      </c>
      <c r="B11">
        <v>0</v>
      </c>
      <c r="C11">
        <v>0</v>
      </c>
      <c r="D11">
        <v>1104.3</v>
      </c>
      <c r="E11">
        <v>1444.8</v>
      </c>
      <c r="F11">
        <v>3656.2</v>
      </c>
      <c r="G11">
        <v>0</v>
      </c>
      <c r="H11">
        <v>3063.2</v>
      </c>
      <c r="I11">
        <v>0</v>
      </c>
      <c r="J11">
        <v>9.1</v>
      </c>
      <c r="K11">
        <v>1735.2</v>
      </c>
      <c r="L11">
        <v>0</v>
      </c>
      <c r="M11">
        <v>0</v>
      </c>
      <c r="N11">
        <v>11012.800000000001</v>
      </c>
      <c r="P11">
        <v>5190.7999999999993</v>
      </c>
      <c r="Q11">
        <v>2008</v>
      </c>
      <c r="R11">
        <f t="shared" si="0"/>
        <v>0</v>
      </c>
      <c r="S11">
        <f t="shared" si="1"/>
        <v>0</v>
      </c>
      <c r="T11">
        <f t="shared" si="2"/>
        <v>1104.3</v>
      </c>
      <c r="U11">
        <f t="shared" si="3"/>
        <v>1444.8</v>
      </c>
      <c r="V11">
        <f t="shared" si="4"/>
        <v>3656.2</v>
      </c>
      <c r="W11">
        <f t="shared" si="5"/>
        <v>0</v>
      </c>
      <c r="X11">
        <f t="shared" si="6"/>
        <v>3063.2</v>
      </c>
      <c r="Y11">
        <f t="shared" si="7"/>
        <v>0</v>
      </c>
      <c r="Z11">
        <f t="shared" si="8"/>
        <v>9.1</v>
      </c>
      <c r="AA11">
        <f t="shared" si="9"/>
        <v>1735.2</v>
      </c>
      <c r="AB11">
        <f t="shared" si="10"/>
        <v>0</v>
      </c>
      <c r="AC11">
        <f t="shared" si="11"/>
        <v>0</v>
      </c>
      <c r="AD11">
        <f t="shared" si="12"/>
        <v>11012.800000000001</v>
      </c>
      <c r="AF11">
        <f t="shared" si="13"/>
        <v>9.1</v>
      </c>
      <c r="AG11">
        <f t="shared" si="14"/>
        <v>0</v>
      </c>
      <c r="AH11">
        <f t="shared" si="15"/>
        <v>9.1</v>
      </c>
      <c r="AI11">
        <f t="shared" si="16"/>
        <v>3656.2</v>
      </c>
      <c r="AJ11">
        <v>138.19999999999999</v>
      </c>
    </row>
    <row r="12" spans="1:36" x14ac:dyDescent="0.25">
      <c r="A12" s="2">
        <v>2009</v>
      </c>
      <c r="B12">
        <v>0</v>
      </c>
      <c r="C12">
        <v>0</v>
      </c>
      <c r="D12">
        <v>1569</v>
      </c>
      <c r="E12">
        <v>1471.9</v>
      </c>
      <c r="F12">
        <v>3646.4</v>
      </c>
      <c r="G12">
        <v>0</v>
      </c>
      <c r="H12">
        <v>2602.3000000000002</v>
      </c>
      <c r="I12">
        <v>0</v>
      </c>
      <c r="J12">
        <v>45.7</v>
      </c>
      <c r="K12">
        <v>2181.5</v>
      </c>
      <c r="L12">
        <v>0</v>
      </c>
      <c r="M12">
        <v>0</v>
      </c>
      <c r="N12">
        <v>11516.800000000001</v>
      </c>
      <c r="P12">
        <v>4757.1000000000004</v>
      </c>
      <c r="Q12">
        <v>2009</v>
      </c>
      <c r="R12">
        <f t="shared" si="0"/>
        <v>0</v>
      </c>
      <c r="S12">
        <f t="shared" si="1"/>
        <v>0</v>
      </c>
      <c r="T12">
        <f t="shared" si="2"/>
        <v>1569</v>
      </c>
      <c r="U12">
        <f t="shared" si="3"/>
        <v>1471.9</v>
      </c>
      <c r="V12">
        <f t="shared" si="4"/>
        <v>3646.4</v>
      </c>
      <c r="W12">
        <f t="shared" si="5"/>
        <v>0</v>
      </c>
      <c r="X12">
        <f t="shared" si="6"/>
        <v>2602.3000000000002</v>
      </c>
      <c r="Y12">
        <f t="shared" si="7"/>
        <v>0</v>
      </c>
      <c r="Z12">
        <f t="shared" si="8"/>
        <v>45.7</v>
      </c>
      <c r="AA12">
        <f t="shared" si="9"/>
        <v>2181.5</v>
      </c>
      <c r="AB12">
        <f t="shared" si="10"/>
        <v>0</v>
      </c>
      <c r="AC12">
        <f t="shared" si="11"/>
        <v>0</v>
      </c>
      <c r="AD12">
        <f t="shared" si="12"/>
        <v>11516.800000000001</v>
      </c>
      <c r="AF12">
        <f t="shared" si="13"/>
        <v>45.7</v>
      </c>
      <c r="AG12">
        <f t="shared" si="14"/>
        <v>0</v>
      </c>
      <c r="AH12">
        <f t="shared" si="15"/>
        <v>45.7</v>
      </c>
      <c r="AI12">
        <f t="shared" si="16"/>
        <v>3646.4</v>
      </c>
      <c r="AJ12">
        <v>98.8</v>
      </c>
    </row>
    <row r="13" spans="1:36" x14ac:dyDescent="0.25">
      <c r="A13" s="2">
        <v>2010</v>
      </c>
      <c r="B13">
        <v>0</v>
      </c>
      <c r="C13">
        <v>0</v>
      </c>
      <c r="D13">
        <v>1671.5</v>
      </c>
      <c r="E13">
        <v>1563.1</v>
      </c>
      <c r="F13">
        <v>2507.1999999999998</v>
      </c>
      <c r="G13">
        <v>0</v>
      </c>
      <c r="H13">
        <v>2827.4</v>
      </c>
      <c r="I13">
        <v>0</v>
      </c>
      <c r="J13">
        <v>28.4</v>
      </c>
      <c r="K13">
        <v>2374.6</v>
      </c>
      <c r="L13">
        <v>0</v>
      </c>
      <c r="M13">
        <v>0</v>
      </c>
      <c r="N13">
        <v>10972.199999999999</v>
      </c>
      <c r="P13">
        <v>4325.7999999999993</v>
      </c>
      <c r="Q13">
        <v>2010</v>
      </c>
      <c r="R13">
        <f t="shared" si="0"/>
        <v>0</v>
      </c>
      <c r="S13">
        <f t="shared" si="1"/>
        <v>0</v>
      </c>
      <c r="T13">
        <f t="shared" si="2"/>
        <v>1671.5</v>
      </c>
      <c r="U13">
        <f t="shared" si="3"/>
        <v>1563.1</v>
      </c>
      <c r="V13">
        <f t="shared" si="4"/>
        <v>2507.1999999999998</v>
      </c>
      <c r="W13">
        <f t="shared" si="5"/>
        <v>0</v>
      </c>
      <c r="X13">
        <f t="shared" si="6"/>
        <v>2827.4</v>
      </c>
      <c r="Y13">
        <f t="shared" si="7"/>
        <v>0</v>
      </c>
      <c r="Z13">
        <f t="shared" si="8"/>
        <v>28.4</v>
      </c>
      <c r="AA13">
        <f t="shared" si="9"/>
        <v>2374.6</v>
      </c>
      <c r="AB13">
        <f t="shared" si="10"/>
        <v>0</v>
      </c>
      <c r="AC13">
        <f t="shared" si="11"/>
        <v>0</v>
      </c>
      <c r="AD13">
        <f t="shared" si="12"/>
        <v>10972.199999999999</v>
      </c>
      <c r="AF13">
        <f t="shared" si="13"/>
        <v>28.4</v>
      </c>
      <c r="AG13">
        <f t="shared" si="14"/>
        <v>0</v>
      </c>
      <c r="AH13">
        <f t="shared" si="15"/>
        <v>28.4</v>
      </c>
      <c r="AI13">
        <f t="shared" si="16"/>
        <v>2507.1999999999998</v>
      </c>
      <c r="AJ13">
        <v>241.6</v>
      </c>
    </row>
    <row r="14" spans="1:36" x14ac:dyDescent="0.25">
      <c r="A14" s="2">
        <v>2011</v>
      </c>
      <c r="B14">
        <v>0</v>
      </c>
      <c r="C14">
        <v>0</v>
      </c>
      <c r="D14">
        <v>2812.5</v>
      </c>
      <c r="E14">
        <v>1707.7</v>
      </c>
      <c r="F14">
        <v>2324.1</v>
      </c>
      <c r="G14">
        <v>3</v>
      </c>
      <c r="H14">
        <v>2724.3</v>
      </c>
      <c r="I14">
        <v>0</v>
      </c>
      <c r="J14">
        <v>26.2</v>
      </c>
      <c r="K14">
        <v>3134.8</v>
      </c>
      <c r="L14">
        <v>0</v>
      </c>
      <c r="M14">
        <v>0</v>
      </c>
      <c r="N14">
        <v>12732.599999999999</v>
      </c>
      <c r="P14">
        <v>4613.6999999999989</v>
      </c>
      <c r="Q14">
        <v>2011</v>
      </c>
      <c r="R14">
        <f t="shared" si="0"/>
        <v>0</v>
      </c>
      <c r="S14">
        <f t="shared" si="1"/>
        <v>0</v>
      </c>
      <c r="T14">
        <f t="shared" si="2"/>
        <v>2812.5</v>
      </c>
      <c r="U14">
        <f t="shared" si="3"/>
        <v>1707.7</v>
      </c>
      <c r="V14">
        <f t="shared" si="4"/>
        <v>2324.1</v>
      </c>
      <c r="W14">
        <f t="shared" si="5"/>
        <v>3</v>
      </c>
      <c r="X14">
        <f t="shared" si="6"/>
        <v>2724.3</v>
      </c>
      <c r="Y14">
        <f t="shared" si="7"/>
        <v>0</v>
      </c>
      <c r="Z14">
        <f t="shared" si="8"/>
        <v>26.2</v>
      </c>
      <c r="AA14">
        <f t="shared" si="9"/>
        <v>3134.8</v>
      </c>
      <c r="AB14">
        <f t="shared" si="10"/>
        <v>0</v>
      </c>
      <c r="AC14">
        <f t="shared" si="11"/>
        <v>0</v>
      </c>
      <c r="AD14">
        <f t="shared" si="12"/>
        <v>12732.599999999999</v>
      </c>
      <c r="AF14">
        <f t="shared" si="13"/>
        <v>26.2</v>
      </c>
      <c r="AG14">
        <f t="shared" si="14"/>
        <v>0</v>
      </c>
      <c r="AH14">
        <f t="shared" si="15"/>
        <v>26.2</v>
      </c>
      <c r="AI14">
        <f t="shared" si="16"/>
        <v>2324.1</v>
      </c>
      <c r="AJ14">
        <v>324.89999999999998</v>
      </c>
    </row>
    <row r="15" spans="1:36" x14ac:dyDescent="0.25">
      <c r="A15" s="2">
        <v>2012</v>
      </c>
      <c r="B15">
        <v>0</v>
      </c>
      <c r="C15">
        <v>0</v>
      </c>
      <c r="D15">
        <v>974.4</v>
      </c>
      <c r="E15">
        <v>1616.2</v>
      </c>
      <c r="F15">
        <v>3361.7999999999902</v>
      </c>
      <c r="G15">
        <v>0</v>
      </c>
      <c r="H15">
        <v>2450.2999999999902</v>
      </c>
      <c r="I15">
        <v>0</v>
      </c>
      <c r="J15">
        <v>27.5</v>
      </c>
      <c r="K15">
        <v>1941.2</v>
      </c>
      <c r="L15">
        <v>0</v>
      </c>
      <c r="M15">
        <v>0</v>
      </c>
      <c r="N15">
        <v>10371.399999999981</v>
      </c>
      <c r="P15">
        <v>4568.0999999999894</v>
      </c>
      <c r="Q15">
        <v>2012</v>
      </c>
      <c r="R15">
        <f t="shared" si="0"/>
        <v>0</v>
      </c>
      <c r="S15">
        <f t="shared" si="1"/>
        <v>0</v>
      </c>
      <c r="T15">
        <f t="shared" si="2"/>
        <v>974.4</v>
      </c>
      <c r="U15">
        <f t="shared" si="3"/>
        <v>1616.2</v>
      </c>
      <c r="V15">
        <f t="shared" si="4"/>
        <v>3361.7999999999902</v>
      </c>
      <c r="W15">
        <f t="shared" si="5"/>
        <v>0</v>
      </c>
      <c r="X15">
        <f t="shared" si="6"/>
        <v>2450.2999999999902</v>
      </c>
      <c r="Y15">
        <f t="shared" si="7"/>
        <v>0</v>
      </c>
      <c r="Z15">
        <f t="shared" si="8"/>
        <v>27.5</v>
      </c>
      <c r="AA15">
        <f t="shared" si="9"/>
        <v>1941.2</v>
      </c>
      <c r="AB15">
        <f t="shared" si="10"/>
        <v>0</v>
      </c>
      <c r="AC15">
        <f t="shared" si="11"/>
        <v>0</v>
      </c>
      <c r="AD15">
        <f t="shared" si="12"/>
        <v>10371.399999999981</v>
      </c>
      <c r="AF15">
        <f t="shared" si="13"/>
        <v>27.5</v>
      </c>
      <c r="AG15">
        <f t="shared" si="14"/>
        <v>0</v>
      </c>
      <c r="AH15">
        <f t="shared" si="15"/>
        <v>27.5</v>
      </c>
      <c r="AI15">
        <f t="shared" si="16"/>
        <v>3361.7999999999902</v>
      </c>
      <c r="AJ15">
        <v>200.1</v>
      </c>
    </row>
    <row r="16" spans="1:36" x14ac:dyDescent="0.25">
      <c r="A16" s="2">
        <v>2013</v>
      </c>
      <c r="B16">
        <v>0</v>
      </c>
      <c r="C16">
        <v>0</v>
      </c>
      <c r="D16">
        <v>1125.69999999999</v>
      </c>
      <c r="E16">
        <v>1465.3999999999901</v>
      </c>
      <c r="F16">
        <v>3632.2</v>
      </c>
      <c r="G16">
        <v>0</v>
      </c>
      <c r="H16">
        <v>1943</v>
      </c>
      <c r="I16">
        <v>0</v>
      </c>
      <c r="J16">
        <v>44.2</v>
      </c>
      <c r="K16">
        <v>2065.1999999999998</v>
      </c>
      <c r="L16">
        <v>0</v>
      </c>
      <c r="M16">
        <v>0</v>
      </c>
      <c r="N16">
        <v>10275.699999999979</v>
      </c>
      <c r="P16">
        <v>5013.5</v>
      </c>
      <c r="Q16">
        <v>2013</v>
      </c>
      <c r="R16">
        <f t="shared" si="0"/>
        <v>0</v>
      </c>
      <c r="S16">
        <f t="shared" si="1"/>
        <v>0</v>
      </c>
      <c r="T16">
        <f t="shared" si="2"/>
        <v>1125.69999999999</v>
      </c>
      <c r="U16">
        <f t="shared" si="3"/>
        <v>1465.3999999999901</v>
      </c>
      <c r="V16">
        <f t="shared" si="4"/>
        <v>3632.2</v>
      </c>
      <c r="W16">
        <f t="shared" si="5"/>
        <v>0</v>
      </c>
      <c r="X16">
        <f t="shared" si="6"/>
        <v>1943</v>
      </c>
      <c r="Y16">
        <f t="shared" si="7"/>
        <v>0</v>
      </c>
      <c r="Z16">
        <f t="shared" si="8"/>
        <v>44.2</v>
      </c>
      <c r="AA16">
        <f t="shared" si="9"/>
        <v>2065.1999999999998</v>
      </c>
      <c r="AB16">
        <f t="shared" si="10"/>
        <v>0</v>
      </c>
      <c r="AC16">
        <f t="shared" si="11"/>
        <v>0</v>
      </c>
      <c r="AD16">
        <f t="shared" si="12"/>
        <v>10275.699999999979</v>
      </c>
      <c r="AF16">
        <f t="shared" si="13"/>
        <v>44.2</v>
      </c>
      <c r="AG16">
        <f t="shared" si="14"/>
        <v>0</v>
      </c>
      <c r="AH16">
        <f t="shared" si="15"/>
        <v>44.2</v>
      </c>
      <c r="AI16">
        <f t="shared" si="16"/>
        <v>3632.2</v>
      </c>
      <c r="AJ16">
        <v>74.5</v>
      </c>
    </row>
    <row r="17" spans="1:36" x14ac:dyDescent="0.25">
      <c r="A17" s="2">
        <v>2014</v>
      </c>
      <c r="B17">
        <v>0</v>
      </c>
      <c r="C17">
        <v>0</v>
      </c>
      <c r="D17">
        <v>890.7</v>
      </c>
      <c r="E17">
        <v>982</v>
      </c>
      <c r="F17">
        <v>4510.8999999999996</v>
      </c>
      <c r="G17">
        <v>0</v>
      </c>
      <c r="H17">
        <v>1534.8</v>
      </c>
      <c r="I17">
        <v>0</v>
      </c>
      <c r="J17">
        <v>31.3</v>
      </c>
      <c r="K17">
        <v>1496.8</v>
      </c>
      <c r="L17">
        <v>0</v>
      </c>
      <c r="M17">
        <v>0</v>
      </c>
      <c r="N17">
        <v>9446.5</v>
      </c>
      <c r="P17">
        <v>5144.0999999999995</v>
      </c>
      <c r="Q17">
        <v>2014</v>
      </c>
      <c r="R17">
        <f t="shared" si="0"/>
        <v>0</v>
      </c>
      <c r="S17">
        <f t="shared" si="1"/>
        <v>0</v>
      </c>
      <c r="T17">
        <f t="shared" si="2"/>
        <v>890.7</v>
      </c>
      <c r="U17">
        <f t="shared" si="3"/>
        <v>982</v>
      </c>
      <c r="V17">
        <f t="shared" si="4"/>
        <v>4510.8999999999996</v>
      </c>
      <c r="W17">
        <f t="shared" si="5"/>
        <v>0</v>
      </c>
      <c r="X17">
        <f t="shared" si="6"/>
        <v>1534.8</v>
      </c>
      <c r="Y17">
        <f t="shared" si="7"/>
        <v>0</v>
      </c>
      <c r="Z17">
        <f t="shared" si="8"/>
        <v>31.3</v>
      </c>
      <c r="AA17">
        <f t="shared" si="9"/>
        <v>1496.8</v>
      </c>
      <c r="AB17">
        <f t="shared" si="10"/>
        <v>0</v>
      </c>
      <c r="AC17">
        <f t="shared" si="11"/>
        <v>0</v>
      </c>
      <c r="AD17">
        <f t="shared" si="12"/>
        <v>9446.5</v>
      </c>
      <c r="AF17">
        <f t="shared" si="13"/>
        <v>31.3</v>
      </c>
      <c r="AG17">
        <f t="shared" si="14"/>
        <v>0</v>
      </c>
      <c r="AH17">
        <f t="shared" si="15"/>
        <v>31.3</v>
      </c>
      <c r="AI17">
        <f t="shared" si="16"/>
        <v>4510.8999999999996</v>
      </c>
      <c r="AJ17">
        <v>51.5</v>
      </c>
    </row>
    <row r="18" spans="1:36" x14ac:dyDescent="0.25">
      <c r="A18" s="2">
        <v>2015</v>
      </c>
      <c r="B18">
        <v>0</v>
      </c>
      <c r="C18">
        <v>0</v>
      </c>
      <c r="D18">
        <v>858.4</v>
      </c>
      <c r="E18">
        <v>742.8</v>
      </c>
      <c r="F18">
        <v>4983.8999999999996</v>
      </c>
      <c r="G18">
        <v>0</v>
      </c>
      <c r="H18">
        <v>977</v>
      </c>
      <c r="I18">
        <v>0</v>
      </c>
      <c r="J18">
        <v>12.7</v>
      </c>
      <c r="K18">
        <v>1552.9</v>
      </c>
      <c r="L18">
        <v>0</v>
      </c>
      <c r="M18">
        <v>0</v>
      </c>
      <c r="N18">
        <v>9127.6999999999989</v>
      </c>
      <c r="P18">
        <v>4191.2000000000007</v>
      </c>
      <c r="Q18">
        <v>2015</v>
      </c>
      <c r="R18">
        <f t="shared" si="0"/>
        <v>0</v>
      </c>
      <c r="S18">
        <f t="shared" si="1"/>
        <v>0</v>
      </c>
      <c r="T18">
        <f t="shared" si="2"/>
        <v>858.4</v>
      </c>
      <c r="U18">
        <f t="shared" si="3"/>
        <v>742.8</v>
      </c>
      <c r="V18">
        <f t="shared" si="4"/>
        <v>4983.8999999999996</v>
      </c>
      <c r="W18">
        <f t="shared" si="5"/>
        <v>0</v>
      </c>
      <c r="X18">
        <f t="shared" si="6"/>
        <v>977</v>
      </c>
      <c r="Y18">
        <f t="shared" si="7"/>
        <v>0</v>
      </c>
      <c r="Z18">
        <f t="shared" si="8"/>
        <v>12.7</v>
      </c>
      <c r="AA18">
        <f t="shared" si="9"/>
        <v>1552.9</v>
      </c>
      <c r="AB18">
        <f t="shared" si="10"/>
        <v>0</v>
      </c>
      <c r="AC18">
        <f t="shared" si="11"/>
        <v>0</v>
      </c>
      <c r="AD18">
        <f t="shared" si="12"/>
        <v>9127.6999999999989</v>
      </c>
      <c r="AF18">
        <f t="shared" si="13"/>
        <v>12.7</v>
      </c>
      <c r="AG18">
        <f t="shared" si="14"/>
        <v>0</v>
      </c>
      <c r="AH18">
        <f t="shared" si="15"/>
        <v>12.7</v>
      </c>
      <c r="AI18">
        <f t="shared" si="16"/>
        <v>4983.8999999999996</v>
      </c>
      <c r="AJ18">
        <v>35.200000000000003</v>
      </c>
    </row>
    <row r="19" spans="1:36" x14ac:dyDescent="0.25">
      <c r="A19" s="2">
        <v>2016</v>
      </c>
      <c r="B19">
        <v>0</v>
      </c>
      <c r="C19">
        <v>0</v>
      </c>
      <c r="D19">
        <v>1827.9</v>
      </c>
      <c r="E19">
        <v>1153.9000000000001</v>
      </c>
      <c r="F19">
        <v>3633.5</v>
      </c>
      <c r="G19">
        <v>0</v>
      </c>
      <c r="H19">
        <v>1813.3</v>
      </c>
      <c r="I19">
        <v>0</v>
      </c>
      <c r="J19">
        <v>7.8</v>
      </c>
      <c r="K19">
        <v>2304.3000000000002</v>
      </c>
      <c r="L19">
        <v>0</v>
      </c>
      <c r="M19">
        <v>0</v>
      </c>
      <c r="N19">
        <v>10740.7</v>
      </c>
      <c r="P19">
        <v>4184.1999999999989</v>
      </c>
      <c r="Q19">
        <v>2016</v>
      </c>
      <c r="R19">
        <f t="shared" si="0"/>
        <v>0</v>
      </c>
      <c r="S19">
        <f t="shared" si="1"/>
        <v>0</v>
      </c>
      <c r="T19">
        <f t="shared" si="2"/>
        <v>1827.9</v>
      </c>
      <c r="U19">
        <f t="shared" si="3"/>
        <v>1153.9000000000001</v>
      </c>
      <c r="V19">
        <f t="shared" si="4"/>
        <v>3633.5</v>
      </c>
      <c r="W19">
        <f t="shared" si="5"/>
        <v>0</v>
      </c>
      <c r="X19">
        <f t="shared" si="6"/>
        <v>1813.3</v>
      </c>
      <c r="Y19">
        <f t="shared" si="7"/>
        <v>0</v>
      </c>
      <c r="Z19">
        <f t="shared" si="8"/>
        <v>7.8</v>
      </c>
      <c r="AA19">
        <f t="shared" si="9"/>
        <v>2304.3000000000002</v>
      </c>
      <c r="AB19">
        <f t="shared" si="10"/>
        <v>0</v>
      </c>
      <c r="AC19">
        <f t="shared" si="11"/>
        <v>0</v>
      </c>
      <c r="AD19">
        <f t="shared" si="12"/>
        <v>10740.7</v>
      </c>
      <c r="AF19">
        <f t="shared" si="13"/>
        <v>7.8</v>
      </c>
      <c r="AG19">
        <f t="shared" si="14"/>
        <v>0</v>
      </c>
      <c r="AH19">
        <f t="shared" si="15"/>
        <v>7.8</v>
      </c>
      <c r="AI19">
        <f t="shared" si="16"/>
        <v>3633.5</v>
      </c>
      <c r="AJ19">
        <v>96.1</v>
      </c>
    </row>
    <row r="20" spans="1:36" x14ac:dyDescent="0.25">
      <c r="A20" s="2">
        <v>2018</v>
      </c>
      <c r="B20">
        <v>0</v>
      </c>
      <c r="C20">
        <v>0</v>
      </c>
      <c r="D20">
        <v>1064.7</v>
      </c>
      <c r="E20">
        <v>1676.19999999999</v>
      </c>
      <c r="F20">
        <v>2993.1</v>
      </c>
      <c r="G20">
        <v>0</v>
      </c>
      <c r="H20">
        <v>2457.4</v>
      </c>
      <c r="I20">
        <v>0</v>
      </c>
      <c r="J20">
        <v>5.8999999999999897</v>
      </c>
      <c r="K20">
        <v>2770.6</v>
      </c>
      <c r="L20">
        <v>0</v>
      </c>
      <c r="M20">
        <v>0</v>
      </c>
      <c r="N20">
        <v>10967.899999999991</v>
      </c>
      <c r="P20">
        <v>4489.2999999999993</v>
      </c>
      <c r="Q20">
        <v>2018</v>
      </c>
      <c r="R20">
        <f t="shared" si="0"/>
        <v>0</v>
      </c>
      <c r="S20">
        <f t="shared" si="1"/>
        <v>0</v>
      </c>
      <c r="T20">
        <f t="shared" si="2"/>
        <v>1064.7</v>
      </c>
      <c r="U20">
        <f t="shared" si="3"/>
        <v>1676.19999999999</v>
      </c>
      <c r="V20">
        <f t="shared" si="4"/>
        <v>2993.1</v>
      </c>
      <c r="W20">
        <f t="shared" si="5"/>
        <v>0</v>
      </c>
      <c r="X20">
        <f t="shared" si="6"/>
        <v>2457.4</v>
      </c>
      <c r="Y20">
        <f t="shared" si="7"/>
        <v>0</v>
      </c>
      <c r="Z20">
        <f t="shared" si="8"/>
        <v>5.8999999999999897</v>
      </c>
      <c r="AA20">
        <f t="shared" si="9"/>
        <v>2770.6</v>
      </c>
      <c r="AB20">
        <f t="shared" si="10"/>
        <v>0</v>
      </c>
      <c r="AC20">
        <f t="shared" si="11"/>
        <v>0</v>
      </c>
      <c r="AD20">
        <f t="shared" si="12"/>
        <v>10967.899999999991</v>
      </c>
      <c r="AF20">
        <f t="shared" si="13"/>
        <v>5.8999999999999897</v>
      </c>
      <c r="AG20">
        <f t="shared" si="14"/>
        <v>0</v>
      </c>
      <c r="AH20">
        <f t="shared" si="15"/>
        <v>5.8999999999999897</v>
      </c>
      <c r="AI20">
        <f t="shared" si="16"/>
        <v>2993.1</v>
      </c>
      <c r="AJ20">
        <v>284.2</v>
      </c>
    </row>
    <row r="21" spans="1:36" x14ac:dyDescent="0.25">
      <c r="A21" s="2">
        <v>2019</v>
      </c>
      <c r="B21">
        <v>0</v>
      </c>
      <c r="C21">
        <v>0</v>
      </c>
      <c r="D21">
        <v>2481.9</v>
      </c>
      <c r="E21">
        <v>1576.7</v>
      </c>
      <c r="F21">
        <v>2671.1</v>
      </c>
      <c r="G21">
        <v>0</v>
      </c>
      <c r="H21">
        <v>2228.6999999999998</v>
      </c>
      <c r="I21">
        <v>0</v>
      </c>
      <c r="J21">
        <v>3</v>
      </c>
      <c r="K21">
        <v>3782.3</v>
      </c>
      <c r="L21">
        <v>0</v>
      </c>
      <c r="M21">
        <v>0</v>
      </c>
      <c r="N21">
        <v>12743.7</v>
      </c>
      <c r="P21">
        <v>4438.8</v>
      </c>
      <c r="Q21">
        <v>2019</v>
      </c>
      <c r="R21">
        <f t="shared" si="0"/>
        <v>0</v>
      </c>
      <c r="S21">
        <f t="shared" si="1"/>
        <v>0</v>
      </c>
      <c r="T21">
        <f t="shared" si="2"/>
        <v>2481.9</v>
      </c>
      <c r="U21">
        <f t="shared" si="3"/>
        <v>1576.7</v>
      </c>
      <c r="V21">
        <f t="shared" si="4"/>
        <v>2671.1</v>
      </c>
      <c r="W21">
        <f t="shared" si="5"/>
        <v>0</v>
      </c>
      <c r="X21">
        <f t="shared" si="6"/>
        <v>2228.6999999999998</v>
      </c>
      <c r="Y21">
        <f t="shared" si="7"/>
        <v>0</v>
      </c>
      <c r="Z21">
        <f t="shared" si="8"/>
        <v>3</v>
      </c>
      <c r="AA21">
        <f t="shared" si="9"/>
        <v>3782.3</v>
      </c>
      <c r="AB21">
        <f t="shared" si="10"/>
        <v>0</v>
      </c>
      <c r="AC21">
        <f t="shared" si="11"/>
        <v>0</v>
      </c>
      <c r="AD21">
        <f t="shared" si="12"/>
        <v>12743.7</v>
      </c>
      <c r="AF21">
        <f t="shared" si="13"/>
        <v>3</v>
      </c>
      <c r="AG21">
        <f t="shared" si="14"/>
        <v>0</v>
      </c>
      <c r="AH21">
        <f t="shared" si="15"/>
        <v>3</v>
      </c>
      <c r="AI21">
        <f t="shared" si="16"/>
        <v>2671.1</v>
      </c>
      <c r="AJ21">
        <v>309.3</v>
      </c>
    </row>
    <row r="22" spans="1:36" x14ac:dyDescent="0.25">
      <c r="A22" s="2">
        <v>2020</v>
      </c>
      <c r="B22">
        <v>0</v>
      </c>
      <c r="C22">
        <v>0</v>
      </c>
      <c r="D22">
        <v>1078.5999999999999</v>
      </c>
      <c r="E22">
        <v>1500.1</v>
      </c>
      <c r="F22">
        <v>3178.7</v>
      </c>
      <c r="G22">
        <v>0</v>
      </c>
      <c r="H22">
        <v>2261.1999999999998</v>
      </c>
      <c r="I22">
        <v>0</v>
      </c>
      <c r="J22">
        <v>3.2</v>
      </c>
      <c r="K22">
        <v>2425.6999999999998</v>
      </c>
      <c r="L22">
        <v>0</v>
      </c>
      <c r="M22">
        <v>0</v>
      </c>
      <c r="N22">
        <v>10447.5</v>
      </c>
      <c r="P22">
        <v>4345.2</v>
      </c>
      <c r="Q22">
        <v>2020</v>
      </c>
      <c r="R22">
        <f t="shared" si="0"/>
        <v>0</v>
      </c>
      <c r="S22">
        <f t="shared" si="1"/>
        <v>0</v>
      </c>
      <c r="T22">
        <f t="shared" si="2"/>
        <v>1078.5999999999999</v>
      </c>
      <c r="U22">
        <f t="shared" si="3"/>
        <v>1500.1</v>
      </c>
      <c r="V22">
        <f t="shared" si="4"/>
        <v>3178.7</v>
      </c>
      <c r="W22">
        <f t="shared" si="5"/>
        <v>0</v>
      </c>
      <c r="X22">
        <f t="shared" si="6"/>
        <v>2261.1999999999998</v>
      </c>
      <c r="Y22">
        <f t="shared" si="7"/>
        <v>0</v>
      </c>
      <c r="Z22">
        <f t="shared" si="8"/>
        <v>3.2</v>
      </c>
      <c r="AA22">
        <f t="shared" si="9"/>
        <v>2425.6999999999998</v>
      </c>
      <c r="AB22">
        <f t="shared" si="10"/>
        <v>0</v>
      </c>
      <c r="AC22">
        <f t="shared" si="11"/>
        <v>0</v>
      </c>
      <c r="AD22">
        <f t="shared" si="12"/>
        <v>10447.5</v>
      </c>
      <c r="AF22">
        <f t="shared" si="13"/>
        <v>3.2</v>
      </c>
      <c r="AG22">
        <f t="shared" si="14"/>
        <v>0</v>
      </c>
      <c r="AH22">
        <f t="shared" si="15"/>
        <v>3.2</v>
      </c>
      <c r="AI22">
        <f t="shared" si="16"/>
        <v>3178.7</v>
      </c>
      <c r="AJ22">
        <v>245</v>
      </c>
    </row>
    <row r="23" spans="1:36" x14ac:dyDescent="0.25">
      <c r="A23" s="2" t="s">
        <v>15</v>
      </c>
      <c r="B23">
        <v>0</v>
      </c>
      <c r="C23">
        <v>0</v>
      </c>
      <c r="D23">
        <v>27760.299999999996</v>
      </c>
      <c r="E23">
        <v>26949.499999999978</v>
      </c>
      <c r="F23">
        <v>57543.099999999984</v>
      </c>
      <c r="G23">
        <v>83.699999999999903</v>
      </c>
      <c r="H23">
        <v>43710.299999999981</v>
      </c>
      <c r="I23">
        <v>0</v>
      </c>
      <c r="J23">
        <v>318.39999999999998</v>
      </c>
      <c r="K23">
        <v>42102.6</v>
      </c>
      <c r="L23">
        <v>0</v>
      </c>
      <c r="M23">
        <v>0</v>
      </c>
      <c r="N23">
        <v>198467.89999999997</v>
      </c>
      <c r="Q23" t="s">
        <v>15</v>
      </c>
      <c r="R23">
        <f>SUM(R5:R22)</f>
        <v>0</v>
      </c>
      <c r="S23">
        <f t="shared" ref="S23:AD23" si="17">SUM(S5:S22)</f>
        <v>0</v>
      </c>
      <c r="T23">
        <f t="shared" si="17"/>
        <v>27760.299999999996</v>
      </c>
      <c r="U23">
        <f t="shared" si="17"/>
        <v>26949.499999999978</v>
      </c>
      <c r="V23">
        <f t="shared" si="17"/>
        <v>57543.099999999984</v>
      </c>
      <c r="W23">
        <f t="shared" si="17"/>
        <v>83.699999999999903</v>
      </c>
      <c r="X23">
        <f t="shared" si="17"/>
        <v>43710.299999999981</v>
      </c>
      <c r="Y23">
        <f t="shared" si="17"/>
        <v>0</v>
      </c>
      <c r="Z23">
        <f t="shared" si="17"/>
        <v>318.39999999999998</v>
      </c>
      <c r="AA23">
        <f t="shared" si="17"/>
        <v>42102.6</v>
      </c>
      <c r="AB23">
        <f t="shared" si="17"/>
        <v>0</v>
      </c>
      <c r="AC23">
        <f t="shared" si="17"/>
        <v>0</v>
      </c>
      <c r="AD23">
        <f t="shared" si="17"/>
        <v>198467.89999999997</v>
      </c>
    </row>
    <row r="24" spans="1:36" x14ac:dyDescent="0.25">
      <c r="Q24" t="s">
        <v>23</v>
      </c>
      <c r="R24" s="3">
        <f>R23/$AD$23</f>
        <v>0</v>
      </c>
      <c r="S24" s="3">
        <f t="shared" ref="S24:AC24" si="18">S23/$AD$23</f>
        <v>0</v>
      </c>
      <c r="T24" s="3">
        <f t="shared" si="18"/>
        <v>0.13987299709424042</v>
      </c>
      <c r="U24" s="3">
        <f t="shared" si="18"/>
        <v>0.13578770168878687</v>
      </c>
      <c r="V24" s="3">
        <f t="shared" si="18"/>
        <v>0.28993655901029836</v>
      </c>
      <c r="W24" s="3">
        <f t="shared" si="18"/>
        <v>4.2173066778053236E-4</v>
      </c>
      <c r="X24" s="3">
        <f t="shared" si="18"/>
        <v>0.22023863808706592</v>
      </c>
      <c r="Y24" s="3">
        <f t="shared" si="18"/>
        <v>0</v>
      </c>
      <c r="Z24" s="3">
        <f>Z23/$AD$23</f>
        <v>1.6042896609476899E-3</v>
      </c>
      <c r="AA24" s="3">
        <f t="shared" si="18"/>
        <v>0.21213808379088006</v>
      </c>
      <c r="AB24" s="3">
        <f t="shared" si="18"/>
        <v>0</v>
      </c>
      <c r="AC24" s="3">
        <f t="shared" si="18"/>
        <v>0</v>
      </c>
      <c r="AD24" s="3">
        <f>AD23/$AD$23</f>
        <v>1</v>
      </c>
      <c r="AE24" s="5">
        <f>R24+V24+Z24</f>
        <v>0.29154084867124602</v>
      </c>
    </row>
    <row r="25" spans="1:36" x14ac:dyDescent="0.25">
      <c r="R25" s="5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4484-B4C4-4693-9156-05161D7CEA1B}">
  <dimension ref="A1:M81"/>
  <sheetViews>
    <sheetView workbookViewId="0">
      <selection activeCell="T70" sqref="T70"/>
    </sheetView>
  </sheetViews>
  <sheetFormatPr defaultRowHeight="15.75" x14ac:dyDescent="0.25"/>
  <cols>
    <col min="1" max="1" width="4.875" bestFit="1" customWidth="1"/>
    <col min="2" max="5" width="11.875" bestFit="1" customWidth="1"/>
    <col min="6" max="6" width="9.125" bestFit="1" customWidth="1"/>
    <col min="7" max="7" width="8.5" bestFit="1" customWidth="1"/>
    <col min="8" max="8" width="11.875" bestFit="1" customWidth="1"/>
    <col min="9" max="9" width="8.125" bestFit="1" customWidth="1"/>
    <col min="10" max="10" width="4.875" bestFit="1" customWidth="1"/>
    <col min="11" max="11" width="11.875" bestFit="1" customWidth="1"/>
    <col min="12" max="12" width="7" bestFit="1" customWidth="1"/>
  </cols>
  <sheetData>
    <row r="1" spans="1:12" ht="63" customHeight="1" x14ac:dyDescent="0.25">
      <c r="B1" s="6" t="s">
        <v>24</v>
      </c>
      <c r="C1" s="6" t="s">
        <v>25</v>
      </c>
      <c r="D1" s="6"/>
      <c r="E1" s="6" t="s">
        <v>26</v>
      </c>
      <c r="F1" s="6" t="s">
        <v>27</v>
      </c>
      <c r="G1" s="6"/>
      <c r="H1" s="6" t="s">
        <v>31</v>
      </c>
      <c r="I1" s="6" t="s">
        <v>28</v>
      </c>
      <c r="J1" s="6"/>
      <c r="K1" s="6" t="s">
        <v>29</v>
      </c>
      <c r="L1" s="6" t="s">
        <v>30</v>
      </c>
    </row>
    <row r="2" spans="1:12" x14ac:dyDescent="0.25">
      <c r="A2">
        <v>2002</v>
      </c>
      <c r="B2" s="4">
        <v>1716.4334476389881</v>
      </c>
      <c r="C2">
        <v>1897.6</v>
      </c>
      <c r="D2">
        <v>2002</v>
      </c>
      <c r="E2" s="4">
        <v>191.98356276952654</v>
      </c>
      <c r="F2">
        <v>218.4</v>
      </c>
      <c r="G2">
        <v>2002</v>
      </c>
      <c r="H2" s="4">
        <v>1028.14713879792</v>
      </c>
      <c r="I2">
        <v>1309.3</v>
      </c>
      <c r="J2">
        <v>2002</v>
      </c>
      <c r="K2" s="4">
        <v>1573.0190767197876</v>
      </c>
      <c r="L2">
        <v>1533.5</v>
      </c>
    </row>
    <row r="3" spans="1:12" x14ac:dyDescent="0.25">
      <c r="A3">
        <v>2003</v>
      </c>
      <c r="B3" s="4">
        <v>1495.3477586044467</v>
      </c>
      <c r="C3">
        <v>1542.69999999999</v>
      </c>
      <c r="D3">
        <v>2003</v>
      </c>
      <c r="E3" s="4">
        <v>248.28889640178761</v>
      </c>
      <c r="F3">
        <v>207.3</v>
      </c>
      <c r="G3">
        <v>2003</v>
      </c>
      <c r="H3" s="4">
        <v>976.31955730309369</v>
      </c>
      <c r="I3">
        <v>756.6</v>
      </c>
      <c r="J3">
        <v>2003</v>
      </c>
      <c r="K3" s="4">
        <v>1597.3040166677811</v>
      </c>
      <c r="L3">
        <v>1712.8999999999901</v>
      </c>
    </row>
    <row r="4" spans="1:12" x14ac:dyDescent="0.25">
      <c r="A4">
        <v>2004</v>
      </c>
      <c r="B4" s="4">
        <v>1598.785708395257</v>
      </c>
      <c r="C4">
        <v>1476.3</v>
      </c>
      <c r="D4">
        <v>2004</v>
      </c>
      <c r="E4" s="4">
        <v>184.25537972196105</v>
      </c>
      <c r="F4">
        <v>202.6</v>
      </c>
      <c r="G4">
        <v>2004</v>
      </c>
      <c r="H4" s="4">
        <v>969.52398367193041</v>
      </c>
      <c r="I4">
        <v>1098.5</v>
      </c>
      <c r="J4">
        <v>2004</v>
      </c>
      <c r="K4" s="4">
        <v>1600.4882304162356</v>
      </c>
      <c r="L4">
        <v>1836.19999999999</v>
      </c>
    </row>
    <row r="5" spans="1:12" x14ac:dyDescent="0.25">
      <c r="A5">
        <v>2005</v>
      </c>
      <c r="B5" s="4">
        <v>1379.3710498911464</v>
      </c>
      <c r="C5">
        <v>1237.5999999999999</v>
      </c>
      <c r="D5">
        <v>2005</v>
      </c>
      <c r="E5" s="4">
        <v>353.17138061874493</v>
      </c>
      <c r="F5">
        <v>339.79999999999899</v>
      </c>
      <c r="G5">
        <v>2005</v>
      </c>
      <c r="H5" s="4">
        <v>889.0776867781201</v>
      </c>
      <c r="I5">
        <v>771.69999999999902</v>
      </c>
      <c r="J5">
        <v>2005</v>
      </c>
      <c r="K5" s="4">
        <v>1638.1830915839259</v>
      </c>
      <c r="L5">
        <v>1528.5</v>
      </c>
    </row>
    <row r="6" spans="1:12" x14ac:dyDescent="0.25">
      <c r="A6">
        <v>2006</v>
      </c>
      <c r="B6" s="4">
        <v>1436.0742778745366</v>
      </c>
      <c r="C6">
        <v>1739.9</v>
      </c>
      <c r="D6">
        <v>2006</v>
      </c>
      <c r="E6" s="4">
        <v>343.23514527187535</v>
      </c>
      <c r="F6">
        <v>365.8</v>
      </c>
      <c r="G6">
        <v>2006</v>
      </c>
      <c r="H6" s="4">
        <v>812.31673660451281</v>
      </c>
      <c r="I6">
        <v>806.7</v>
      </c>
      <c r="J6">
        <v>2006</v>
      </c>
      <c r="K6" s="4">
        <v>1674.1511034330429</v>
      </c>
      <c r="L6">
        <v>1469.7</v>
      </c>
    </row>
    <row r="7" spans="1:12" x14ac:dyDescent="0.25">
      <c r="A7">
        <v>2007</v>
      </c>
      <c r="B7" s="4">
        <v>1867.3336554573864</v>
      </c>
      <c r="C7">
        <v>1802.4</v>
      </c>
      <c r="D7">
        <v>2007</v>
      </c>
      <c r="E7" s="4">
        <v>146.71849063378701</v>
      </c>
      <c r="F7">
        <v>185.79999999999899</v>
      </c>
      <c r="G7">
        <v>2007</v>
      </c>
      <c r="H7" s="4">
        <v>983.25453699482807</v>
      </c>
      <c r="I7">
        <v>1079.4000000000001</v>
      </c>
      <c r="J7">
        <v>2007</v>
      </c>
      <c r="K7" s="4">
        <v>1594.0544811792086</v>
      </c>
      <c r="L7">
        <v>1596.4</v>
      </c>
    </row>
    <row r="8" spans="1:12" x14ac:dyDescent="0.25">
      <c r="A8">
        <v>2008</v>
      </c>
      <c r="B8" s="4">
        <v>1536.2818368944984</v>
      </c>
      <c r="C8">
        <v>1697.1</v>
      </c>
      <c r="D8">
        <v>2008</v>
      </c>
      <c r="E8" s="4">
        <v>144.51043833448247</v>
      </c>
      <c r="F8">
        <v>138.19999999999999</v>
      </c>
      <c r="G8">
        <v>2008</v>
      </c>
      <c r="H8" s="4">
        <v>1215.8385713100911</v>
      </c>
      <c r="I8">
        <v>1254.4000000000001</v>
      </c>
      <c r="J8">
        <v>2008</v>
      </c>
      <c r="K8" s="4">
        <v>905.40250124420629</v>
      </c>
      <c r="L8">
        <v>1269.2</v>
      </c>
    </row>
    <row r="9" spans="1:12" x14ac:dyDescent="0.25">
      <c r="A9">
        <v>2009</v>
      </c>
      <c r="B9" s="4">
        <v>1598.3144264095672</v>
      </c>
      <c r="C9">
        <v>1744.5</v>
      </c>
      <c r="D9">
        <v>2009</v>
      </c>
      <c r="E9" s="4">
        <v>187.56745817091786</v>
      </c>
      <c r="F9">
        <v>98.8</v>
      </c>
      <c r="G9">
        <v>2009</v>
      </c>
      <c r="H9" s="4">
        <v>1307.3353940657976</v>
      </c>
      <c r="I9">
        <v>1216.4000000000001</v>
      </c>
      <c r="J9">
        <v>2009</v>
      </c>
      <c r="K9" s="4">
        <v>862.52967596532756</v>
      </c>
      <c r="L9">
        <v>985.7</v>
      </c>
    </row>
    <row r="10" spans="1:12" x14ac:dyDescent="0.25">
      <c r="A10">
        <v>2010</v>
      </c>
      <c r="B10" s="4">
        <v>1412.133378048276</v>
      </c>
      <c r="C10">
        <v>1408.2</v>
      </c>
      <c r="D10">
        <v>2010</v>
      </c>
      <c r="E10" s="4">
        <v>267.05734094587501</v>
      </c>
      <c r="F10">
        <v>241.6</v>
      </c>
      <c r="G10">
        <v>2010</v>
      </c>
      <c r="H10" s="4">
        <v>1028.14713879792</v>
      </c>
      <c r="I10">
        <v>987.8</v>
      </c>
      <c r="J10">
        <v>2010</v>
      </c>
      <c r="K10" s="4">
        <v>993.34940202262635</v>
      </c>
      <c r="L10">
        <v>826.9</v>
      </c>
    </row>
    <row r="11" spans="1:12" x14ac:dyDescent="0.25">
      <c r="A11">
        <v>2011</v>
      </c>
      <c r="B11" s="4">
        <v>1393.5363480182486</v>
      </c>
      <c r="C11">
        <v>1351</v>
      </c>
      <c r="D11">
        <v>2011</v>
      </c>
      <c r="E11" s="4">
        <v>335.5069622243102</v>
      </c>
      <c r="F11">
        <v>324.89999999999998</v>
      </c>
      <c r="G11">
        <v>2011</v>
      </c>
      <c r="H11" s="4">
        <v>819.79406774811514</v>
      </c>
      <c r="I11">
        <v>955.8</v>
      </c>
      <c r="J11">
        <v>2011</v>
      </c>
      <c r="K11" s="4">
        <v>1090.9777626847892</v>
      </c>
      <c r="L11">
        <v>900.69999999999902</v>
      </c>
    </row>
    <row r="12" spans="1:12" x14ac:dyDescent="0.25">
      <c r="A12">
        <v>2012</v>
      </c>
      <c r="B12" s="4">
        <v>1547.8947954245805</v>
      </c>
      <c r="C12">
        <v>1484.1</v>
      </c>
      <c r="D12">
        <v>2012</v>
      </c>
      <c r="E12" s="4">
        <v>174.31914437509138</v>
      </c>
      <c r="F12">
        <v>200.1</v>
      </c>
      <c r="G12">
        <v>2012</v>
      </c>
      <c r="H12" s="4">
        <v>946.76078316846395</v>
      </c>
      <c r="I12">
        <v>902.19999999999902</v>
      </c>
      <c r="J12">
        <v>2012</v>
      </c>
      <c r="K12" s="4">
        <v>1031.4847481460931</v>
      </c>
      <c r="L12">
        <v>1170.3999999999901</v>
      </c>
    </row>
    <row r="13" spans="1:12" x14ac:dyDescent="0.25">
      <c r="A13">
        <v>2013</v>
      </c>
      <c r="B13" s="4">
        <v>1837.8973577154559</v>
      </c>
      <c r="C13">
        <v>1824.2</v>
      </c>
      <c r="D13">
        <v>2013</v>
      </c>
      <c r="E13" s="4">
        <v>116.90978459317806</v>
      </c>
      <c r="F13">
        <v>74.5</v>
      </c>
      <c r="G13">
        <v>2013</v>
      </c>
      <c r="H13" s="4">
        <v>1096.6550207866449</v>
      </c>
      <c r="I13">
        <v>1304.0999999999999</v>
      </c>
      <c r="J13">
        <v>2013</v>
      </c>
      <c r="K13" s="4">
        <v>961.24854467842454</v>
      </c>
      <c r="L13">
        <v>1060.8</v>
      </c>
    </row>
    <row r="14" spans="1:12" x14ac:dyDescent="0.25">
      <c r="A14">
        <v>2014</v>
      </c>
      <c r="B14" s="4">
        <v>1897.6209851528788</v>
      </c>
      <c r="C14">
        <v>1986.1</v>
      </c>
      <c r="D14">
        <v>2014</v>
      </c>
      <c r="E14" s="4">
        <v>51.772241763699249</v>
      </c>
      <c r="F14">
        <v>51.5</v>
      </c>
      <c r="G14">
        <v>2014</v>
      </c>
      <c r="H14" s="4">
        <v>1532.6508640549739</v>
      </c>
      <c r="I14">
        <v>1730.3</v>
      </c>
      <c r="J14">
        <v>2014</v>
      </c>
      <c r="K14" s="4">
        <v>756.95321454801592</v>
      </c>
      <c r="L14">
        <v>642.9</v>
      </c>
    </row>
    <row r="15" spans="1:12" x14ac:dyDescent="0.25">
      <c r="A15">
        <v>2015</v>
      </c>
      <c r="B15" s="4">
        <v>1635.9439813347828</v>
      </c>
      <c r="C15">
        <v>1462.3</v>
      </c>
      <c r="D15">
        <v>2015</v>
      </c>
      <c r="E15" s="4">
        <v>28.587692621003544</v>
      </c>
      <c r="F15">
        <v>35.200000000000003</v>
      </c>
      <c r="G15">
        <v>2015</v>
      </c>
      <c r="H15" s="4">
        <v>1702.3922866444746</v>
      </c>
      <c r="I15">
        <v>1573.2</v>
      </c>
      <c r="J15">
        <v>2015</v>
      </c>
      <c r="K15" s="4">
        <v>677.41718111985926</v>
      </c>
      <c r="L15">
        <v>456.4</v>
      </c>
    </row>
    <row r="16" spans="1:12" x14ac:dyDescent="0.25">
      <c r="A16">
        <v>2016</v>
      </c>
      <c r="B16" s="4">
        <v>1616.2630694875297</v>
      </c>
      <c r="C16">
        <v>1331</v>
      </c>
      <c r="D16">
        <v>2016</v>
      </c>
      <c r="E16" s="4">
        <v>122.42991534143903</v>
      </c>
      <c r="F16">
        <v>96.1</v>
      </c>
      <c r="G16">
        <v>2016</v>
      </c>
      <c r="H16" s="4">
        <v>1280.9790600918675</v>
      </c>
      <c r="I16">
        <v>1186.5999999999999</v>
      </c>
      <c r="J16">
        <v>2016</v>
      </c>
      <c r="K16" s="4">
        <v>874.87950918820411</v>
      </c>
      <c r="L16">
        <v>917.3</v>
      </c>
    </row>
    <row r="17" spans="1:13" x14ac:dyDescent="0.25">
      <c r="A17">
        <v>2018</v>
      </c>
      <c r="B17" s="4">
        <v>1558.4587440893811</v>
      </c>
      <c r="C17">
        <v>1579.3</v>
      </c>
      <c r="D17">
        <v>2018</v>
      </c>
      <c r="E17" s="4">
        <v>204.12785041570032</v>
      </c>
      <c r="F17">
        <v>284.2</v>
      </c>
      <c r="G17">
        <v>2018</v>
      </c>
      <c r="H17" s="4">
        <v>988.55075609473397</v>
      </c>
      <c r="I17">
        <v>917.1</v>
      </c>
      <c r="J17">
        <v>2018</v>
      </c>
      <c r="K17" s="4">
        <v>1011.9031478924898</v>
      </c>
      <c r="L17">
        <v>1042.9000000000001</v>
      </c>
    </row>
    <row r="18" spans="1:13" x14ac:dyDescent="0.25">
      <c r="A18">
        <v>2019</v>
      </c>
      <c r="B18" s="4">
        <v>1392.5894089218107</v>
      </c>
      <c r="C18">
        <v>1414.9</v>
      </c>
      <c r="D18">
        <v>2019</v>
      </c>
      <c r="E18" s="4">
        <v>304.59423003404902</v>
      </c>
      <c r="F18">
        <v>309.3</v>
      </c>
      <c r="G18">
        <v>2019</v>
      </c>
      <c r="H18" s="4">
        <v>881.21527648156109</v>
      </c>
      <c r="I18">
        <v>775.4</v>
      </c>
      <c r="J18">
        <v>2019</v>
      </c>
      <c r="K18" s="4">
        <v>1062.1975201459047</v>
      </c>
      <c r="L18">
        <v>921.5</v>
      </c>
    </row>
    <row r="19" spans="1:13" x14ac:dyDescent="0.25">
      <c r="A19">
        <v>2020</v>
      </c>
      <c r="B19" s="4">
        <v>1421.0197706412171</v>
      </c>
      <c r="C19">
        <v>1362.1</v>
      </c>
      <c r="D19">
        <v>2020</v>
      </c>
      <c r="E19" s="4">
        <v>214.06408576256996</v>
      </c>
      <c r="F19">
        <v>245</v>
      </c>
      <c r="G19">
        <v>2020</v>
      </c>
      <c r="H19" s="4">
        <v>1001.2411406049484</v>
      </c>
      <c r="I19">
        <v>834.7</v>
      </c>
      <c r="J19">
        <v>2020</v>
      </c>
      <c r="K19" s="4">
        <v>1005.9567923640484</v>
      </c>
      <c r="L19">
        <v>1039.5999999999999</v>
      </c>
    </row>
    <row r="22" spans="1:13" ht="63" x14ac:dyDescent="0.25">
      <c r="B22" s="6" t="s">
        <v>24</v>
      </c>
      <c r="C22" s="6" t="s">
        <v>26</v>
      </c>
      <c r="D22" s="6" t="s">
        <v>31</v>
      </c>
      <c r="E22" s="6" t="s">
        <v>29</v>
      </c>
      <c r="F22" s="6" t="s">
        <v>25</v>
      </c>
      <c r="G22" s="6" t="s">
        <v>27</v>
      </c>
      <c r="H22" s="6" t="s">
        <v>28</v>
      </c>
      <c r="I22" s="6" t="s">
        <v>30</v>
      </c>
      <c r="M22" t="s">
        <v>32</v>
      </c>
    </row>
    <row r="23" spans="1:13" x14ac:dyDescent="0.25">
      <c r="A23">
        <v>2002</v>
      </c>
      <c r="B23" s="4" cm="1">
        <f t="array" ref="B23:B40">B2:B19</f>
        <v>1716.4334476389881</v>
      </c>
      <c r="C23" s="4" cm="1">
        <f t="array" ref="C23:C40">E2:E19</f>
        <v>191.98356276952654</v>
      </c>
      <c r="D23" s="4" cm="1">
        <f t="array" ref="D23:D40">H2:H19</f>
        <v>1028.14713879792</v>
      </c>
      <c r="E23" s="4" cm="1">
        <f t="array" ref="E23:E40">K2:K19</f>
        <v>1573.0190767197876</v>
      </c>
      <c r="F23">
        <v>1897.6</v>
      </c>
      <c r="G23">
        <v>218.4</v>
      </c>
      <c r="H23">
        <v>1309.3</v>
      </c>
      <c r="I23">
        <v>1533.5</v>
      </c>
    </row>
    <row r="24" spans="1:13" x14ac:dyDescent="0.25">
      <c r="A24">
        <v>2003</v>
      </c>
      <c r="B24" s="4">
        <v>1495.3477586044467</v>
      </c>
      <c r="C24" s="4">
        <v>248.28889640178761</v>
      </c>
      <c r="D24" s="4">
        <v>976.31955730309369</v>
      </c>
      <c r="E24" s="4">
        <v>1597.3040166677811</v>
      </c>
      <c r="F24">
        <v>1542.69999999999</v>
      </c>
      <c r="G24">
        <v>207.3</v>
      </c>
      <c r="H24">
        <v>756.6</v>
      </c>
      <c r="I24">
        <v>1712.8999999999901</v>
      </c>
    </row>
    <row r="25" spans="1:13" x14ac:dyDescent="0.25">
      <c r="A25">
        <v>2004</v>
      </c>
      <c r="B25" s="4">
        <v>1598.785708395257</v>
      </c>
      <c r="C25" s="4">
        <v>184.25537972196105</v>
      </c>
      <c r="D25" s="4">
        <v>969.52398367193041</v>
      </c>
      <c r="E25" s="4">
        <v>1600.4882304162356</v>
      </c>
      <c r="F25">
        <v>1476.3</v>
      </c>
      <c r="G25">
        <v>202.6</v>
      </c>
      <c r="H25">
        <v>1098.5</v>
      </c>
      <c r="I25">
        <v>1836.19999999999</v>
      </c>
    </row>
    <row r="26" spans="1:13" x14ac:dyDescent="0.25">
      <c r="A26">
        <v>2005</v>
      </c>
      <c r="B26" s="4">
        <v>1379.3710498911464</v>
      </c>
      <c r="C26" s="4">
        <v>353.17138061874493</v>
      </c>
      <c r="D26" s="4">
        <v>889.0776867781201</v>
      </c>
      <c r="E26" s="4">
        <v>1638.1830915839259</v>
      </c>
      <c r="F26">
        <v>1237.5999999999999</v>
      </c>
      <c r="G26">
        <v>339.79999999999899</v>
      </c>
      <c r="H26">
        <v>771.69999999999902</v>
      </c>
      <c r="I26">
        <v>1528.5</v>
      </c>
    </row>
    <row r="27" spans="1:13" x14ac:dyDescent="0.25">
      <c r="A27">
        <v>2006</v>
      </c>
      <c r="B27" s="4">
        <v>1436.0742778745366</v>
      </c>
      <c r="C27" s="4">
        <v>343.23514527187535</v>
      </c>
      <c r="D27" s="4">
        <v>812.31673660451281</v>
      </c>
      <c r="E27" s="4">
        <v>1674.1511034330429</v>
      </c>
      <c r="F27">
        <v>1739.9</v>
      </c>
      <c r="G27">
        <v>365.8</v>
      </c>
      <c r="H27">
        <v>806.7</v>
      </c>
      <c r="I27">
        <v>1469.7</v>
      </c>
    </row>
    <row r="28" spans="1:13" x14ac:dyDescent="0.25">
      <c r="A28">
        <v>2007</v>
      </c>
      <c r="B28" s="4">
        <v>1867.3336554573864</v>
      </c>
      <c r="C28" s="4">
        <v>146.71849063378701</v>
      </c>
      <c r="D28" s="4">
        <v>983.25453699482807</v>
      </c>
      <c r="E28" s="4">
        <v>1594.0544811792086</v>
      </c>
      <c r="F28">
        <v>1802.4</v>
      </c>
      <c r="G28">
        <v>185.79999999999899</v>
      </c>
      <c r="H28">
        <v>1079.4000000000001</v>
      </c>
      <c r="I28">
        <v>1596.4</v>
      </c>
    </row>
    <row r="29" spans="1:13" x14ac:dyDescent="0.25">
      <c r="A29">
        <v>2008</v>
      </c>
      <c r="B29" s="4">
        <v>1536.2818368944984</v>
      </c>
      <c r="C29" s="4">
        <v>144.51043833448247</v>
      </c>
      <c r="D29" s="4">
        <v>1215.8385713100911</v>
      </c>
      <c r="E29" s="4">
        <v>905.40250124420629</v>
      </c>
      <c r="F29">
        <v>1697.1</v>
      </c>
      <c r="G29">
        <v>138.19999999999999</v>
      </c>
      <c r="H29">
        <v>1254.4000000000001</v>
      </c>
      <c r="I29">
        <v>1269.2</v>
      </c>
    </row>
    <row r="30" spans="1:13" x14ac:dyDescent="0.25">
      <c r="A30">
        <v>2009</v>
      </c>
      <c r="B30" s="4">
        <v>1598.3144264095672</v>
      </c>
      <c r="C30" s="4">
        <v>187.56745817091786</v>
      </c>
      <c r="D30" s="4">
        <v>1307.3353940657976</v>
      </c>
      <c r="E30" s="4">
        <v>862.52967596532756</v>
      </c>
      <c r="F30">
        <v>1744.5</v>
      </c>
      <c r="G30">
        <v>98.8</v>
      </c>
      <c r="H30">
        <v>1216.4000000000001</v>
      </c>
      <c r="I30">
        <v>985.7</v>
      </c>
    </row>
    <row r="31" spans="1:13" x14ac:dyDescent="0.25">
      <c r="A31">
        <v>2010</v>
      </c>
      <c r="B31" s="4">
        <v>1412.133378048276</v>
      </c>
      <c r="C31" s="4">
        <v>267.05734094587501</v>
      </c>
      <c r="D31" s="4">
        <v>1028.14713879792</v>
      </c>
      <c r="E31" s="4">
        <v>993.34940202262635</v>
      </c>
      <c r="F31">
        <v>1408.2</v>
      </c>
      <c r="G31">
        <v>241.6</v>
      </c>
      <c r="H31">
        <v>987.8</v>
      </c>
      <c r="I31">
        <v>826.9</v>
      </c>
    </row>
    <row r="32" spans="1:13" x14ac:dyDescent="0.25">
      <c r="A32">
        <v>2011</v>
      </c>
      <c r="B32" s="4">
        <v>1393.5363480182486</v>
      </c>
      <c r="C32" s="4">
        <v>335.5069622243102</v>
      </c>
      <c r="D32" s="4">
        <v>819.79406774811514</v>
      </c>
      <c r="E32" s="4">
        <v>1090.9777626847892</v>
      </c>
      <c r="F32">
        <v>1351</v>
      </c>
      <c r="G32">
        <v>324.89999999999998</v>
      </c>
      <c r="H32">
        <v>955.8</v>
      </c>
      <c r="I32">
        <v>900.69999999999902</v>
      </c>
    </row>
    <row r="33" spans="1:9" x14ac:dyDescent="0.25">
      <c r="A33">
        <v>2012</v>
      </c>
      <c r="B33" s="4">
        <v>1547.8947954245805</v>
      </c>
      <c r="C33" s="4">
        <v>174.31914437509138</v>
      </c>
      <c r="D33" s="4">
        <v>946.76078316846395</v>
      </c>
      <c r="E33" s="4">
        <v>1031.4847481460931</v>
      </c>
      <c r="F33">
        <v>1484.1</v>
      </c>
      <c r="G33">
        <v>200.1</v>
      </c>
      <c r="H33">
        <v>902.19999999999902</v>
      </c>
      <c r="I33">
        <v>1170.3999999999901</v>
      </c>
    </row>
    <row r="34" spans="1:9" x14ac:dyDescent="0.25">
      <c r="A34">
        <v>2013</v>
      </c>
      <c r="B34" s="4">
        <v>1837.8973577154559</v>
      </c>
      <c r="C34" s="4">
        <v>116.90978459317806</v>
      </c>
      <c r="D34" s="4">
        <v>1096.6550207866449</v>
      </c>
      <c r="E34" s="4">
        <v>961.24854467842454</v>
      </c>
      <c r="F34">
        <v>1824.2</v>
      </c>
      <c r="G34">
        <v>74.5</v>
      </c>
      <c r="H34">
        <v>1304.0999999999999</v>
      </c>
      <c r="I34">
        <v>1060.8</v>
      </c>
    </row>
    <row r="35" spans="1:9" x14ac:dyDescent="0.25">
      <c r="A35">
        <v>2014</v>
      </c>
      <c r="B35" s="4">
        <v>1897.6209851528788</v>
      </c>
      <c r="C35" s="4">
        <v>51.772241763699249</v>
      </c>
      <c r="D35" s="4">
        <v>1532.6508640549739</v>
      </c>
      <c r="E35" s="4">
        <v>756.95321454801592</v>
      </c>
      <c r="F35">
        <v>1986.1</v>
      </c>
      <c r="G35">
        <v>51.5</v>
      </c>
      <c r="H35">
        <v>1730.3</v>
      </c>
      <c r="I35">
        <v>642.9</v>
      </c>
    </row>
    <row r="36" spans="1:9" x14ac:dyDescent="0.25">
      <c r="A36">
        <v>2015</v>
      </c>
      <c r="B36" s="4">
        <v>1635.9439813347828</v>
      </c>
      <c r="C36" s="4">
        <v>28.587692621003544</v>
      </c>
      <c r="D36" s="4">
        <v>1702.3922866444746</v>
      </c>
      <c r="E36" s="4">
        <v>677.41718111985926</v>
      </c>
      <c r="F36">
        <v>1462.3</v>
      </c>
      <c r="G36">
        <v>35.200000000000003</v>
      </c>
      <c r="H36">
        <v>1573.2</v>
      </c>
      <c r="I36">
        <v>456.4</v>
      </c>
    </row>
    <row r="37" spans="1:9" x14ac:dyDescent="0.25">
      <c r="A37">
        <v>2016</v>
      </c>
      <c r="B37" s="4">
        <v>1616.2630694875297</v>
      </c>
      <c r="C37" s="4">
        <v>122.42991534143903</v>
      </c>
      <c r="D37" s="4">
        <v>1280.9790600918675</v>
      </c>
      <c r="E37" s="4">
        <v>874.87950918820411</v>
      </c>
      <c r="F37">
        <v>1331</v>
      </c>
      <c r="G37">
        <v>96.1</v>
      </c>
      <c r="H37">
        <v>1186.5999999999999</v>
      </c>
      <c r="I37">
        <v>917.3</v>
      </c>
    </row>
    <row r="38" spans="1:9" x14ac:dyDescent="0.25">
      <c r="A38">
        <v>2018</v>
      </c>
      <c r="B38" s="4">
        <v>1558.4587440893811</v>
      </c>
      <c r="C38" s="4">
        <v>204.12785041570032</v>
      </c>
      <c r="D38" s="4">
        <v>988.55075609473397</v>
      </c>
      <c r="E38" s="4">
        <v>1011.9031478924898</v>
      </c>
      <c r="F38">
        <v>1579.3</v>
      </c>
      <c r="G38">
        <v>284.2</v>
      </c>
      <c r="H38">
        <v>917.1</v>
      </c>
      <c r="I38">
        <v>1042.9000000000001</v>
      </c>
    </row>
    <row r="39" spans="1:9" x14ac:dyDescent="0.25">
      <c r="A39">
        <v>2019</v>
      </c>
      <c r="B39" s="4">
        <v>1392.5894089218107</v>
      </c>
      <c r="C39" s="4">
        <v>304.59423003404902</v>
      </c>
      <c r="D39" s="4">
        <v>881.21527648156109</v>
      </c>
      <c r="E39" s="4">
        <v>1062.1975201459047</v>
      </c>
      <c r="F39">
        <v>1414.9</v>
      </c>
      <c r="G39">
        <v>309.3</v>
      </c>
      <c r="H39">
        <v>775.4</v>
      </c>
      <c r="I39">
        <v>921.5</v>
      </c>
    </row>
    <row r="40" spans="1:9" x14ac:dyDescent="0.25">
      <c r="A40">
        <v>2020</v>
      </c>
      <c r="B40" s="4">
        <v>1421.0197706412171</v>
      </c>
      <c r="C40" s="4">
        <v>214.06408576256996</v>
      </c>
      <c r="D40" s="4">
        <v>1001.2411406049484</v>
      </c>
      <c r="E40" s="4">
        <v>1005.9567923640484</v>
      </c>
      <c r="F40">
        <v>1362.1</v>
      </c>
      <c r="G40">
        <v>245</v>
      </c>
      <c r="H40">
        <v>834.7</v>
      </c>
      <c r="I40">
        <v>1039.5999999999999</v>
      </c>
    </row>
    <row r="42" spans="1:9" ht="31.5" x14ac:dyDescent="0.25">
      <c r="B42" s="6" t="s">
        <v>43</v>
      </c>
      <c r="C42" s="6" t="s">
        <v>44</v>
      </c>
    </row>
    <row r="43" spans="1:9" x14ac:dyDescent="0.25">
      <c r="A43">
        <v>2002</v>
      </c>
      <c r="B43" s="7">
        <f>SUM(B23:E23)</f>
        <v>4509.5832259262224</v>
      </c>
      <c r="C43" s="7">
        <f>SUM(F23:I23)</f>
        <v>4958.8</v>
      </c>
    </row>
    <row r="44" spans="1:9" x14ac:dyDescent="0.25">
      <c r="A44">
        <v>2003</v>
      </c>
      <c r="B44" s="7">
        <f t="shared" ref="B44:B60" si="0">SUM(B24:E24)</f>
        <v>4317.2602289771094</v>
      </c>
      <c r="C44" s="7">
        <f t="shared" ref="C44:C60" si="1">SUM(F24:I24)</f>
        <v>4219.49999999998</v>
      </c>
    </row>
    <row r="45" spans="1:9" x14ac:dyDescent="0.25">
      <c r="A45">
        <v>2004</v>
      </c>
      <c r="B45" s="7">
        <f t="shared" si="0"/>
        <v>4353.0533022053842</v>
      </c>
      <c r="C45" s="7">
        <f t="shared" si="1"/>
        <v>4613.5999999999894</v>
      </c>
    </row>
    <row r="46" spans="1:9" x14ac:dyDescent="0.25">
      <c r="A46">
        <v>2005</v>
      </c>
      <c r="B46" s="7">
        <f t="shared" si="0"/>
        <v>4259.8032088719374</v>
      </c>
      <c r="C46" s="7">
        <f t="shared" si="1"/>
        <v>3877.5999999999981</v>
      </c>
    </row>
    <row r="47" spans="1:9" x14ac:dyDescent="0.25">
      <c r="A47">
        <v>2006</v>
      </c>
      <c r="B47" s="7">
        <f t="shared" si="0"/>
        <v>4265.7772631839671</v>
      </c>
      <c r="C47" s="7">
        <f t="shared" si="1"/>
        <v>4382.1000000000004</v>
      </c>
    </row>
    <row r="48" spans="1:9" x14ac:dyDescent="0.25">
      <c r="A48">
        <v>2007</v>
      </c>
      <c r="B48" s="7">
        <f t="shared" si="0"/>
        <v>4591.3611642652104</v>
      </c>
      <c r="C48" s="7">
        <f t="shared" si="1"/>
        <v>4664</v>
      </c>
    </row>
    <row r="49" spans="1:3" x14ac:dyDescent="0.25">
      <c r="A49">
        <v>2008</v>
      </c>
      <c r="B49" s="7">
        <f t="shared" si="0"/>
        <v>3802.0333477832783</v>
      </c>
      <c r="C49" s="7">
        <f t="shared" si="1"/>
        <v>4358.8999999999996</v>
      </c>
    </row>
    <row r="50" spans="1:3" x14ac:dyDescent="0.25">
      <c r="A50">
        <v>2009</v>
      </c>
      <c r="B50" s="7">
        <f t="shared" si="0"/>
        <v>3955.7469546116099</v>
      </c>
      <c r="C50" s="7">
        <f t="shared" si="1"/>
        <v>4045.3999999999996</v>
      </c>
    </row>
    <row r="51" spans="1:3" x14ac:dyDescent="0.25">
      <c r="A51">
        <v>2010</v>
      </c>
      <c r="B51" s="7">
        <f t="shared" si="0"/>
        <v>3700.6872598146974</v>
      </c>
      <c r="C51" s="7">
        <f t="shared" si="1"/>
        <v>3464.5</v>
      </c>
    </row>
    <row r="52" spans="1:3" x14ac:dyDescent="0.25">
      <c r="A52">
        <v>2011</v>
      </c>
      <c r="B52" s="7">
        <f t="shared" si="0"/>
        <v>3639.8151406754632</v>
      </c>
      <c r="C52" s="7">
        <f t="shared" si="1"/>
        <v>3532.3999999999987</v>
      </c>
    </row>
    <row r="53" spans="1:3" x14ac:dyDescent="0.25">
      <c r="A53">
        <v>2012</v>
      </c>
      <c r="B53" s="7">
        <f t="shared" si="0"/>
        <v>3700.459471114229</v>
      </c>
      <c r="C53" s="7">
        <f t="shared" si="1"/>
        <v>3756.7999999999888</v>
      </c>
    </row>
    <row r="54" spans="1:3" x14ac:dyDescent="0.25">
      <c r="A54">
        <v>2013</v>
      </c>
      <c r="B54" s="7">
        <f t="shared" si="0"/>
        <v>4012.7107077737032</v>
      </c>
      <c r="C54" s="7">
        <f t="shared" si="1"/>
        <v>4263.6000000000004</v>
      </c>
    </row>
    <row r="55" spans="1:3" x14ac:dyDescent="0.25">
      <c r="A55">
        <v>2014</v>
      </c>
      <c r="B55" s="7">
        <f t="shared" si="0"/>
        <v>4238.9973055195678</v>
      </c>
      <c r="C55" s="7">
        <f t="shared" si="1"/>
        <v>4410.7999999999993</v>
      </c>
    </row>
    <row r="56" spans="1:3" x14ac:dyDescent="0.25">
      <c r="A56">
        <v>2015</v>
      </c>
      <c r="B56" s="7">
        <f t="shared" si="0"/>
        <v>4044.3411417201205</v>
      </c>
      <c r="C56" s="7">
        <f t="shared" si="1"/>
        <v>3527.1</v>
      </c>
    </row>
    <row r="57" spans="1:3" x14ac:dyDescent="0.25">
      <c r="A57">
        <v>2016</v>
      </c>
      <c r="B57" s="7">
        <f t="shared" si="0"/>
        <v>3894.5515541090399</v>
      </c>
      <c r="C57" s="7">
        <f t="shared" si="1"/>
        <v>3531</v>
      </c>
    </row>
    <row r="58" spans="1:3" x14ac:dyDescent="0.25">
      <c r="A58">
        <v>2018</v>
      </c>
      <c r="B58" s="7">
        <f t="shared" si="0"/>
        <v>3763.0404984923052</v>
      </c>
      <c r="C58" s="7">
        <f t="shared" si="1"/>
        <v>3823.5</v>
      </c>
    </row>
    <row r="59" spans="1:3" x14ac:dyDescent="0.25">
      <c r="A59">
        <v>2019</v>
      </c>
      <c r="B59" s="7">
        <f t="shared" si="0"/>
        <v>3640.5964355833257</v>
      </c>
      <c r="C59" s="7">
        <f t="shared" si="1"/>
        <v>3421.1</v>
      </c>
    </row>
    <row r="60" spans="1:3" x14ac:dyDescent="0.25">
      <c r="A60">
        <v>2020</v>
      </c>
      <c r="B60" s="7">
        <f t="shared" si="0"/>
        <v>3642.2817893727838</v>
      </c>
      <c r="C60" s="7">
        <f t="shared" si="1"/>
        <v>3481.4</v>
      </c>
    </row>
    <row r="63" spans="1:3" x14ac:dyDescent="0.25">
      <c r="B63" t="s">
        <v>49</v>
      </c>
      <c r="C63" t="s">
        <v>28</v>
      </c>
    </row>
    <row r="64" spans="1:3" x14ac:dyDescent="0.25">
      <c r="B64" s="7" cm="1">
        <f t="array" ref="B64:B81">_xlfn.ANCHORARRAY(B23)+_xlfn.ANCHORARRAY(C23)+_xlfn.ANCHORARRAY(E23)</f>
        <v>3481.4360871283025</v>
      </c>
      <c r="C64" s="7">
        <v>1309.3</v>
      </c>
    </row>
    <row r="65" spans="2:3" x14ac:dyDescent="0.25">
      <c r="B65" s="7">
        <v>3340.9406716740154</v>
      </c>
      <c r="C65" s="7">
        <v>756.6</v>
      </c>
    </row>
    <row r="66" spans="2:3" x14ac:dyDescent="0.25">
      <c r="B66" s="7">
        <v>3383.5293185334535</v>
      </c>
      <c r="C66" s="7">
        <v>1098.5</v>
      </c>
    </row>
    <row r="67" spans="2:3" x14ac:dyDescent="0.25">
      <c r="B67" s="7">
        <v>3370.7255220938173</v>
      </c>
      <c r="C67" s="7">
        <v>771.69999999999902</v>
      </c>
    </row>
    <row r="68" spans="2:3" x14ac:dyDescent="0.25">
      <c r="B68" s="7">
        <v>3453.4605265794548</v>
      </c>
      <c r="C68" s="7">
        <v>806.7</v>
      </c>
    </row>
    <row r="69" spans="2:3" x14ac:dyDescent="0.25">
      <c r="B69" s="7">
        <v>3608.106627270382</v>
      </c>
      <c r="C69" s="7">
        <v>1079.4000000000001</v>
      </c>
    </row>
    <row r="70" spans="2:3" x14ac:dyDescent="0.25">
      <c r="B70" s="7">
        <v>2586.1947764731872</v>
      </c>
      <c r="C70" s="7">
        <v>1254.4000000000001</v>
      </c>
    </row>
    <row r="71" spans="2:3" x14ac:dyDescent="0.25">
      <c r="B71" s="7">
        <v>2648.4115605458128</v>
      </c>
      <c r="C71" s="7">
        <v>1216.4000000000001</v>
      </c>
    </row>
    <row r="72" spans="2:3" x14ac:dyDescent="0.25">
      <c r="B72" s="7">
        <v>2672.5401210167774</v>
      </c>
      <c r="C72" s="7">
        <v>987.8</v>
      </c>
    </row>
    <row r="73" spans="2:3" x14ac:dyDescent="0.25">
      <c r="B73" s="7">
        <v>2820.0210729273481</v>
      </c>
      <c r="C73" s="7">
        <v>955.8</v>
      </c>
    </row>
    <row r="74" spans="2:3" x14ac:dyDescent="0.25">
      <c r="B74" s="7">
        <v>2753.698687945765</v>
      </c>
      <c r="C74" s="7">
        <v>902.19999999999902</v>
      </c>
    </row>
    <row r="75" spans="2:3" x14ac:dyDescent="0.25">
      <c r="B75" s="7">
        <v>2916.0556869870584</v>
      </c>
      <c r="C75" s="7">
        <v>1304.0999999999999</v>
      </c>
    </row>
    <row r="76" spans="2:3" x14ac:dyDescent="0.25">
      <c r="B76" s="7">
        <v>2706.3464414645941</v>
      </c>
      <c r="C76" s="7">
        <v>1730.3</v>
      </c>
    </row>
    <row r="77" spans="2:3" x14ac:dyDescent="0.25">
      <c r="B77" s="7">
        <v>2341.9488550756455</v>
      </c>
      <c r="C77" s="7">
        <v>1573.2</v>
      </c>
    </row>
    <row r="78" spans="2:3" x14ac:dyDescent="0.25">
      <c r="B78" s="7">
        <v>2613.5724940171731</v>
      </c>
      <c r="C78" s="7">
        <v>1186.5999999999999</v>
      </c>
    </row>
    <row r="79" spans="2:3" x14ac:dyDescent="0.25">
      <c r="B79" s="7">
        <v>2774.4897423975713</v>
      </c>
      <c r="C79" s="7">
        <v>917.1</v>
      </c>
    </row>
    <row r="80" spans="2:3" x14ac:dyDescent="0.25">
      <c r="B80" s="7">
        <v>2759.3811591017648</v>
      </c>
      <c r="C80" s="7">
        <v>775.4</v>
      </c>
    </row>
    <row r="81" spans="2:3" x14ac:dyDescent="0.25">
      <c r="B81" s="7">
        <v>2641.0406487678356</v>
      </c>
      <c r="C81" s="7">
        <v>834.7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2FDD-B1AE-4DA0-87A1-4493D24942E5}">
  <dimension ref="A1:J56"/>
  <sheetViews>
    <sheetView tabSelected="1" workbookViewId="0">
      <selection activeCell="G4" sqref="G4"/>
    </sheetView>
  </sheetViews>
  <sheetFormatPr defaultRowHeight="15.75" x14ac:dyDescent="0.25"/>
  <sheetData>
    <row r="1" spans="1:10" x14ac:dyDescent="0.25">
      <c r="B1" s="4"/>
      <c r="C1" s="4" t="str">
        <f>Estimated!B22</f>
        <v>Estimated Groundwater imports</v>
      </c>
      <c r="D1" s="4" t="str">
        <f>Estimated!C22</f>
        <v>Estimated LA Aqueduct imports</v>
      </c>
      <c r="E1" s="4" t="str">
        <f>Estimated!D22</f>
        <v>Estimated Colorado River imports</v>
      </c>
      <c r="F1" s="4" t="str">
        <f>Estimated!E22</f>
        <v>Estimated SWP imports</v>
      </c>
      <c r="G1" s="4" t="str">
        <f>Estimated!F22</f>
        <v>Actual Groundwater imports</v>
      </c>
      <c r="H1" s="4" t="str">
        <f>Estimated!G22</f>
        <v>Actual LA Aqueduct imports</v>
      </c>
      <c r="I1" s="4" t="str">
        <f>Estimated!H22</f>
        <v>Actual Colorado River imports</v>
      </c>
      <c r="J1" s="4" t="str">
        <f>Estimated!I22</f>
        <v>Actual SWP imports</v>
      </c>
    </row>
    <row r="2" spans="1:10" x14ac:dyDescent="0.25">
      <c r="A2">
        <v>0</v>
      </c>
    </row>
    <row r="3" spans="1:10" x14ac:dyDescent="0.25">
      <c r="A3">
        <v>1</v>
      </c>
      <c r="B3" s="7">
        <f>Estimated!A23</f>
        <v>2002</v>
      </c>
      <c r="C3" s="7">
        <f>Estimated!B23</f>
        <v>1716.4334476389881</v>
      </c>
      <c r="D3" s="7">
        <f>Estimated!C23</f>
        <v>191.98356276952654</v>
      </c>
      <c r="E3" s="7">
        <f>Estimated!D23</f>
        <v>1028.14713879792</v>
      </c>
      <c r="F3" s="7">
        <f>Estimated!E23</f>
        <v>1573.0190767197876</v>
      </c>
      <c r="G3" s="7"/>
      <c r="H3" s="7"/>
      <c r="I3" s="7"/>
      <c r="J3" s="7"/>
    </row>
    <row r="4" spans="1:10" x14ac:dyDescent="0.25">
      <c r="A4">
        <v>1</v>
      </c>
      <c r="B4" s="7"/>
      <c r="C4" s="7"/>
      <c r="D4" s="7"/>
      <c r="E4" s="7"/>
      <c r="F4" s="7"/>
      <c r="G4" s="7">
        <f>Estimated!F23</f>
        <v>1897.6</v>
      </c>
      <c r="H4" s="7">
        <f>Estimated!G23</f>
        <v>218.4</v>
      </c>
      <c r="I4" s="7">
        <f>Estimated!H23</f>
        <v>1309.3</v>
      </c>
      <c r="J4" s="7">
        <f>Estimated!I23</f>
        <v>1533.5</v>
      </c>
    </row>
    <row r="5" spans="1:10" x14ac:dyDescent="0.25">
      <c r="A5">
        <v>1</v>
      </c>
      <c r="B5" s="7"/>
      <c r="C5" s="7"/>
      <c r="D5" s="7"/>
      <c r="E5" s="7"/>
      <c r="F5" s="7"/>
      <c r="G5" s="7"/>
      <c r="H5" s="7"/>
      <c r="I5" s="7"/>
      <c r="J5" s="7"/>
    </row>
    <row r="6" spans="1:10" x14ac:dyDescent="0.25">
      <c r="A6">
        <v>2</v>
      </c>
      <c r="B6" s="7">
        <f>Estimated!A24</f>
        <v>2003</v>
      </c>
      <c r="C6" s="7">
        <f>Estimated!B24</f>
        <v>1495.3477586044467</v>
      </c>
      <c r="D6" s="7">
        <f>Estimated!C24</f>
        <v>248.28889640178761</v>
      </c>
      <c r="E6" s="7">
        <f>Estimated!D24</f>
        <v>976.31955730309369</v>
      </c>
      <c r="F6" s="7">
        <f>Estimated!E24</f>
        <v>1597.3040166677811</v>
      </c>
      <c r="G6" s="7"/>
      <c r="H6" s="7"/>
      <c r="I6" s="7"/>
      <c r="J6" s="7"/>
    </row>
    <row r="7" spans="1:10" x14ac:dyDescent="0.25">
      <c r="A7">
        <v>2</v>
      </c>
      <c r="B7" s="7"/>
      <c r="C7" s="7"/>
      <c r="D7" s="7"/>
      <c r="E7" s="7"/>
      <c r="F7" s="7"/>
      <c r="G7" s="7">
        <f>Estimated!F24</f>
        <v>1542.69999999999</v>
      </c>
      <c r="H7" s="7">
        <f>Estimated!G24</f>
        <v>207.3</v>
      </c>
      <c r="I7" s="7">
        <f>Estimated!H24</f>
        <v>756.6</v>
      </c>
      <c r="J7" s="7">
        <f>Estimated!I24</f>
        <v>1712.8999999999901</v>
      </c>
    </row>
    <row r="8" spans="1:10" x14ac:dyDescent="0.25">
      <c r="A8">
        <v>2</v>
      </c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>
        <v>3</v>
      </c>
      <c r="B9" s="7">
        <f>Estimated!A25</f>
        <v>2004</v>
      </c>
      <c r="C9" s="7">
        <f>Estimated!B25</f>
        <v>1598.785708395257</v>
      </c>
      <c r="D9" s="7">
        <f>Estimated!C25</f>
        <v>184.25537972196105</v>
      </c>
      <c r="E9" s="7">
        <f>Estimated!D25</f>
        <v>969.52398367193041</v>
      </c>
      <c r="F9" s="7">
        <f>Estimated!E25</f>
        <v>1600.4882304162356</v>
      </c>
      <c r="G9" s="7"/>
      <c r="H9" s="7"/>
      <c r="I9" s="7"/>
      <c r="J9" s="7"/>
    </row>
    <row r="10" spans="1:10" x14ac:dyDescent="0.25">
      <c r="A10">
        <v>3</v>
      </c>
      <c r="B10" s="7"/>
      <c r="C10" s="7"/>
      <c r="D10" s="7"/>
      <c r="E10" s="7"/>
      <c r="F10" s="7"/>
      <c r="G10" s="7">
        <f>Estimated!F25</f>
        <v>1476.3</v>
      </c>
      <c r="H10" s="7">
        <f>Estimated!G25</f>
        <v>202.6</v>
      </c>
      <c r="I10" s="7">
        <f>Estimated!H25</f>
        <v>1098.5</v>
      </c>
      <c r="J10" s="7">
        <f>Estimated!I25</f>
        <v>1836.19999999999</v>
      </c>
    </row>
    <row r="11" spans="1:10" x14ac:dyDescent="0.25">
      <c r="A11">
        <v>3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>
        <v>4</v>
      </c>
      <c r="B12" s="7">
        <f>Estimated!A26</f>
        <v>2005</v>
      </c>
      <c r="C12" s="7">
        <f>Estimated!B26</f>
        <v>1379.3710498911464</v>
      </c>
      <c r="D12" s="7">
        <f>Estimated!C26</f>
        <v>353.17138061874493</v>
      </c>
      <c r="E12" s="7">
        <f>Estimated!D26</f>
        <v>889.0776867781201</v>
      </c>
      <c r="F12" s="7">
        <f>Estimated!E26</f>
        <v>1638.1830915839259</v>
      </c>
      <c r="G12" s="7"/>
      <c r="H12" s="7"/>
      <c r="I12" s="7"/>
      <c r="J12" s="7"/>
    </row>
    <row r="13" spans="1:10" x14ac:dyDescent="0.25">
      <c r="A13">
        <v>4</v>
      </c>
      <c r="B13" s="7"/>
      <c r="C13" s="7"/>
      <c r="D13" s="7"/>
      <c r="E13" s="7"/>
      <c r="F13" s="7"/>
      <c r="G13" s="7">
        <f>Estimated!F26</f>
        <v>1237.5999999999999</v>
      </c>
      <c r="H13" s="7">
        <f>Estimated!G26</f>
        <v>339.79999999999899</v>
      </c>
      <c r="I13" s="7">
        <f>Estimated!H26</f>
        <v>771.69999999999902</v>
      </c>
      <c r="J13" s="7">
        <f>Estimated!I26</f>
        <v>1528.5</v>
      </c>
    </row>
    <row r="14" spans="1:10" x14ac:dyDescent="0.25">
      <c r="A14">
        <v>4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x14ac:dyDescent="0.25">
      <c r="A15">
        <v>5</v>
      </c>
      <c r="B15" s="7">
        <f>Estimated!A27</f>
        <v>2006</v>
      </c>
      <c r="C15" s="7">
        <f>Estimated!B27</f>
        <v>1436.0742778745366</v>
      </c>
      <c r="D15" s="7">
        <f>Estimated!C27</f>
        <v>343.23514527187535</v>
      </c>
      <c r="E15" s="7">
        <f>Estimated!D27</f>
        <v>812.31673660451281</v>
      </c>
      <c r="F15" s="7">
        <f>Estimated!E27</f>
        <v>1674.1511034330429</v>
      </c>
      <c r="G15" s="7"/>
      <c r="H15" s="7"/>
      <c r="I15" s="7"/>
      <c r="J15" s="7"/>
    </row>
    <row r="16" spans="1:10" x14ac:dyDescent="0.25">
      <c r="A16">
        <v>5</v>
      </c>
      <c r="B16" s="7"/>
      <c r="C16" s="7"/>
      <c r="D16" s="7"/>
      <c r="E16" s="7"/>
      <c r="F16" s="7"/>
      <c r="G16" s="7">
        <f>Estimated!F27</f>
        <v>1739.9</v>
      </c>
      <c r="H16" s="7">
        <f>Estimated!G27</f>
        <v>365.8</v>
      </c>
      <c r="I16" s="7">
        <f>Estimated!H27</f>
        <v>806.7</v>
      </c>
      <c r="J16" s="7">
        <f>Estimated!I27</f>
        <v>1469.7</v>
      </c>
    </row>
    <row r="17" spans="1:10" x14ac:dyDescent="0.25">
      <c r="A17">
        <v>5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25">
      <c r="A18">
        <v>6</v>
      </c>
      <c r="B18" s="7">
        <f>Estimated!A28</f>
        <v>2007</v>
      </c>
      <c r="C18" s="7">
        <f>Estimated!B28</f>
        <v>1867.3336554573864</v>
      </c>
      <c r="D18" s="7">
        <f>Estimated!C28</f>
        <v>146.71849063378701</v>
      </c>
      <c r="E18" s="7">
        <f>Estimated!D28</f>
        <v>983.25453699482807</v>
      </c>
      <c r="F18" s="7">
        <f>Estimated!E28</f>
        <v>1594.0544811792086</v>
      </c>
      <c r="G18" s="7"/>
      <c r="H18" s="7"/>
      <c r="I18" s="7"/>
      <c r="J18" s="7"/>
    </row>
    <row r="19" spans="1:10" x14ac:dyDescent="0.25">
      <c r="A19">
        <v>6</v>
      </c>
      <c r="B19" s="7"/>
      <c r="C19" s="7"/>
      <c r="D19" s="7"/>
      <c r="E19" s="7"/>
      <c r="F19" s="7"/>
      <c r="G19" s="7">
        <f>Estimated!F28</f>
        <v>1802.4</v>
      </c>
      <c r="H19" s="7">
        <f>Estimated!G28</f>
        <v>185.79999999999899</v>
      </c>
      <c r="I19" s="7">
        <f>Estimated!H28</f>
        <v>1079.4000000000001</v>
      </c>
      <c r="J19" s="7">
        <f>Estimated!I28</f>
        <v>1596.4</v>
      </c>
    </row>
    <row r="20" spans="1:10" x14ac:dyDescent="0.25">
      <c r="A20">
        <v>6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x14ac:dyDescent="0.25">
      <c r="A21">
        <v>7</v>
      </c>
      <c r="B21" s="7">
        <f>Estimated!A29</f>
        <v>2008</v>
      </c>
      <c r="C21" s="7">
        <f>Estimated!B29</f>
        <v>1536.2818368944984</v>
      </c>
      <c r="D21" s="7">
        <f>Estimated!C29</f>
        <v>144.51043833448247</v>
      </c>
      <c r="E21" s="7">
        <f>Estimated!D29</f>
        <v>1215.8385713100911</v>
      </c>
      <c r="F21" s="7">
        <f>Estimated!E29</f>
        <v>905.40250124420629</v>
      </c>
      <c r="G21" s="7"/>
      <c r="H21" s="7"/>
      <c r="I21" s="7"/>
      <c r="J21" s="7"/>
    </row>
    <row r="22" spans="1:10" x14ac:dyDescent="0.25">
      <c r="A22">
        <v>7</v>
      </c>
      <c r="B22" s="7"/>
      <c r="C22" s="7"/>
      <c r="D22" s="7"/>
      <c r="E22" s="7"/>
      <c r="F22" s="7"/>
      <c r="G22" s="7">
        <f>Estimated!F29</f>
        <v>1697.1</v>
      </c>
      <c r="H22" s="7">
        <f>Estimated!G29</f>
        <v>138.19999999999999</v>
      </c>
      <c r="I22" s="7">
        <f>Estimated!H29</f>
        <v>1254.4000000000001</v>
      </c>
      <c r="J22" s="7">
        <f>Estimated!I29</f>
        <v>1269.2</v>
      </c>
    </row>
    <row r="23" spans="1:10" x14ac:dyDescent="0.25">
      <c r="A23">
        <v>7</v>
      </c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>
        <v>8</v>
      </c>
      <c r="B24" s="7">
        <f>Estimated!A30</f>
        <v>2009</v>
      </c>
      <c r="C24" s="7">
        <f>Estimated!B30</f>
        <v>1598.3144264095672</v>
      </c>
      <c r="D24" s="7">
        <f>Estimated!C30</f>
        <v>187.56745817091786</v>
      </c>
      <c r="E24" s="7">
        <f>Estimated!D30</f>
        <v>1307.3353940657976</v>
      </c>
      <c r="F24" s="7">
        <f>Estimated!E30</f>
        <v>862.52967596532756</v>
      </c>
      <c r="G24" s="7"/>
      <c r="H24" s="7"/>
      <c r="I24" s="7"/>
      <c r="J24" s="7"/>
    </row>
    <row r="25" spans="1:10" x14ac:dyDescent="0.25">
      <c r="A25">
        <v>8</v>
      </c>
      <c r="B25" s="7"/>
      <c r="C25" s="7"/>
      <c r="D25" s="7"/>
      <c r="E25" s="7"/>
      <c r="F25" s="7"/>
      <c r="G25" s="7">
        <f>Estimated!F30</f>
        <v>1744.5</v>
      </c>
      <c r="H25" s="7">
        <f>Estimated!G30</f>
        <v>98.8</v>
      </c>
      <c r="I25" s="7">
        <f>Estimated!H30</f>
        <v>1216.4000000000001</v>
      </c>
      <c r="J25" s="7">
        <f>Estimated!I30</f>
        <v>985.7</v>
      </c>
    </row>
    <row r="26" spans="1:10" x14ac:dyDescent="0.25">
      <c r="A26">
        <v>8</v>
      </c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>
        <v>9</v>
      </c>
      <c r="B27" s="7">
        <f>Estimated!A31</f>
        <v>2010</v>
      </c>
      <c r="C27" s="7">
        <f>Estimated!B31</f>
        <v>1412.133378048276</v>
      </c>
      <c r="D27" s="7">
        <f>Estimated!C31</f>
        <v>267.05734094587501</v>
      </c>
      <c r="E27" s="7">
        <f>Estimated!D31</f>
        <v>1028.14713879792</v>
      </c>
      <c r="F27" s="7">
        <f>Estimated!E31</f>
        <v>993.34940202262635</v>
      </c>
      <c r="G27" s="7"/>
      <c r="H27" s="7"/>
      <c r="I27" s="7"/>
      <c r="J27" s="7"/>
    </row>
    <row r="28" spans="1:10" x14ac:dyDescent="0.25">
      <c r="A28">
        <v>9</v>
      </c>
      <c r="B28" s="7"/>
      <c r="C28" s="7"/>
      <c r="D28" s="7"/>
      <c r="E28" s="7"/>
      <c r="F28" s="7"/>
      <c r="G28" s="7">
        <f>Estimated!F31</f>
        <v>1408.2</v>
      </c>
      <c r="H28" s="7">
        <f>Estimated!G31</f>
        <v>241.6</v>
      </c>
      <c r="I28" s="7">
        <f>Estimated!H31</f>
        <v>987.8</v>
      </c>
      <c r="J28" s="7">
        <f>Estimated!I31</f>
        <v>826.9</v>
      </c>
    </row>
    <row r="29" spans="1:10" x14ac:dyDescent="0.25">
      <c r="A29">
        <v>9</v>
      </c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25">
      <c r="A30">
        <v>10</v>
      </c>
      <c r="B30" s="7">
        <f>Estimated!A32</f>
        <v>2011</v>
      </c>
      <c r="C30" s="7">
        <f>Estimated!B32</f>
        <v>1393.5363480182486</v>
      </c>
      <c r="D30" s="7">
        <f>Estimated!C32</f>
        <v>335.5069622243102</v>
      </c>
      <c r="E30" s="7">
        <f>Estimated!D32</f>
        <v>819.79406774811514</v>
      </c>
      <c r="F30" s="7">
        <f>Estimated!E32</f>
        <v>1090.9777626847892</v>
      </c>
      <c r="G30" s="7"/>
      <c r="H30" s="7"/>
      <c r="I30" s="7"/>
      <c r="J30" s="7"/>
    </row>
    <row r="31" spans="1:10" x14ac:dyDescent="0.25">
      <c r="A31">
        <v>10</v>
      </c>
      <c r="B31" s="7"/>
      <c r="C31" s="7"/>
      <c r="D31" s="7"/>
      <c r="E31" s="7"/>
      <c r="F31" s="7"/>
      <c r="G31" s="7">
        <f>Estimated!F32</f>
        <v>1351</v>
      </c>
      <c r="H31" s="7">
        <f>Estimated!G32</f>
        <v>324.89999999999998</v>
      </c>
      <c r="I31" s="7">
        <f>Estimated!H32</f>
        <v>955.8</v>
      </c>
      <c r="J31" s="7">
        <f>Estimated!I32</f>
        <v>900.69999999999902</v>
      </c>
    </row>
    <row r="32" spans="1:10" x14ac:dyDescent="0.25">
      <c r="A32">
        <v>10</v>
      </c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>
        <v>11</v>
      </c>
      <c r="B33" s="7">
        <f>Estimated!A33</f>
        <v>2012</v>
      </c>
      <c r="C33" s="7">
        <f>Estimated!B33</f>
        <v>1547.8947954245805</v>
      </c>
      <c r="D33" s="7">
        <f>Estimated!C33</f>
        <v>174.31914437509138</v>
      </c>
      <c r="E33" s="7">
        <f>Estimated!D33</f>
        <v>946.76078316846395</v>
      </c>
      <c r="F33" s="7">
        <f>Estimated!E33</f>
        <v>1031.4847481460931</v>
      </c>
      <c r="G33" s="7"/>
      <c r="H33" s="7"/>
      <c r="I33" s="7"/>
      <c r="J33" s="7"/>
    </row>
    <row r="34" spans="1:10" x14ac:dyDescent="0.25">
      <c r="A34">
        <v>11</v>
      </c>
      <c r="B34" s="7"/>
      <c r="C34" s="7"/>
      <c r="D34" s="7"/>
      <c r="E34" s="7"/>
      <c r="F34" s="7"/>
      <c r="G34" s="7">
        <f>Estimated!F33</f>
        <v>1484.1</v>
      </c>
      <c r="H34" s="7">
        <f>Estimated!G33</f>
        <v>200.1</v>
      </c>
      <c r="I34" s="7">
        <f>Estimated!H33</f>
        <v>902.19999999999902</v>
      </c>
      <c r="J34" s="7">
        <f>Estimated!I33</f>
        <v>1170.3999999999901</v>
      </c>
    </row>
    <row r="35" spans="1:10" x14ac:dyDescent="0.25">
      <c r="A35">
        <v>11</v>
      </c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25">
      <c r="A36">
        <v>12</v>
      </c>
      <c r="B36" s="7">
        <f>Estimated!A34</f>
        <v>2013</v>
      </c>
      <c r="C36" s="7">
        <f>Estimated!B34</f>
        <v>1837.8973577154559</v>
      </c>
      <c r="D36" s="7">
        <f>Estimated!C34</f>
        <v>116.90978459317806</v>
      </c>
      <c r="E36" s="7">
        <f>Estimated!D34</f>
        <v>1096.6550207866449</v>
      </c>
      <c r="F36" s="7">
        <f>Estimated!E34</f>
        <v>961.24854467842454</v>
      </c>
      <c r="G36" s="7"/>
      <c r="H36" s="7"/>
      <c r="I36" s="7"/>
      <c r="J36" s="7"/>
    </row>
    <row r="37" spans="1:10" x14ac:dyDescent="0.25">
      <c r="A37">
        <v>12</v>
      </c>
      <c r="B37" s="7"/>
      <c r="C37" s="7"/>
      <c r="D37" s="7"/>
      <c r="E37" s="7"/>
      <c r="F37" s="7"/>
      <c r="G37" s="7">
        <f>Estimated!F34</f>
        <v>1824.2</v>
      </c>
      <c r="H37" s="7">
        <f>Estimated!G34</f>
        <v>74.5</v>
      </c>
      <c r="I37" s="7">
        <f>Estimated!H34</f>
        <v>1304.0999999999999</v>
      </c>
      <c r="J37" s="7">
        <f>Estimated!I34</f>
        <v>1060.8</v>
      </c>
    </row>
    <row r="38" spans="1:10" x14ac:dyDescent="0.25">
      <c r="A38">
        <v>12</v>
      </c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>
        <v>13</v>
      </c>
      <c r="B39" s="7">
        <f>Estimated!A35</f>
        <v>2014</v>
      </c>
      <c r="C39" s="7">
        <f>Estimated!B35</f>
        <v>1897.6209851528788</v>
      </c>
      <c r="D39" s="7">
        <f>Estimated!C35</f>
        <v>51.772241763699249</v>
      </c>
      <c r="E39" s="7">
        <f>Estimated!D35</f>
        <v>1532.6508640549739</v>
      </c>
      <c r="F39" s="7">
        <f>Estimated!E35</f>
        <v>756.95321454801592</v>
      </c>
      <c r="G39" s="7"/>
      <c r="H39" s="7"/>
      <c r="I39" s="7"/>
      <c r="J39" s="7"/>
    </row>
    <row r="40" spans="1:10" x14ac:dyDescent="0.25">
      <c r="A40">
        <v>13</v>
      </c>
      <c r="B40" s="7"/>
      <c r="C40" s="7"/>
      <c r="D40" s="7"/>
      <c r="E40" s="7"/>
      <c r="F40" s="7"/>
      <c r="G40" s="7">
        <f>Estimated!F35</f>
        <v>1986.1</v>
      </c>
      <c r="H40" s="7">
        <f>Estimated!G35</f>
        <v>51.5</v>
      </c>
      <c r="I40" s="7">
        <f>Estimated!H35</f>
        <v>1730.3</v>
      </c>
      <c r="J40" s="7">
        <f>Estimated!I35</f>
        <v>642.9</v>
      </c>
    </row>
    <row r="41" spans="1:10" x14ac:dyDescent="0.25">
      <c r="A41">
        <v>13</v>
      </c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>
        <v>14</v>
      </c>
      <c r="B42" s="7">
        <f>Estimated!A36</f>
        <v>2015</v>
      </c>
      <c r="C42" s="7">
        <f>Estimated!B36</f>
        <v>1635.9439813347828</v>
      </c>
      <c r="D42" s="7">
        <f>Estimated!C36</f>
        <v>28.587692621003544</v>
      </c>
      <c r="E42" s="7">
        <f>Estimated!D36</f>
        <v>1702.3922866444746</v>
      </c>
      <c r="F42" s="7">
        <f>Estimated!E36</f>
        <v>677.41718111985926</v>
      </c>
      <c r="G42" s="7"/>
      <c r="H42" s="7"/>
      <c r="I42" s="7"/>
      <c r="J42" s="7"/>
    </row>
    <row r="43" spans="1:10" x14ac:dyDescent="0.25">
      <c r="A43">
        <v>14</v>
      </c>
      <c r="B43" s="7"/>
      <c r="C43" s="7"/>
      <c r="D43" s="7"/>
      <c r="E43" s="7"/>
      <c r="F43" s="7"/>
      <c r="G43" s="7">
        <f>Estimated!F36</f>
        <v>1462.3</v>
      </c>
      <c r="H43" s="7">
        <f>Estimated!G36</f>
        <v>35.200000000000003</v>
      </c>
      <c r="I43" s="7">
        <f>Estimated!H36</f>
        <v>1573.2</v>
      </c>
      <c r="J43" s="7">
        <f>Estimated!I36</f>
        <v>456.4</v>
      </c>
    </row>
    <row r="44" spans="1:10" x14ac:dyDescent="0.25">
      <c r="A44">
        <v>14</v>
      </c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>
        <v>15</v>
      </c>
      <c r="B45" s="7">
        <f>Estimated!A37</f>
        <v>2016</v>
      </c>
      <c r="C45" s="7">
        <f>Estimated!B37</f>
        <v>1616.2630694875297</v>
      </c>
      <c r="D45" s="7">
        <f>Estimated!C37</f>
        <v>122.42991534143903</v>
      </c>
      <c r="E45" s="7">
        <f>Estimated!D37</f>
        <v>1280.9790600918675</v>
      </c>
      <c r="F45" s="7">
        <f>Estimated!E37</f>
        <v>874.87950918820411</v>
      </c>
      <c r="G45" s="7"/>
      <c r="H45" s="7"/>
      <c r="I45" s="7"/>
      <c r="J45" s="7"/>
    </row>
    <row r="46" spans="1:10" x14ac:dyDescent="0.25">
      <c r="A46">
        <v>15</v>
      </c>
      <c r="B46" s="7"/>
      <c r="C46" s="7"/>
      <c r="D46" s="7"/>
      <c r="E46" s="7"/>
      <c r="F46" s="7"/>
      <c r="G46" s="7">
        <f>Estimated!F37</f>
        <v>1331</v>
      </c>
      <c r="H46" s="7">
        <f>Estimated!G37</f>
        <v>96.1</v>
      </c>
      <c r="I46" s="7">
        <f>Estimated!H37</f>
        <v>1186.5999999999999</v>
      </c>
      <c r="J46" s="7">
        <f>Estimated!I37</f>
        <v>917.3</v>
      </c>
    </row>
    <row r="47" spans="1:10" x14ac:dyDescent="0.25">
      <c r="A47">
        <v>15</v>
      </c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5">
      <c r="A48">
        <v>16</v>
      </c>
      <c r="B48" s="7">
        <f>Estimated!A38</f>
        <v>2018</v>
      </c>
      <c r="C48" s="7">
        <f>Estimated!B38</f>
        <v>1558.4587440893811</v>
      </c>
      <c r="D48" s="7">
        <f>Estimated!C38</f>
        <v>204.12785041570032</v>
      </c>
      <c r="E48" s="7">
        <f>Estimated!D38</f>
        <v>988.55075609473397</v>
      </c>
      <c r="F48" s="7">
        <f>Estimated!E38</f>
        <v>1011.9031478924898</v>
      </c>
      <c r="G48" s="7"/>
      <c r="H48" s="7"/>
      <c r="I48" s="7"/>
      <c r="J48" s="7"/>
    </row>
    <row r="49" spans="1:10" x14ac:dyDescent="0.25">
      <c r="A49">
        <v>16</v>
      </c>
      <c r="B49" s="7"/>
      <c r="C49" s="7"/>
      <c r="D49" s="7"/>
      <c r="E49" s="7"/>
      <c r="F49" s="7"/>
      <c r="G49" s="7">
        <f>Estimated!F38</f>
        <v>1579.3</v>
      </c>
      <c r="H49" s="7">
        <f>Estimated!G38</f>
        <v>284.2</v>
      </c>
      <c r="I49" s="7">
        <f>Estimated!H38</f>
        <v>917.1</v>
      </c>
      <c r="J49" s="7">
        <f>Estimated!I38</f>
        <v>1042.9000000000001</v>
      </c>
    </row>
    <row r="50" spans="1:10" x14ac:dyDescent="0.25">
      <c r="A50">
        <v>16</v>
      </c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25">
      <c r="A51">
        <v>17</v>
      </c>
      <c r="B51" s="7">
        <f>Estimated!A39</f>
        <v>2019</v>
      </c>
      <c r="C51" s="7">
        <f>Estimated!B39</f>
        <v>1392.5894089218107</v>
      </c>
      <c r="D51" s="7">
        <f>Estimated!C39</f>
        <v>304.59423003404902</v>
      </c>
      <c r="E51" s="7">
        <f>Estimated!D39</f>
        <v>881.21527648156109</v>
      </c>
      <c r="F51" s="7">
        <f>Estimated!E39</f>
        <v>1062.1975201459047</v>
      </c>
      <c r="G51" s="7"/>
      <c r="H51" s="7"/>
      <c r="I51" s="7"/>
      <c r="J51" s="7"/>
    </row>
    <row r="52" spans="1:10" x14ac:dyDescent="0.25">
      <c r="A52">
        <v>17</v>
      </c>
      <c r="B52" s="7"/>
      <c r="C52" s="7"/>
      <c r="D52" s="7"/>
      <c r="E52" s="7"/>
      <c r="F52" s="7"/>
      <c r="G52" s="7">
        <f>Estimated!F39</f>
        <v>1414.9</v>
      </c>
      <c r="H52" s="7">
        <f>Estimated!G39</f>
        <v>309.3</v>
      </c>
      <c r="I52" s="7">
        <f>Estimated!H39</f>
        <v>775.4</v>
      </c>
      <c r="J52" s="7">
        <f>Estimated!I39</f>
        <v>921.5</v>
      </c>
    </row>
    <row r="53" spans="1:10" x14ac:dyDescent="0.25">
      <c r="A53">
        <v>17</v>
      </c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>
        <v>18</v>
      </c>
      <c r="B54" s="7">
        <f>Estimated!A40</f>
        <v>2020</v>
      </c>
      <c r="C54" s="7">
        <f>Estimated!B40</f>
        <v>1421.0197706412171</v>
      </c>
      <c r="D54" s="7">
        <f>Estimated!C40</f>
        <v>214.06408576256996</v>
      </c>
      <c r="E54" s="7">
        <f>Estimated!D40</f>
        <v>1001.2411406049484</v>
      </c>
      <c r="F54" s="7">
        <f>Estimated!E40</f>
        <v>1005.9567923640484</v>
      </c>
      <c r="G54" s="7"/>
      <c r="H54" s="7"/>
      <c r="I54" s="7"/>
      <c r="J54" s="7"/>
    </row>
    <row r="55" spans="1:10" x14ac:dyDescent="0.25">
      <c r="A55">
        <v>18</v>
      </c>
      <c r="C55" s="7"/>
      <c r="D55" s="7"/>
      <c r="E55" s="7"/>
      <c r="F55" s="7"/>
      <c r="G55" s="7">
        <f>Estimated!F40</f>
        <v>1362.1</v>
      </c>
      <c r="H55" s="7">
        <f>Estimated!G40</f>
        <v>245</v>
      </c>
      <c r="I55" s="7">
        <f>Estimated!H40</f>
        <v>834.7</v>
      </c>
      <c r="J55" s="7">
        <f>Estimated!I40</f>
        <v>1039.5999999999999</v>
      </c>
    </row>
    <row r="56" spans="1:10" x14ac:dyDescent="0.25">
      <c r="A56">
        <v>18</v>
      </c>
    </row>
  </sheetData>
  <sortState xmlns:xlrd2="http://schemas.microsoft.com/office/spreadsheetml/2017/richdata2" ref="A2:J56">
    <sortCondition ref="A2:A5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48E0-0CAC-4E7D-AD4E-428827F73B5A}">
  <dimension ref="B1:G18"/>
  <sheetViews>
    <sheetView workbookViewId="0">
      <selection activeCell="M3" sqref="M3"/>
    </sheetView>
  </sheetViews>
  <sheetFormatPr defaultRowHeight="15.75" x14ac:dyDescent="0.25"/>
  <cols>
    <col min="2" max="2" width="11.375" bestFit="1" customWidth="1"/>
    <col min="3" max="3" width="9.125" bestFit="1" customWidth="1"/>
    <col min="4" max="4" width="23.75" bestFit="1" customWidth="1"/>
    <col min="5" max="5" width="14.625" bestFit="1" customWidth="1"/>
    <col min="7" max="7" width="14.25" customWidth="1"/>
  </cols>
  <sheetData>
    <row r="1" spans="2:7" ht="47.25" x14ac:dyDescent="0.25">
      <c r="B1" s="8" t="s">
        <v>33</v>
      </c>
      <c r="C1" s="16" t="s">
        <v>45</v>
      </c>
      <c r="D1" s="18" t="s">
        <v>34</v>
      </c>
      <c r="E1" s="9" t="s">
        <v>41</v>
      </c>
      <c r="F1" s="15" t="s">
        <v>42</v>
      </c>
      <c r="G1" s="15" t="s">
        <v>47</v>
      </c>
    </row>
    <row r="2" spans="2:7" x14ac:dyDescent="0.25">
      <c r="B2" s="22" t="s">
        <v>5</v>
      </c>
      <c r="C2" s="25">
        <v>2</v>
      </c>
      <c r="D2" s="12" t="s">
        <v>37</v>
      </c>
      <c r="E2" s="28">
        <v>0.77</v>
      </c>
      <c r="F2" s="28">
        <v>0.74</v>
      </c>
      <c r="G2" s="31" t="s">
        <v>48</v>
      </c>
    </row>
    <row r="3" spans="2:7" x14ac:dyDescent="0.25">
      <c r="B3" s="24"/>
      <c r="C3" s="27"/>
      <c r="D3" s="13" t="s">
        <v>39</v>
      </c>
      <c r="E3" s="30"/>
      <c r="F3" s="30"/>
      <c r="G3" s="32"/>
    </row>
    <row r="4" spans="2:7" x14ac:dyDescent="0.25">
      <c r="B4" s="10" t="s">
        <v>35</v>
      </c>
      <c r="C4" s="17">
        <v>1</v>
      </c>
      <c r="D4" s="19" t="s">
        <v>36</v>
      </c>
      <c r="E4" s="11">
        <v>0.86</v>
      </c>
      <c r="F4" s="11">
        <v>0.85</v>
      </c>
      <c r="G4" s="11"/>
    </row>
    <row r="5" spans="2:7" x14ac:dyDescent="0.25">
      <c r="B5" s="20" t="s">
        <v>2</v>
      </c>
      <c r="C5" s="21">
        <v>1</v>
      </c>
      <c r="D5" s="19" t="s">
        <v>40</v>
      </c>
      <c r="E5" s="21">
        <v>0.57999999999999996</v>
      </c>
      <c r="F5" s="21">
        <v>0.55000000000000004</v>
      </c>
      <c r="G5" s="21"/>
    </row>
    <row r="6" spans="2:7" x14ac:dyDescent="0.25">
      <c r="B6" s="20" t="s">
        <v>8</v>
      </c>
      <c r="C6" s="21">
        <v>1</v>
      </c>
      <c r="D6" s="19" t="s">
        <v>39</v>
      </c>
      <c r="E6" s="21">
        <v>0.73</v>
      </c>
      <c r="F6" s="21">
        <v>0.72</v>
      </c>
      <c r="G6" s="21"/>
    </row>
    <row r="9" spans="2:7" x14ac:dyDescent="0.25">
      <c r="B9" t="s">
        <v>46</v>
      </c>
    </row>
    <row r="10" spans="2:7" ht="47.25" x14ac:dyDescent="0.25">
      <c r="B10" s="8" t="s">
        <v>33</v>
      </c>
      <c r="C10" s="16" t="s">
        <v>45</v>
      </c>
      <c r="D10" s="18" t="s">
        <v>34</v>
      </c>
      <c r="E10" s="9" t="s">
        <v>41</v>
      </c>
      <c r="F10" s="15" t="s">
        <v>42</v>
      </c>
    </row>
    <row r="11" spans="2:7" x14ac:dyDescent="0.25">
      <c r="B11" s="22" t="s">
        <v>5</v>
      </c>
      <c r="C11" s="25">
        <v>2</v>
      </c>
      <c r="D11" s="12" t="s">
        <v>37</v>
      </c>
      <c r="E11" s="28">
        <v>0.85</v>
      </c>
      <c r="F11" s="28">
        <v>0.83</v>
      </c>
    </row>
    <row r="12" spans="2:7" x14ac:dyDescent="0.25">
      <c r="B12" s="24"/>
      <c r="C12" s="27"/>
      <c r="D12" s="13" t="s">
        <v>38</v>
      </c>
      <c r="E12" s="30"/>
      <c r="F12" s="30"/>
    </row>
    <row r="13" spans="2:7" x14ac:dyDescent="0.25">
      <c r="B13" s="10" t="s">
        <v>35</v>
      </c>
      <c r="C13" s="17">
        <v>1</v>
      </c>
      <c r="D13" s="19" t="s">
        <v>36</v>
      </c>
      <c r="E13" s="11">
        <v>0.86</v>
      </c>
      <c r="F13" s="11">
        <v>0.85</v>
      </c>
    </row>
    <row r="14" spans="2:7" x14ac:dyDescent="0.25">
      <c r="B14" s="22" t="s">
        <v>2</v>
      </c>
      <c r="C14" s="25">
        <v>3</v>
      </c>
      <c r="D14" s="12" t="s">
        <v>38</v>
      </c>
      <c r="E14" s="28">
        <v>0.73</v>
      </c>
      <c r="F14" s="28">
        <v>0.68</v>
      </c>
    </row>
    <row r="15" spans="2:7" x14ac:dyDescent="0.25">
      <c r="B15" s="23"/>
      <c r="C15" s="26"/>
      <c r="D15" s="14" t="s">
        <v>39</v>
      </c>
      <c r="E15" s="29"/>
      <c r="F15" s="29"/>
    </row>
    <row r="16" spans="2:7" x14ac:dyDescent="0.25">
      <c r="B16" s="24"/>
      <c r="C16" s="27"/>
      <c r="D16" s="13" t="s">
        <v>40</v>
      </c>
      <c r="E16" s="30"/>
      <c r="F16" s="30"/>
    </row>
    <row r="17" spans="2:6" x14ac:dyDescent="0.25">
      <c r="B17" s="23" t="s">
        <v>8</v>
      </c>
      <c r="C17" s="25">
        <v>2</v>
      </c>
      <c r="D17" s="12" t="s">
        <v>40</v>
      </c>
      <c r="E17" s="29">
        <v>0.87</v>
      </c>
      <c r="F17" s="29">
        <v>0.85</v>
      </c>
    </row>
    <row r="18" spans="2:6" x14ac:dyDescent="0.25">
      <c r="B18" s="24"/>
      <c r="C18" s="27"/>
      <c r="D18" s="13" t="s">
        <v>39</v>
      </c>
      <c r="E18" s="30"/>
      <c r="F18" s="30"/>
    </row>
  </sheetData>
  <mergeCells count="17">
    <mergeCell ref="G2:G3"/>
    <mergeCell ref="B11:B12"/>
    <mergeCell ref="C11:C12"/>
    <mergeCell ref="E11:E12"/>
    <mergeCell ref="F11:F12"/>
    <mergeCell ref="F2:F3"/>
    <mergeCell ref="B2:B3"/>
    <mergeCell ref="C2:C3"/>
    <mergeCell ref="E2:E3"/>
    <mergeCell ref="B14:B16"/>
    <mergeCell ref="C14:C16"/>
    <mergeCell ref="E14:E16"/>
    <mergeCell ref="F14:F16"/>
    <mergeCell ref="B17:B18"/>
    <mergeCell ref="C17:C18"/>
    <mergeCell ref="E17:E18"/>
    <mergeCell ref="F17:F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62EE-4BE3-4F07-AE4A-A0CEB53363E6}">
  <dimension ref="A1:M40"/>
  <sheetViews>
    <sheetView workbookViewId="0">
      <selection sqref="A1:XFD1048576"/>
    </sheetView>
  </sheetViews>
  <sheetFormatPr defaultRowHeight="15.75" x14ac:dyDescent="0.25"/>
  <cols>
    <col min="1" max="1" width="4.875" bestFit="1" customWidth="1"/>
    <col min="2" max="5" width="11.875" bestFit="1" customWidth="1"/>
    <col min="6" max="6" width="9.125" bestFit="1" customWidth="1"/>
    <col min="7" max="7" width="8.5" bestFit="1" customWidth="1"/>
    <col min="8" max="8" width="11.875" bestFit="1" customWidth="1"/>
    <col min="9" max="9" width="8.125" bestFit="1" customWidth="1"/>
    <col min="10" max="10" width="4.875" bestFit="1" customWidth="1"/>
    <col min="11" max="11" width="11.875" bestFit="1" customWidth="1"/>
    <col min="12" max="12" width="7" bestFit="1" customWidth="1"/>
  </cols>
  <sheetData>
    <row r="1" spans="1:12" ht="63" customHeight="1" x14ac:dyDescent="0.25">
      <c r="B1" s="6" t="s">
        <v>24</v>
      </c>
      <c r="C1" s="6" t="s">
        <v>25</v>
      </c>
      <c r="D1" s="6"/>
      <c r="E1" s="6" t="s">
        <v>26</v>
      </c>
      <c r="F1" s="6" t="s">
        <v>27</v>
      </c>
      <c r="G1" s="6"/>
      <c r="H1" s="6" t="s">
        <v>31</v>
      </c>
      <c r="I1" s="6" t="s">
        <v>28</v>
      </c>
      <c r="J1" s="6"/>
      <c r="K1" s="6" t="s">
        <v>29</v>
      </c>
      <c r="L1" s="6" t="s">
        <v>30</v>
      </c>
    </row>
    <row r="2" spans="1:12" x14ac:dyDescent="0.25">
      <c r="A2">
        <v>2002</v>
      </c>
      <c r="B2">
        <v>1755.6609758605864</v>
      </c>
      <c r="C2">
        <v>1897.6</v>
      </c>
      <c r="D2">
        <v>2002</v>
      </c>
      <c r="E2">
        <v>191.98356276952654</v>
      </c>
      <c r="F2">
        <v>218.4</v>
      </c>
      <c r="G2">
        <v>2002</v>
      </c>
      <c r="H2">
        <v>1151.1255861613163</v>
      </c>
      <c r="I2">
        <v>1309.3</v>
      </c>
      <c r="J2">
        <v>2002</v>
      </c>
      <c r="K2">
        <v>1578.7697047842405</v>
      </c>
      <c r="L2">
        <v>1533.5</v>
      </c>
    </row>
    <row r="3" spans="1:12" x14ac:dyDescent="0.25">
      <c r="A3">
        <v>2003</v>
      </c>
      <c r="B3">
        <v>1535.182936192552</v>
      </c>
      <c r="C3">
        <v>1542.69999999999</v>
      </c>
      <c r="D3">
        <v>2003</v>
      </c>
      <c r="E3">
        <v>248.28889640178761</v>
      </c>
      <c r="F3">
        <v>207.3</v>
      </c>
      <c r="G3">
        <v>2003</v>
      </c>
      <c r="H3">
        <v>862.61551389399074</v>
      </c>
      <c r="I3">
        <v>756.6</v>
      </c>
      <c r="J3">
        <v>2003</v>
      </c>
      <c r="K3">
        <v>1639.7026239611705</v>
      </c>
      <c r="L3">
        <v>1712.8999999999901</v>
      </c>
    </row>
    <row r="4" spans="1:12" x14ac:dyDescent="0.25">
      <c r="A4">
        <v>2004</v>
      </c>
      <c r="B4">
        <v>1632.8526698552041</v>
      </c>
      <c r="C4">
        <v>1476.3</v>
      </c>
      <c r="D4">
        <v>2004</v>
      </c>
      <c r="E4">
        <v>184.25537972196105</v>
      </c>
      <c r="F4">
        <v>202.6</v>
      </c>
      <c r="G4">
        <v>2004</v>
      </c>
      <c r="H4">
        <v>978.36679322894452</v>
      </c>
      <c r="I4">
        <v>1098.5</v>
      </c>
      <c r="J4">
        <v>2004</v>
      </c>
      <c r="K4">
        <v>1840.3854190425125</v>
      </c>
      <c r="L4">
        <v>1836.19999999999</v>
      </c>
    </row>
    <row r="5" spans="1:12" x14ac:dyDescent="0.25">
      <c r="A5">
        <v>2005</v>
      </c>
      <c r="B5">
        <v>1307.5451833967563</v>
      </c>
      <c r="C5">
        <v>1237.5999999999999</v>
      </c>
      <c r="D5">
        <v>2005</v>
      </c>
      <c r="E5">
        <v>353.17138061874493</v>
      </c>
      <c r="F5">
        <v>339.79999999999899</v>
      </c>
      <c r="G5">
        <v>2005</v>
      </c>
      <c r="H5">
        <v>843.69572167784281</v>
      </c>
      <c r="I5">
        <v>771.69999999999902</v>
      </c>
      <c r="J5">
        <v>2005</v>
      </c>
      <c r="K5">
        <v>1591.0581369810693</v>
      </c>
      <c r="L5">
        <v>1528.5</v>
      </c>
    </row>
    <row r="6" spans="1:12" x14ac:dyDescent="0.25">
      <c r="A6">
        <v>2006</v>
      </c>
      <c r="B6">
        <v>1562.8150303533284</v>
      </c>
      <c r="C6">
        <v>1739.9</v>
      </c>
      <c r="D6">
        <v>2006</v>
      </c>
      <c r="E6">
        <v>343.23514527187535</v>
      </c>
      <c r="F6">
        <v>365.8</v>
      </c>
      <c r="G6">
        <v>2006</v>
      </c>
      <c r="H6">
        <v>843.94578360121159</v>
      </c>
      <c r="I6">
        <v>806.7</v>
      </c>
      <c r="J6">
        <v>2006</v>
      </c>
      <c r="K6">
        <v>1449.756492707171</v>
      </c>
      <c r="L6">
        <v>1469.7</v>
      </c>
    </row>
    <row r="7" spans="1:12" x14ac:dyDescent="0.25">
      <c r="A7">
        <v>2007</v>
      </c>
      <c r="B7">
        <v>1773.7587037129629</v>
      </c>
      <c r="C7">
        <v>1802.4</v>
      </c>
      <c r="D7">
        <v>2007</v>
      </c>
      <c r="E7">
        <v>146.71849063378701</v>
      </c>
      <c r="F7">
        <v>185.79999999999899</v>
      </c>
      <c r="G7">
        <v>2007</v>
      </c>
      <c r="H7">
        <v>1203.4994933643263</v>
      </c>
      <c r="I7">
        <v>1079.4000000000001</v>
      </c>
      <c r="J7">
        <v>2007</v>
      </c>
      <c r="K7">
        <v>1577.527622523819</v>
      </c>
      <c r="L7">
        <v>1596.4</v>
      </c>
    </row>
    <row r="8" spans="1:12" x14ac:dyDescent="0.25">
      <c r="A8">
        <v>2008</v>
      </c>
      <c r="B8">
        <v>1749.8301243459714</v>
      </c>
      <c r="C8">
        <v>1697.1</v>
      </c>
      <c r="D8">
        <v>2008</v>
      </c>
      <c r="E8">
        <v>144.51043833448247</v>
      </c>
      <c r="F8">
        <v>138.19999999999999</v>
      </c>
      <c r="G8">
        <v>2008</v>
      </c>
      <c r="H8">
        <v>1152.8429533794942</v>
      </c>
      <c r="I8">
        <v>1254.4000000000001</v>
      </c>
      <c r="J8">
        <v>2008</v>
      </c>
      <c r="K8">
        <v>1159.6538333515111</v>
      </c>
      <c r="L8">
        <v>1269.2</v>
      </c>
    </row>
    <row r="9" spans="1:12" x14ac:dyDescent="0.25">
      <c r="A9">
        <v>2009</v>
      </c>
      <c r="B9">
        <v>1726.5451829346189</v>
      </c>
      <c r="C9">
        <v>1744.5</v>
      </c>
      <c r="D9">
        <v>2009</v>
      </c>
      <c r="E9">
        <v>187.56745817091786</v>
      </c>
      <c r="F9">
        <v>98.8</v>
      </c>
      <c r="G9">
        <v>2009</v>
      </c>
      <c r="H9">
        <v>1309.7940950614361</v>
      </c>
      <c r="I9">
        <v>1216.4000000000001</v>
      </c>
      <c r="J9">
        <v>2009</v>
      </c>
      <c r="K9">
        <v>921.33329688235995</v>
      </c>
      <c r="L9">
        <v>985.7</v>
      </c>
    </row>
    <row r="10" spans="1:12" x14ac:dyDescent="0.25">
      <c r="A10">
        <v>2010</v>
      </c>
      <c r="B10">
        <v>1241.9172048554674</v>
      </c>
      <c r="C10">
        <v>1408.2</v>
      </c>
      <c r="D10">
        <v>2010</v>
      </c>
      <c r="E10">
        <v>267.05734094587501</v>
      </c>
      <c r="F10">
        <v>241.6</v>
      </c>
      <c r="G10">
        <v>2010</v>
      </c>
      <c r="H10">
        <v>881.42210514240196</v>
      </c>
      <c r="I10">
        <v>987.8</v>
      </c>
      <c r="J10">
        <v>2010</v>
      </c>
      <c r="K10">
        <v>913.49015371285009</v>
      </c>
      <c r="L10">
        <v>826.9</v>
      </c>
    </row>
    <row r="11" spans="1:12" x14ac:dyDescent="0.25">
      <c r="A11">
        <v>2011</v>
      </c>
      <c r="B11">
        <v>1509.3799131933374</v>
      </c>
      <c r="C11">
        <v>1351</v>
      </c>
      <c r="D11">
        <v>2011</v>
      </c>
      <c r="E11">
        <v>335.5069622243102</v>
      </c>
      <c r="F11">
        <v>324.89999999999998</v>
      </c>
      <c r="G11">
        <v>2011</v>
      </c>
      <c r="H11">
        <v>861.36869593437541</v>
      </c>
      <c r="I11">
        <v>955.8</v>
      </c>
      <c r="J11">
        <v>2011</v>
      </c>
      <c r="K11">
        <v>821.99365956673842</v>
      </c>
      <c r="L11">
        <v>900.69999999999902</v>
      </c>
    </row>
    <row r="12" spans="1:12" x14ac:dyDescent="0.25">
      <c r="A12">
        <v>2012</v>
      </c>
      <c r="B12">
        <v>1543.4016856766593</v>
      </c>
      <c r="C12">
        <v>1484.1</v>
      </c>
      <c r="D12">
        <v>2012</v>
      </c>
      <c r="E12">
        <v>174.31914437509138</v>
      </c>
      <c r="F12">
        <v>200.1</v>
      </c>
      <c r="G12">
        <v>2012</v>
      </c>
      <c r="H12">
        <v>900.87252346789546</v>
      </c>
      <c r="I12">
        <v>902.19999999999902</v>
      </c>
      <c r="J12">
        <v>2012</v>
      </c>
      <c r="K12">
        <v>1135.6332617259282</v>
      </c>
      <c r="L12">
        <v>1170.3999999999901</v>
      </c>
    </row>
    <row r="13" spans="1:12" x14ac:dyDescent="0.25">
      <c r="A13">
        <v>2013</v>
      </c>
      <c r="B13">
        <v>1830.1403224757312</v>
      </c>
      <c r="C13">
        <v>1824.2</v>
      </c>
      <c r="D13">
        <v>2013</v>
      </c>
      <c r="E13">
        <v>116.90978459317806</v>
      </c>
      <c r="F13">
        <v>74.5</v>
      </c>
      <c r="G13">
        <v>2013</v>
      </c>
      <c r="H13">
        <v>1304.0952849974499</v>
      </c>
      <c r="I13">
        <v>1304.0999999999999</v>
      </c>
      <c r="J13">
        <v>2013</v>
      </c>
      <c r="K13">
        <v>1079.3497599549326</v>
      </c>
      <c r="L13">
        <v>1060.8</v>
      </c>
    </row>
    <row r="14" spans="1:12" x14ac:dyDescent="0.25">
      <c r="A14">
        <v>2014</v>
      </c>
      <c r="B14">
        <v>1956.1993126872135</v>
      </c>
      <c r="C14">
        <v>1986.1</v>
      </c>
      <c r="D14">
        <v>2014</v>
      </c>
      <c r="E14">
        <v>51.772241763699249</v>
      </c>
      <c r="F14">
        <v>51.5</v>
      </c>
      <c r="G14">
        <v>2014</v>
      </c>
      <c r="H14">
        <v>1682.4589411654235</v>
      </c>
      <c r="I14">
        <v>1730.3</v>
      </c>
      <c r="J14">
        <v>2014</v>
      </c>
      <c r="K14">
        <v>692.89786171857372</v>
      </c>
      <c r="L14">
        <v>642.9</v>
      </c>
    </row>
    <row r="15" spans="1:12" x14ac:dyDescent="0.25">
      <c r="A15">
        <v>2015</v>
      </c>
      <c r="B15">
        <v>1480.7232301000204</v>
      </c>
      <c r="C15">
        <v>1462.3</v>
      </c>
      <c r="D15">
        <v>2015</v>
      </c>
      <c r="E15">
        <v>28.587692621003544</v>
      </c>
      <c r="F15">
        <v>35.200000000000003</v>
      </c>
      <c r="G15">
        <v>2015</v>
      </c>
      <c r="H15">
        <v>1564.1761840355398</v>
      </c>
      <c r="I15">
        <v>1573.2</v>
      </c>
      <c r="J15">
        <v>2015</v>
      </c>
      <c r="K15">
        <v>478.51419765055897</v>
      </c>
      <c r="L15">
        <v>456.4</v>
      </c>
    </row>
    <row r="16" spans="1:12" x14ac:dyDescent="0.25">
      <c r="A16">
        <v>2016</v>
      </c>
      <c r="B16">
        <v>1386.8624633292693</v>
      </c>
      <c r="C16">
        <v>1331</v>
      </c>
      <c r="D16">
        <v>2016</v>
      </c>
      <c r="E16">
        <v>122.42991534143903</v>
      </c>
      <c r="F16">
        <v>96.1</v>
      </c>
      <c r="G16">
        <v>2016</v>
      </c>
      <c r="H16">
        <v>1308.2092403267607</v>
      </c>
      <c r="I16">
        <v>1186.5999999999999</v>
      </c>
      <c r="J16">
        <v>2016</v>
      </c>
      <c r="K16">
        <v>857.6746781072909</v>
      </c>
      <c r="L16">
        <v>917.3</v>
      </c>
    </row>
    <row r="17" spans="1:13" x14ac:dyDescent="0.25">
      <c r="A17">
        <v>2018</v>
      </c>
      <c r="B17">
        <v>1617.8464137516207</v>
      </c>
      <c r="C17">
        <v>1579.3</v>
      </c>
      <c r="D17">
        <v>2018</v>
      </c>
      <c r="E17">
        <v>204.12785041570032</v>
      </c>
      <c r="F17">
        <v>284.2</v>
      </c>
      <c r="G17">
        <v>2018</v>
      </c>
      <c r="H17">
        <v>945.82542576602714</v>
      </c>
      <c r="I17">
        <v>917.1</v>
      </c>
      <c r="J17">
        <v>2018</v>
      </c>
      <c r="K17">
        <v>1040.7886991909929</v>
      </c>
      <c r="L17">
        <v>1042.9000000000001</v>
      </c>
    </row>
    <row r="18" spans="1:13" x14ac:dyDescent="0.25">
      <c r="A18">
        <v>2019</v>
      </c>
      <c r="B18">
        <v>1375.6346081587712</v>
      </c>
      <c r="C18">
        <v>1414.9</v>
      </c>
      <c r="D18">
        <v>2019</v>
      </c>
      <c r="E18">
        <v>304.59423003404902</v>
      </c>
      <c r="F18">
        <v>309.3</v>
      </c>
      <c r="G18">
        <v>2019</v>
      </c>
      <c r="H18">
        <v>815.85366154544727</v>
      </c>
      <c r="I18">
        <v>775.4</v>
      </c>
      <c r="J18">
        <v>2019</v>
      </c>
      <c r="K18">
        <v>942.21477927499791</v>
      </c>
      <c r="L18">
        <v>921.5</v>
      </c>
    </row>
    <row r="19" spans="1:13" x14ac:dyDescent="0.25">
      <c r="A19">
        <v>2020</v>
      </c>
      <c r="B19">
        <v>1355.0040391198881</v>
      </c>
      <c r="C19">
        <v>1362.1</v>
      </c>
      <c r="D19">
        <v>2020</v>
      </c>
      <c r="E19">
        <v>214.06408576256996</v>
      </c>
      <c r="F19">
        <v>245</v>
      </c>
      <c r="G19">
        <v>2020</v>
      </c>
      <c r="H19">
        <v>850.03199725010472</v>
      </c>
      <c r="I19">
        <v>834.7</v>
      </c>
      <c r="J19">
        <v>2020</v>
      </c>
      <c r="K19">
        <v>1190.7558188632497</v>
      </c>
      <c r="L19">
        <v>1039.5999999999999</v>
      </c>
    </row>
    <row r="22" spans="1:13" ht="63" x14ac:dyDescent="0.25">
      <c r="B22" s="6" t="s">
        <v>24</v>
      </c>
      <c r="C22" s="6" t="s">
        <v>26</v>
      </c>
      <c r="D22" s="6" t="s">
        <v>31</v>
      </c>
      <c r="E22" s="6" t="s">
        <v>29</v>
      </c>
      <c r="F22" s="6" t="s">
        <v>25</v>
      </c>
      <c r="G22" s="6" t="s">
        <v>27</v>
      </c>
      <c r="H22" s="6" t="s">
        <v>28</v>
      </c>
      <c r="I22" s="6" t="s">
        <v>30</v>
      </c>
      <c r="M22" t="s">
        <v>32</v>
      </c>
    </row>
    <row r="23" spans="1:13" x14ac:dyDescent="0.25">
      <c r="A23">
        <v>2002</v>
      </c>
      <c r="B23" s="4">
        <v>1755.6609758605864</v>
      </c>
      <c r="C23" s="4">
        <v>191.98356276952654</v>
      </c>
      <c r="D23" s="4">
        <v>1151.1255861613163</v>
      </c>
      <c r="E23" s="4">
        <v>1578.7697047842405</v>
      </c>
      <c r="F23">
        <v>1897.6</v>
      </c>
      <c r="G23">
        <v>218.4</v>
      </c>
      <c r="H23">
        <v>1309.3</v>
      </c>
      <c r="I23">
        <v>1533.5</v>
      </c>
    </row>
    <row r="24" spans="1:13" x14ac:dyDescent="0.25">
      <c r="A24">
        <v>2003</v>
      </c>
      <c r="B24" s="4">
        <v>1535.182936192552</v>
      </c>
      <c r="C24" s="4">
        <v>248.28889640178761</v>
      </c>
      <c r="D24" s="4">
        <v>862.61551389399074</v>
      </c>
      <c r="E24" s="4">
        <v>1639.7026239611705</v>
      </c>
      <c r="F24">
        <v>1542.69999999999</v>
      </c>
      <c r="G24">
        <v>207.3</v>
      </c>
      <c r="H24">
        <v>756.6</v>
      </c>
      <c r="I24">
        <v>1712.8999999999901</v>
      </c>
    </row>
    <row r="25" spans="1:13" x14ac:dyDescent="0.25">
      <c r="A25">
        <v>2004</v>
      </c>
      <c r="B25" s="4">
        <v>1632.8526698552041</v>
      </c>
      <c r="C25" s="4">
        <v>184.25537972196105</v>
      </c>
      <c r="D25" s="4">
        <v>978.36679322894452</v>
      </c>
      <c r="E25" s="4">
        <v>1840.3854190425125</v>
      </c>
      <c r="F25">
        <v>1476.3</v>
      </c>
      <c r="G25">
        <v>202.6</v>
      </c>
      <c r="H25">
        <v>1098.5</v>
      </c>
      <c r="I25">
        <v>1836.19999999999</v>
      </c>
    </row>
    <row r="26" spans="1:13" x14ac:dyDescent="0.25">
      <c r="A26">
        <v>2005</v>
      </c>
      <c r="B26" s="4">
        <v>1307.5451833967563</v>
      </c>
      <c r="C26" s="4">
        <v>353.17138061874493</v>
      </c>
      <c r="D26" s="4">
        <v>843.69572167784281</v>
      </c>
      <c r="E26" s="4">
        <v>1591.0581369810693</v>
      </c>
      <c r="F26">
        <v>1237.5999999999999</v>
      </c>
      <c r="G26">
        <v>339.79999999999899</v>
      </c>
      <c r="H26">
        <v>771.69999999999902</v>
      </c>
      <c r="I26">
        <v>1528.5</v>
      </c>
    </row>
    <row r="27" spans="1:13" x14ac:dyDescent="0.25">
      <c r="A27">
        <v>2006</v>
      </c>
      <c r="B27" s="4">
        <v>1562.8150303533284</v>
      </c>
      <c r="C27" s="4">
        <v>343.23514527187535</v>
      </c>
      <c r="D27" s="4">
        <v>843.94578360121159</v>
      </c>
      <c r="E27" s="4">
        <v>1449.756492707171</v>
      </c>
      <c r="F27">
        <v>1739.9</v>
      </c>
      <c r="G27">
        <v>365.8</v>
      </c>
      <c r="H27">
        <v>806.7</v>
      </c>
      <c r="I27">
        <v>1469.7</v>
      </c>
    </row>
    <row r="28" spans="1:13" x14ac:dyDescent="0.25">
      <c r="A28">
        <v>2007</v>
      </c>
      <c r="B28" s="4">
        <v>1773.7587037129629</v>
      </c>
      <c r="C28" s="4">
        <v>146.71849063378701</v>
      </c>
      <c r="D28" s="4">
        <v>1203.4994933643263</v>
      </c>
      <c r="E28" s="4">
        <v>1577.527622523819</v>
      </c>
      <c r="F28">
        <v>1802.4</v>
      </c>
      <c r="G28">
        <v>185.79999999999899</v>
      </c>
      <c r="H28">
        <v>1079.4000000000001</v>
      </c>
      <c r="I28">
        <v>1596.4</v>
      </c>
    </row>
    <row r="29" spans="1:13" x14ac:dyDescent="0.25">
      <c r="A29">
        <v>2008</v>
      </c>
      <c r="B29" s="4">
        <v>1749.8301243459714</v>
      </c>
      <c r="C29" s="4">
        <v>144.51043833448247</v>
      </c>
      <c r="D29" s="4">
        <v>1152.8429533794942</v>
      </c>
      <c r="E29" s="4">
        <v>1159.6538333515111</v>
      </c>
      <c r="F29">
        <v>1697.1</v>
      </c>
      <c r="G29">
        <v>138.19999999999999</v>
      </c>
      <c r="H29">
        <v>1254.4000000000001</v>
      </c>
      <c r="I29">
        <v>1269.2</v>
      </c>
    </row>
    <row r="30" spans="1:13" x14ac:dyDescent="0.25">
      <c r="A30">
        <v>2009</v>
      </c>
      <c r="B30" s="4">
        <v>1726.5451829346189</v>
      </c>
      <c r="C30" s="4">
        <v>187.56745817091786</v>
      </c>
      <c r="D30" s="4">
        <v>1309.7940950614361</v>
      </c>
      <c r="E30" s="4">
        <v>921.33329688235995</v>
      </c>
      <c r="F30">
        <v>1744.5</v>
      </c>
      <c r="G30">
        <v>98.8</v>
      </c>
      <c r="H30">
        <v>1216.4000000000001</v>
      </c>
      <c r="I30">
        <v>985.7</v>
      </c>
    </row>
    <row r="31" spans="1:13" x14ac:dyDescent="0.25">
      <c r="A31">
        <v>2010</v>
      </c>
      <c r="B31" s="4">
        <v>1241.9172048554674</v>
      </c>
      <c r="C31" s="4">
        <v>267.05734094587501</v>
      </c>
      <c r="D31" s="4">
        <v>881.42210514240196</v>
      </c>
      <c r="E31" s="4">
        <v>913.49015371285009</v>
      </c>
      <c r="F31">
        <v>1408.2</v>
      </c>
      <c r="G31">
        <v>241.6</v>
      </c>
      <c r="H31">
        <v>987.8</v>
      </c>
      <c r="I31">
        <v>826.9</v>
      </c>
    </row>
    <row r="32" spans="1:13" x14ac:dyDescent="0.25">
      <c r="A32">
        <v>2011</v>
      </c>
      <c r="B32" s="4">
        <v>1509.3799131933374</v>
      </c>
      <c r="C32" s="4">
        <v>335.5069622243102</v>
      </c>
      <c r="D32" s="4">
        <v>861.36869593437541</v>
      </c>
      <c r="E32" s="4">
        <v>821.99365956673842</v>
      </c>
      <c r="F32">
        <v>1351</v>
      </c>
      <c r="G32">
        <v>324.89999999999998</v>
      </c>
      <c r="H32">
        <v>955.8</v>
      </c>
      <c r="I32">
        <v>900.69999999999902</v>
      </c>
    </row>
    <row r="33" spans="1:9" x14ac:dyDescent="0.25">
      <c r="A33">
        <v>2012</v>
      </c>
      <c r="B33" s="4">
        <v>1543.4016856766593</v>
      </c>
      <c r="C33" s="4">
        <v>174.31914437509138</v>
      </c>
      <c r="D33" s="4">
        <v>900.87252346789546</v>
      </c>
      <c r="E33" s="4">
        <v>1135.6332617259282</v>
      </c>
      <c r="F33">
        <v>1484.1</v>
      </c>
      <c r="G33">
        <v>200.1</v>
      </c>
      <c r="H33">
        <v>902.19999999999902</v>
      </c>
      <c r="I33">
        <v>1170.3999999999901</v>
      </c>
    </row>
    <row r="34" spans="1:9" x14ac:dyDescent="0.25">
      <c r="A34">
        <v>2013</v>
      </c>
      <c r="B34" s="4">
        <v>1830.1403224757312</v>
      </c>
      <c r="C34" s="4">
        <v>116.90978459317806</v>
      </c>
      <c r="D34" s="4">
        <v>1304.0952849974499</v>
      </c>
      <c r="E34" s="4">
        <v>1079.3497599549326</v>
      </c>
      <c r="F34">
        <v>1824.2</v>
      </c>
      <c r="G34">
        <v>74.5</v>
      </c>
      <c r="H34">
        <v>1304.0999999999999</v>
      </c>
      <c r="I34">
        <v>1060.8</v>
      </c>
    </row>
    <row r="35" spans="1:9" x14ac:dyDescent="0.25">
      <c r="A35">
        <v>2014</v>
      </c>
      <c r="B35" s="4">
        <v>1956.1993126872135</v>
      </c>
      <c r="C35" s="4">
        <v>51.772241763699249</v>
      </c>
      <c r="D35" s="4">
        <v>1682.4589411654235</v>
      </c>
      <c r="E35" s="4">
        <v>692.89786171857372</v>
      </c>
      <c r="F35">
        <v>1986.1</v>
      </c>
      <c r="G35">
        <v>51.5</v>
      </c>
      <c r="H35">
        <v>1730.3</v>
      </c>
      <c r="I35">
        <v>642.9</v>
      </c>
    </row>
    <row r="36" spans="1:9" x14ac:dyDescent="0.25">
      <c r="A36">
        <v>2015</v>
      </c>
      <c r="B36" s="4">
        <v>1480.7232301000204</v>
      </c>
      <c r="C36" s="4">
        <v>28.587692621003544</v>
      </c>
      <c r="D36" s="4">
        <v>1564.1761840355398</v>
      </c>
      <c r="E36" s="4">
        <v>478.51419765055897</v>
      </c>
      <c r="F36">
        <v>1462.3</v>
      </c>
      <c r="G36">
        <v>35.200000000000003</v>
      </c>
      <c r="H36">
        <v>1573.2</v>
      </c>
      <c r="I36">
        <v>456.4</v>
      </c>
    </row>
    <row r="37" spans="1:9" x14ac:dyDescent="0.25">
      <c r="A37">
        <v>2016</v>
      </c>
      <c r="B37" s="4">
        <v>1386.8624633292693</v>
      </c>
      <c r="C37" s="4">
        <v>122.42991534143903</v>
      </c>
      <c r="D37" s="4">
        <v>1308.2092403267607</v>
      </c>
      <c r="E37" s="4">
        <v>857.6746781072909</v>
      </c>
      <c r="F37">
        <v>1331</v>
      </c>
      <c r="G37">
        <v>96.1</v>
      </c>
      <c r="H37">
        <v>1186.5999999999999</v>
      </c>
      <c r="I37">
        <v>917.3</v>
      </c>
    </row>
    <row r="38" spans="1:9" x14ac:dyDescent="0.25">
      <c r="A38">
        <v>2018</v>
      </c>
      <c r="B38" s="4">
        <v>1617.8464137516207</v>
      </c>
      <c r="C38" s="4">
        <v>204.12785041570032</v>
      </c>
      <c r="D38" s="4">
        <v>945.82542576602714</v>
      </c>
      <c r="E38" s="4">
        <v>1040.7886991909929</v>
      </c>
      <c r="F38">
        <v>1579.3</v>
      </c>
      <c r="G38">
        <v>284.2</v>
      </c>
      <c r="H38">
        <v>917.1</v>
      </c>
      <c r="I38">
        <v>1042.9000000000001</v>
      </c>
    </row>
    <row r="39" spans="1:9" x14ac:dyDescent="0.25">
      <c r="A39">
        <v>2019</v>
      </c>
      <c r="B39" s="4">
        <v>1375.6346081587712</v>
      </c>
      <c r="C39" s="4">
        <v>304.59423003404902</v>
      </c>
      <c r="D39" s="4">
        <v>815.85366154544727</v>
      </c>
      <c r="E39" s="4">
        <v>942.21477927499791</v>
      </c>
      <c r="F39">
        <v>1414.9</v>
      </c>
      <c r="G39">
        <v>309.3</v>
      </c>
      <c r="H39">
        <v>775.4</v>
      </c>
      <c r="I39">
        <v>921.5</v>
      </c>
    </row>
    <row r="40" spans="1:9" x14ac:dyDescent="0.25">
      <c r="A40">
        <v>2020</v>
      </c>
      <c r="B40" s="4">
        <v>1355.0040391198881</v>
      </c>
      <c r="C40" s="4">
        <v>214.06408576256996</v>
      </c>
      <c r="D40" s="4">
        <v>850.03199725010472</v>
      </c>
      <c r="E40" s="4">
        <v>1190.7558188632497</v>
      </c>
      <c r="F40">
        <v>1362.1</v>
      </c>
      <c r="G40">
        <v>245</v>
      </c>
      <c r="H40">
        <v>834.7</v>
      </c>
      <c r="I40">
        <v>1039.5999999999999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Estimated</vt:lpstr>
      <vt:lpstr>Estimated bar graph</vt:lpstr>
      <vt:lpstr>Variables to predict supply</vt:lpstr>
      <vt:lpstr>Old Estimated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 Escriva-Bou</dc:creator>
  <cp:lastModifiedBy>Armen Konialian</cp:lastModifiedBy>
  <dcterms:created xsi:type="dcterms:W3CDTF">2024-01-19T15:19:16Z</dcterms:created>
  <dcterms:modified xsi:type="dcterms:W3CDTF">2024-09-18T04:11:30Z</dcterms:modified>
</cp:coreProperties>
</file>