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5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"/>
    </mc:Choice>
  </mc:AlternateContent>
  <xr:revisionPtr revIDLastSave="0" documentId="13_ncr:1_{1DE74F6C-B3C5-4965-9F29-A377EBB5D22B}" xr6:coauthVersionLast="47" xr6:coauthVersionMax="47" xr10:uidLastSave="{00000000-0000-0000-0000-000000000000}"/>
  <bookViews>
    <workbookView xWindow="28635" yWindow="-165" windowWidth="29130" windowHeight="15810" activeTab="5" xr2:uid="{3AC0043D-D22B-384A-9C5D-258A6195F46F}"/>
  </bookViews>
  <sheets>
    <sheet name="Main" sheetId="2" r:id="rId1"/>
    <sheet name="Main(2)" sheetId="21" r:id="rId2"/>
    <sheet name="San Joaquin" sheetId="9" r:id="rId3"/>
    <sheet name="Estimated" sheetId="16" r:id="rId4"/>
    <sheet name="Estimated bar graph" sheetId="19" r:id="rId5"/>
    <sheet name="Variables to predict supply" sheetId="22" r:id="rId6"/>
    <sheet name="Old Estimated" sheetId="26" r:id="rId7"/>
  </sheets>
  <externalReferences>
    <externalReference r:id="rId8"/>
    <externalReference r:id="rId9"/>
    <externalReference r:id="rId10"/>
  </externalReferenc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16" l="1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43" i="16"/>
  <c r="E23" i="16" a="1"/>
  <c r="E23" i="16" s="1"/>
  <c r="D23" i="16" a="1"/>
  <c r="D23" i="16" s="1"/>
  <c r="C23" i="16" a="1"/>
  <c r="C23" i="16" s="1"/>
  <c r="B23" i="16" a="1"/>
  <c r="B23" i="16" s="1"/>
  <c r="F3" i="19" l="1"/>
  <c r="A1" i="21" l="1"/>
  <c r="B1" i="21"/>
  <c r="C1" i="21"/>
  <c r="D1" i="21"/>
  <c r="E1" i="21"/>
  <c r="F1" i="21"/>
  <c r="G1" i="21"/>
  <c r="H1" i="21"/>
  <c r="I1" i="21"/>
  <c r="J1" i="21"/>
  <c r="K1" i="21"/>
  <c r="L1" i="21"/>
  <c r="M1" i="21"/>
  <c r="N1" i="21"/>
  <c r="A2" i="21"/>
  <c r="B2" i="21"/>
  <c r="C2" i="21"/>
  <c r="D2" i="21"/>
  <c r="G2" i="21"/>
  <c r="J2" i="21"/>
  <c r="K2" i="21"/>
  <c r="L2" i="21"/>
  <c r="M2" i="21"/>
  <c r="N2" i="21"/>
  <c r="A3" i="21"/>
  <c r="B3" i="21"/>
  <c r="C3" i="21"/>
  <c r="D3" i="21"/>
  <c r="E3" i="21"/>
  <c r="F3" i="21"/>
  <c r="G3" i="21"/>
  <c r="H3" i="21"/>
  <c r="I3" i="21"/>
  <c r="A4" i="21"/>
  <c r="B4" i="21"/>
  <c r="C4" i="21"/>
  <c r="D4" i="21"/>
  <c r="E4" i="21"/>
  <c r="F4" i="21"/>
  <c r="G4" i="21"/>
  <c r="H4" i="21"/>
  <c r="I4" i="21"/>
  <c r="J4" i="21"/>
  <c r="K4" i="21"/>
  <c r="L4" i="21"/>
  <c r="M4" i="21"/>
  <c r="N4" i="21"/>
  <c r="A5" i="21"/>
  <c r="H5" i="21"/>
  <c r="I5" i="21"/>
  <c r="J5" i="21"/>
  <c r="K5" i="21"/>
  <c r="L5" i="21"/>
  <c r="M5" i="21"/>
  <c r="N5" i="21"/>
  <c r="A6" i="21"/>
  <c r="B6" i="21"/>
  <c r="C6" i="21"/>
  <c r="D6" i="21"/>
  <c r="A7" i="21"/>
  <c r="B7" i="21"/>
  <c r="C7" i="21"/>
  <c r="D7" i="21"/>
  <c r="E7" i="21"/>
  <c r="F7" i="21"/>
  <c r="G7" i="21"/>
  <c r="H7" i="21"/>
  <c r="I7" i="21"/>
  <c r="A8" i="21"/>
  <c r="I8" i="21"/>
  <c r="J8" i="21"/>
  <c r="K8" i="21"/>
  <c r="L8" i="21"/>
  <c r="M8" i="21"/>
  <c r="N8" i="21"/>
  <c r="A9" i="21"/>
  <c r="B9" i="21"/>
  <c r="A10" i="21"/>
  <c r="C10" i="21"/>
  <c r="D10" i="21"/>
  <c r="F10" i="21"/>
  <c r="G10" i="21"/>
  <c r="A11" i="21"/>
  <c r="A12" i="21"/>
  <c r="B12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A13" i="21"/>
  <c r="G13" i="21"/>
  <c r="H13" i="21"/>
  <c r="I13" i="21"/>
  <c r="J13" i="21"/>
  <c r="K13" i="21"/>
  <c r="L13" i="21"/>
  <c r="M13" i="21"/>
  <c r="N13" i="21"/>
  <c r="A14" i="21"/>
  <c r="B14" i="21"/>
  <c r="C14" i="21"/>
  <c r="D14" i="21"/>
  <c r="K14" i="21"/>
  <c r="L14" i="21"/>
  <c r="M14" i="21"/>
  <c r="N14" i="21"/>
  <c r="A15" i="21"/>
  <c r="B15" i="21"/>
  <c r="C15" i="21"/>
  <c r="D15" i="21"/>
  <c r="E15" i="21"/>
  <c r="F15" i="21"/>
  <c r="G15" i="21"/>
  <c r="H15" i="21"/>
  <c r="I15" i="21"/>
  <c r="A16" i="21"/>
  <c r="E16" i="21"/>
  <c r="F16" i="21"/>
  <c r="G16" i="21"/>
  <c r="H16" i="21"/>
  <c r="I16" i="21"/>
  <c r="J16" i="21"/>
  <c r="K16" i="21"/>
  <c r="L16" i="21"/>
  <c r="M16" i="21"/>
  <c r="N16" i="21"/>
  <c r="A17" i="21"/>
  <c r="L17" i="21"/>
  <c r="M17" i="21"/>
  <c r="N17" i="21"/>
  <c r="A18" i="21"/>
  <c r="B18" i="21"/>
  <c r="C18" i="21"/>
  <c r="D18" i="21"/>
  <c r="A19" i="21"/>
  <c r="F19" i="21"/>
  <c r="G19" i="21"/>
  <c r="H19" i="21"/>
  <c r="I19" i="21"/>
  <c r="J19" i="21"/>
  <c r="K19" i="21"/>
  <c r="A20" i="21"/>
  <c r="A21" i="21"/>
  <c r="R5" i="2"/>
  <c r="S5" i="2"/>
  <c r="T5" i="2"/>
  <c r="U5" i="2"/>
  <c r="E2" i="21" s="1"/>
  <c r="V5" i="2"/>
  <c r="F2" i="21" s="1"/>
  <c r="W5" i="2"/>
  <c r="X5" i="2"/>
  <c r="H2" i="21" s="1"/>
  <c r="Y5" i="2"/>
  <c r="I2" i="21" s="1"/>
  <c r="Z5" i="2"/>
  <c r="AA5" i="2"/>
  <c r="AB5" i="2"/>
  <c r="AC5" i="2"/>
  <c r="AD5" i="2"/>
  <c r="R6" i="2"/>
  <c r="S6" i="2"/>
  <c r="T6" i="2"/>
  <c r="U6" i="2"/>
  <c r="V6" i="2"/>
  <c r="W6" i="2"/>
  <c r="X6" i="2"/>
  <c r="Y6" i="2"/>
  <c r="Z6" i="2"/>
  <c r="J3" i="21" s="1"/>
  <c r="AA6" i="2"/>
  <c r="K3" i="21" s="1"/>
  <c r="AB6" i="2"/>
  <c r="L3" i="21" s="1"/>
  <c r="AC6" i="2"/>
  <c r="M3" i="21" s="1"/>
  <c r="AD6" i="2"/>
  <c r="N3" i="21" s="1"/>
  <c r="R7" i="2"/>
  <c r="S7" i="2"/>
  <c r="T7" i="2"/>
  <c r="U7" i="2"/>
  <c r="V7" i="2"/>
  <c r="W7" i="2"/>
  <c r="X7" i="2"/>
  <c r="Y7" i="2"/>
  <c r="Z7" i="2"/>
  <c r="AA7" i="2"/>
  <c r="AB7" i="2"/>
  <c r="AC7" i="2"/>
  <c r="AD7" i="2"/>
  <c r="R8" i="2"/>
  <c r="B5" i="21" s="1"/>
  <c r="S8" i="2"/>
  <c r="C5" i="21" s="1"/>
  <c r="T8" i="2"/>
  <c r="D5" i="21" s="1"/>
  <c r="U8" i="2"/>
  <c r="E5" i="21" s="1"/>
  <c r="V8" i="2"/>
  <c r="F5" i="21" s="1"/>
  <c r="W8" i="2"/>
  <c r="G5" i="21" s="1"/>
  <c r="X8" i="2"/>
  <c r="Y8" i="2"/>
  <c r="Z8" i="2"/>
  <c r="AA8" i="2"/>
  <c r="AB8" i="2"/>
  <c r="AC8" i="2"/>
  <c r="AD8" i="2"/>
  <c r="R9" i="2"/>
  <c r="S9" i="2"/>
  <c r="T9" i="2"/>
  <c r="U9" i="2"/>
  <c r="E6" i="21" s="1"/>
  <c r="V9" i="2"/>
  <c r="F6" i="21" s="1"/>
  <c r="W9" i="2"/>
  <c r="G6" i="21" s="1"/>
  <c r="X9" i="2"/>
  <c r="H6" i="21" s="1"/>
  <c r="Y9" i="2"/>
  <c r="I6" i="21" s="1"/>
  <c r="Z9" i="2"/>
  <c r="J6" i="21" s="1"/>
  <c r="AA9" i="2"/>
  <c r="K6" i="21" s="1"/>
  <c r="AB9" i="2"/>
  <c r="L6" i="21" s="1"/>
  <c r="AC9" i="2"/>
  <c r="M6" i="21" s="1"/>
  <c r="AD9" i="2"/>
  <c r="N6" i="21" s="1"/>
  <c r="R10" i="2"/>
  <c r="S10" i="2"/>
  <c r="T10" i="2"/>
  <c r="U10" i="2"/>
  <c r="V10" i="2"/>
  <c r="W10" i="2"/>
  <c r="X10" i="2"/>
  <c r="Y10" i="2"/>
  <c r="Z10" i="2"/>
  <c r="J7" i="21" s="1"/>
  <c r="AA10" i="2"/>
  <c r="K7" i="21" s="1"/>
  <c r="AB10" i="2"/>
  <c r="L7" i="21" s="1"/>
  <c r="AC10" i="2"/>
  <c r="M7" i="21" s="1"/>
  <c r="AD10" i="2"/>
  <c r="N7" i="21" s="1"/>
  <c r="R11" i="2"/>
  <c r="B8" i="21" s="1"/>
  <c r="S11" i="2"/>
  <c r="C8" i="21" s="1"/>
  <c r="T11" i="2"/>
  <c r="D8" i="21" s="1"/>
  <c r="U11" i="2"/>
  <c r="E8" i="21" s="1"/>
  <c r="V11" i="2"/>
  <c r="F8" i="21" s="1"/>
  <c r="W11" i="2"/>
  <c r="G8" i="21" s="1"/>
  <c r="X11" i="2"/>
  <c r="H8" i="21" s="1"/>
  <c r="Y11" i="2"/>
  <c r="Z11" i="2"/>
  <c r="AA11" i="2"/>
  <c r="AB11" i="2"/>
  <c r="AC11" i="2"/>
  <c r="AD11" i="2"/>
  <c r="R12" i="2"/>
  <c r="S12" i="2"/>
  <c r="C9" i="21" s="1"/>
  <c r="T12" i="2"/>
  <c r="D9" i="21" s="1"/>
  <c r="U12" i="2"/>
  <c r="E9" i="21" s="1"/>
  <c r="V12" i="2"/>
  <c r="F9" i="21" s="1"/>
  <c r="W12" i="2"/>
  <c r="G9" i="21" s="1"/>
  <c r="X12" i="2"/>
  <c r="H9" i="21" s="1"/>
  <c r="Y12" i="2"/>
  <c r="I9" i="21" s="1"/>
  <c r="Z12" i="2"/>
  <c r="J9" i="21" s="1"/>
  <c r="AA12" i="2"/>
  <c r="K9" i="21" s="1"/>
  <c r="AB12" i="2"/>
  <c r="L9" i="21" s="1"/>
  <c r="AC12" i="2"/>
  <c r="M9" i="21" s="1"/>
  <c r="AD12" i="2"/>
  <c r="N9" i="21" s="1"/>
  <c r="R13" i="2"/>
  <c r="B10" i="21" s="1"/>
  <c r="S13" i="2"/>
  <c r="T13" i="2"/>
  <c r="U13" i="2"/>
  <c r="E10" i="21" s="1"/>
  <c r="V13" i="2"/>
  <c r="W13" i="2"/>
  <c r="X13" i="2"/>
  <c r="H10" i="21" s="1"/>
  <c r="Y13" i="2"/>
  <c r="I10" i="21" s="1"/>
  <c r="Z13" i="2"/>
  <c r="J10" i="21" s="1"/>
  <c r="AA13" i="2"/>
  <c r="K10" i="21" s="1"/>
  <c r="AB13" i="2"/>
  <c r="L10" i="21" s="1"/>
  <c r="AC13" i="2"/>
  <c r="M10" i="21" s="1"/>
  <c r="AD13" i="2"/>
  <c r="N10" i="21" s="1"/>
  <c r="R14" i="2"/>
  <c r="B11" i="21" s="1"/>
  <c r="S14" i="2"/>
  <c r="C11" i="21" s="1"/>
  <c r="T14" i="2"/>
  <c r="D11" i="21" s="1"/>
  <c r="U14" i="2"/>
  <c r="E11" i="21" s="1"/>
  <c r="V14" i="2"/>
  <c r="F11" i="21" s="1"/>
  <c r="W14" i="2"/>
  <c r="G11" i="21" s="1"/>
  <c r="X14" i="2"/>
  <c r="H11" i="21" s="1"/>
  <c r="Y14" i="2"/>
  <c r="I11" i="21" s="1"/>
  <c r="Z14" i="2"/>
  <c r="J11" i="21" s="1"/>
  <c r="AA14" i="2"/>
  <c r="K11" i="21" s="1"/>
  <c r="AB14" i="2"/>
  <c r="L11" i="21" s="1"/>
  <c r="AC14" i="2"/>
  <c r="M11" i="21" s="1"/>
  <c r="AD14" i="2"/>
  <c r="N11" i="21" s="1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R16" i="2"/>
  <c r="B13" i="21" s="1"/>
  <c r="S16" i="2"/>
  <c r="C13" i="21" s="1"/>
  <c r="T16" i="2"/>
  <c r="D13" i="21" s="1"/>
  <c r="U16" i="2"/>
  <c r="E13" i="21" s="1"/>
  <c r="V16" i="2"/>
  <c r="F13" i="21" s="1"/>
  <c r="W16" i="2"/>
  <c r="X16" i="2"/>
  <c r="Y16" i="2"/>
  <c r="Z16" i="2"/>
  <c r="AA16" i="2"/>
  <c r="AB16" i="2"/>
  <c r="AC16" i="2"/>
  <c r="AD16" i="2"/>
  <c r="R17" i="2"/>
  <c r="S17" i="2"/>
  <c r="T17" i="2"/>
  <c r="U17" i="2"/>
  <c r="E14" i="21" s="1"/>
  <c r="V17" i="2"/>
  <c r="F14" i="21" s="1"/>
  <c r="W17" i="2"/>
  <c r="G14" i="21" s="1"/>
  <c r="X17" i="2"/>
  <c r="H14" i="21" s="1"/>
  <c r="Y17" i="2"/>
  <c r="I14" i="21" s="1"/>
  <c r="Z17" i="2"/>
  <c r="J14" i="21" s="1"/>
  <c r="AA17" i="2"/>
  <c r="AB17" i="2"/>
  <c r="AC17" i="2"/>
  <c r="AD17" i="2"/>
  <c r="R18" i="2"/>
  <c r="S18" i="2"/>
  <c r="T18" i="2"/>
  <c r="U18" i="2"/>
  <c r="V18" i="2"/>
  <c r="W18" i="2"/>
  <c r="X18" i="2"/>
  <c r="Y18" i="2"/>
  <c r="Z18" i="2"/>
  <c r="J15" i="21" s="1"/>
  <c r="AA18" i="2"/>
  <c r="K15" i="21" s="1"/>
  <c r="AB18" i="2"/>
  <c r="L15" i="21" s="1"/>
  <c r="AC18" i="2"/>
  <c r="M15" i="21" s="1"/>
  <c r="AD18" i="2"/>
  <c r="N15" i="21" s="1"/>
  <c r="R19" i="2"/>
  <c r="B16" i="21" s="1"/>
  <c r="S19" i="2"/>
  <c r="C16" i="21" s="1"/>
  <c r="T19" i="2"/>
  <c r="D16" i="21" s="1"/>
  <c r="U19" i="2"/>
  <c r="V19" i="2"/>
  <c r="W19" i="2"/>
  <c r="X19" i="2"/>
  <c r="Y19" i="2"/>
  <c r="Z19" i="2"/>
  <c r="AA19" i="2"/>
  <c r="AB19" i="2"/>
  <c r="AC19" i="2"/>
  <c r="AD19" i="2"/>
  <c r="R20" i="2"/>
  <c r="B17" i="21" s="1"/>
  <c r="S20" i="2"/>
  <c r="C17" i="21" s="1"/>
  <c r="T20" i="2"/>
  <c r="D17" i="21" s="1"/>
  <c r="U20" i="2"/>
  <c r="E17" i="21" s="1"/>
  <c r="V20" i="2"/>
  <c r="F17" i="21" s="1"/>
  <c r="W20" i="2"/>
  <c r="G17" i="21" s="1"/>
  <c r="X20" i="2"/>
  <c r="H17" i="21" s="1"/>
  <c r="Y20" i="2"/>
  <c r="I17" i="21" s="1"/>
  <c r="Z20" i="2"/>
  <c r="J17" i="21" s="1"/>
  <c r="AA20" i="2"/>
  <c r="K17" i="21" s="1"/>
  <c r="AB20" i="2"/>
  <c r="AC20" i="2"/>
  <c r="AD20" i="2"/>
  <c r="R21" i="2"/>
  <c r="S21" i="2"/>
  <c r="T21" i="2"/>
  <c r="U21" i="2"/>
  <c r="E18" i="21" s="1"/>
  <c r="V21" i="2"/>
  <c r="F18" i="21" s="1"/>
  <c r="W21" i="2"/>
  <c r="G18" i="21" s="1"/>
  <c r="X21" i="2"/>
  <c r="H18" i="21" s="1"/>
  <c r="Y21" i="2"/>
  <c r="I18" i="21" s="1"/>
  <c r="Z21" i="2"/>
  <c r="J18" i="21" s="1"/>
  <c r="AA21" i="2"/>
  <c r="K18" i="21" s="1"/>
  <c r="AB21" i="2"/>
  <c r="L18" i="21" s="1"/>
  <c r="AC21" i="2"/>
  <c r="M18" i="21" s="1"/>
  <c r="AD21" i="2"/>
  <c r="N18" i="21" s="1"/>
  <c r="R22" i="2"/>
  <c r="B19" i="21" s="1"/>
  <c r="S22" i="2"/>
  <c r="C19" i="21" s="1"/>
  <c r="T22" i="2"/>
  <c r="D19" i="21" s="1"/>
  <c r="U22" i="2"/>
  <c r="E19" i="21" s="1"/>
  <c r="V22" i="2"/>
  <c r="W22" i="2"/>
  <c r="X22" i="2"/>
  <c r="Y22" i="2"/>
  <c r="Z22" i="2"/>
  <c r="AA22" i="2"/>
  <c r="AB22" i="2"/>
  <c r="L19" i="21" s="1"/>
  <c r="AC22" i="2"/>
  <c r="M19" i="21" s="1"/>
  <c r="AD22" i="2"/>
  <c r="N19" i="21" s="1"/>
  <c r="W23" i="2" l="1"/>
  <c r="G20" i="21" s="1"/>
  <c r="V23" i="2"/>
  <c r="F20" i="21" s="1"/>
  <c r="T23" i="2"/>
  <c r="D20" i="21" s="1"/>
  <c r="R23" i="2"/>
  <c r="B20" i="21" s="1"/>
  <c r="AD23" i="2"/>
  <c r="AC23" i="2"/>
  <c r="M20" i="21" s="1"/>
  <c r="AB23" i="2"/>
  <c r="L20" i="21" s="1"/>
  <c r="AA23" i="2"/>
  <c r="K20" i="21" s="1"/>
  <c r="Z23" i="2"/>
  <c r="J20" i="21" s="1"/>
  <c r="X23" i="2"/>
  <c r="H20" i="21" s="1"/>
  <c r="U23" i="2"/>
  <c r="E20" i="21" s="1"/>
  <c r="Y23" i="2"/>
  <c r="I20" i="21" s="1"/>
  <c r="S23" i="2"/>
  <c r="C20" i="21" s="1"/>
  <c r="AD24" i="2" l="1"/>
  <c r="N21" i="21" s="1"/>
  <c r="N20" i="21"/>
  <c r="Z24" i="2"/>
  <c r="J21" i="21" s="1"/>
  <c r="B3" i="19"/>
  <c r="J55" i="19"/>
  <c r="I55" i="19"/>
  <c r="H55" i="19"/>
  <c r="G55" i="19"/>
  <c r="F54" i="19"/>
  <c r="E54" i="19"/>
  <c r="D54" i="19"/>
  <c r="C54" i="19"/>
  <c r="B54" i="19"/>
  <c r="J52" i="19"/>
  <c r="I52" i="19"/>
  <c r="H52" i="19"/>
  <c r="G52" i="19"/>
  <c r="F51" i="19"/>
  <c r="E51" i="19"/>
  <c r="D51" i="19"/>
  <c r="C51" i="19"/>
  <c r="B51" i="19"/>
  <c r="J49" i="19"/>
  <c r="I49" i="19"/>
  <c r="H49" i="19"/>
  <c r="G49" i="19"/>
  <c r="F48" i="19"/>
  <c r="E48" i="19"/>
  <c r="D48" i="19"/>
  <c r="C48" i="19"/>
  <c r="B48" i="19"/>
  <c r="J46" i="19"/>
  <c r="I46" i="19"/>
  <c r="H46" i="19"/>
  <c r="G46" i="19"/>
  <c r="F45" i="19"/>
  <c r="E45" i="19"/>
  <c r="D45" i="19"/>
  <c r="C45" i="19"/>
  <c r="B45" i="19"/>
  <c r="J43" i="19"/>
  <c r="I43" i="19"/>
  <c r="H43" i="19"/>
  <c r="G43" i="19"/>
  <c r="F42" i="19"/>
  <c r="E42" i="19"/>
  <c r="D42" i="19"/>
  <c r="C42" i="19"/>
  <c r="B42" i="19"/>
  <c r="J40" i="19"/>
  <c r="I40" i="19"/>
  <c r="H40" i="19"/>
  <c r="G40" i="19"/>
  <c r="F39" i="19"/>
  <c r="E39" i="19"/>
  <c r="D39" i="19"/>
  <c r="C39" i="19"/>
  <c r="B39" i="19"/>
  <c r="J37" i="19"/>
  <c r="I37" i="19"/>
  <c r="H37" i="19"/>
  <c r="G37" i="19"/>
  <c r="F36" i="19"/>
  <c r="E36" i="19"/>
  <c r="D36" i="19"/>
  <c r="C36" i="19"/>
  <c r="B36" i="19"/>
  <c r="J34" i="19"/>
  <c r="I34" i="19"/>
  <c r="H34" i="19"/>
  <c r="G34" i="19"/>
  <c r="F33" i="19"/>
  <c r="E33" i="19"/>
  <c r="D33" i="19"/>
  <c r="C33" i="19"/>
  <c r="B33" i="19"/>
  <c r="J31" i="19"/>
  <c r="I31" i="19"/>
  <c r="H31" i="19"/>
  <c r="G31" i="19"/>
  <c r="F30" i="19"/>
  <c r="E30" i="19"/>
  <c r="D30" i="19"/>
  <c r="C30" i="19"/>
  <c r="B30" i="19"/>
  <c r="J28" i="19"/>
  <c r="I28" i="19"/>
  <c r="H28" i="19"/>
  <c r="G28" i="19"/>
  <c r="F27" i="19"/>
  <c r="E27" i="19"/>
  <c r="D27" i="19"/>
  <c r="C27" i="19"/>
  <c r="B27" i="19"/>
  <c r="J25" i="19"/>
  <c r="I25" i="19"/>
  <c r="H25" i="19"/>
  <c r="G25" i="19"/>
  <c r="F24" i="19"/>
  <c r="E24" i="19"/>
  <c r="D24" i="19"/>
  <c r="C24" i="19"/>
  <c r="B24" i="19"/>
  <c r="J22" i="19"/>
  <c r="I22" i="19"/>
  <c r="H22" i="19"/>
  <c r="G22" i="19"/>
  <c r="F21" i="19"/>
  <c r="E21" i="19"/>
  <c r="D21" i="19"/>
  <c r="C21" i="19"/>
  <c r="B21" i="19"/>
  <c r="J19" i="19"/>
  <c r="I19" i="19"/>
  <c r="H19" i="19"/>
  <c r="G19" i="19"/>
  <c r="F18" i="19"/>
  <c r="E18" i="19"/>
  <c r="D18" i="19"/>
  <c r="C18" i="19"/>
  <c r="B18" i="19"/>
  <c r="J16" i="19"/>
  <c r="I16" i="19"/>
  <c r="H16" i="19"/>
  <c r="G16" i="19"/>
  <c r="F15" i="19"/>
  <c r="E15" i="19"/>
  <c r="D15" i="19"/>
  <c r="C15" i="19"/>
  <c r="B15" i="19"/>
  <c r="J13" i="19"/>
  <c r="I13" i="19"/>
  <c r="H13" i="19"/>
  <c r="G13" i="19"/>
  <c r="F12" i="19"/>
  <c r="E12" i="19"/>
  <c r="D12" i="19"/>
  <c r="C12" i="19"/>
  <c r="B12" i="19"/>
  <c r="J10" i="19"/>
  <c r="I10" i="19"/>
  <c r="H10" i="19"/>
  <c r="G10" i="19"/>
  <c r="F9" i="19"/>
  <c r="E9" i="19"/>
  <c r="D9" i="19"/>
  <c r="C9" i="19"/>
  <c r="B9" i="19"/>
  <c r="J7" i="19"/>
  <c r="I7" i="19"/>
  <c r="H7" i="19"/>
  <c r="G7" i="19"/>
  <c r="F6" i="19"/>
  <c r="E6" i="19"/>
  <c r="D6" i="19"/>
  <c r="C6" i="19"/>
  <c r="B6" i="19"/>
  <c r="J4" i="19"/>
  <c r="I4" i="19"/>
  <c r="H4" i="19"/>
  <c r="G4" i="19"/>
  <c r="E3" i="19"/>
  <c r="D3" i="19"/>
  <c r="C3" i="19"/>
  <c r="J1" i="19"/>
  <c r="I1" i="19"/>
  <c r="H1" i="19"/>
  <c r="G1" i="19"/>
  <c r="F1" i="19"/>
  <c r="E1" i="19"/>
  <c r="D1" i="19"/>
  <c r="C1" i="19"/>
  <c r="R24" i="2" l="1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S24" i="2"/>
  <c r="C21" i="21" s="1"/>
  <c r="T24" i="2"/>
  <c r="D21" i="21" s="1"/>
  <c r="U24" i="2"/>
  <c r="E21" i="21" s="1"/>
  <c r="V24" i="2"/>
  <c r="F21" i="21" s="1"/>
  <c r="W24" i="2"/>
  <c r="G21" i="21" s="1"/>
  <c r="X24" i="2"/>
  <c r="H21" i="21" s="1"/>
  <c r="Y24" i="2"/>
  <c r="I21" i="21" s="1"/>
  <c r="AA24" i="2"/>
  <c r="K21" i="21" s="1"/>
  <c r="AB24" i="2"/>
  <c r="L21" i="21" s="1"/>
  <c r="AC24" i="2"/>
  <c r="M21" i="21" s="1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G6" i="2"/>
  <c r="AF7" i="2"/>
  <c r="AG7" i="2"/>
  <c r="AF8" i="2"/>
  <c r="AG8" i="2"/>
  <c r="AF9" i="2"/>
  <c r="AG9" i="2"/>
  <c r="AF10" i="2"/>
  <c r="AG10" i="2"/>
  <c r="AF11" i="2"/>
  <c r="AG11" i="2"/>
  <c r="AF12" i="2"/>
  <c r="AG12" i="2"/>
  <c r="AF13" i="2"/>
  <c r="AG13" i="2"/>
  <c r="AF14" i="2"/>
  <c r="AG14" i="2"/>
  <c r="AF15" i="2"/>
  <c r="AG15" i="2"/>
  <c r="AF16" i="2"/>
  <c r="AG16" i="2"/>
  <c r="AF17" i="2"/>
  <c r="AG17" i="2"/>
  <c r="AF18" i="2"/>
  <c r="AG18" i="2"/>
  <c r="AF19" i="2"/>
  <c r="AG19" i="2"/>
  <c r="AF20" i="2"/>
  <c r="AG20" i="2"/>
  <c r="AF21" i="2"/>
  <c r="AG21" i="2"/>
  <c r="AF22" i="2"/>
  <c r="AG22" i="2"/>
  <c r="AG5" i="2"/>
  <c r="AF5" i="2"/>
  <c r="AH5" i="2" s="1"/>
  <c r="AE24" i="2" l="1"/>
  <c r="B21" i="21"/>
  <c r="AH15" i="2"/>
  <c r="AH22" i="2"/>
  <c r="AH13" i="2"/>
  <c r="AH12" i="2"/>
  <c r="AH21" i="2"/>
  <c r="AH20" i="2"/>
  <c r="AH18" i="2"/>
  <c r="AH7" i="2"/>
  <c r="AH16" i="2"/>
  <c r="AH11" i="2"/>
  <c r="AH9" i="2"/>
  <c r="AH8" i="2"/>
  <c r="AH6" i="2"/>
  <c r="AH10" i="2"/>
  <c r="AH19" i="2"/>
  <c r="AH17" i="2"/>
  <c r="AH1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<sst xmlns="http://schemas.openxmlformats.org/spreadsheetml/2006/main" count="148" uniqueCount="81">
  <si>
    <t>Year</t>
  </si>
  <si>
    <t>HR</t>
  </si>
  <si>
    <t>Groundwater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</si>
  <si>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</si>
  <si>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</si>
  <si>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</si>
  <si>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</si>
  <si>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</si>
  <si>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</si>
  <si>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</si>
  <si>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</si>
  <si>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</si>
  <si>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</si>
  <si>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</si>
  <si>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Row Labels</t>
  </si>
  <si>
    <t>Grand Total</t>
  </si>
  <si>
    <t>Column Labels</t>
  </si>
  <si>
    <t>Sum of taf</t>
  </si>
  <si>
    <t>swp+colorad</t>
  </si>
  <si>
    <t>year</t>
  </si>
  <si>
    <t>pctl_gwelev</t>
  </si>
  <si>
    <t>pctl_gwchange</t>
  </si>
  <si>
    <t>pctl_cumgwchange</t>
  </si>
  <si>
    <t>pctl_gwchange_corr</t>
  </si>
  <si>
    <t>pctl_cumgwchange_corr</t>
  </si>
  <si>
    <t>swp</t>
  </si>
  <si>
    <t>colorado</t>
  </si>
  <si>
    <t>gw</t>
  </si>
  <si>
    <t>imports</t>
  </si>
  <si>
    <t>percent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</si>
  <si>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</si>
  <si>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</si>
  <si>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</si>
  <si>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</si>
  <si>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</si>
  <si>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</si>
  <si>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</si>
  <si>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</si>
  <si>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</si>
  <si>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</si>
  <si>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</si>
  <si>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</si>
  <si>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</si>
  <si>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</si>
  <si>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</si>
  <si>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</si>
  <si>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</si>
  <si>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</si>
  <si>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</si>
  <si>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</si>
  <si>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</si>
  <si>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</si>
  <si>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</si>
  <si>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</si>
  <si>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</si>
  <si>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</si>
  <si>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2720.1</t>
  </si>
  <si>
    <t>Residuals</t>
  </si>
  <si>
    <t>Estimated Groundwater imports</t>
  </si>
  <si>
    <t>Actual Groundwater imports</t>
  </si>
  <si>
    <t>Estimated LA Aqueduct imports</t>
  </si>
  <si>
    <t>Actual LA Aqueduct imports</t>
  </si>
  <si>
    <t>Actual Colorado River imports</t>
  </si>
  <si>
    <t>Estimated SWP imports</t>
  </si>
  <si>
    <t>Actual SWP imports</t>
  </si>
  <si>
    <t>Estimated Colorado River imports</t>
  </si>
  <si>
    <t>https://www.youtube.com/watch?v=ukgSW_Xhtes</t>
  </si>
  <si>
    <t>South Coast</t>
  </si>
  <si>
    <t>Supply</t>
  </si>
  <si>
    <t>Variables</t>
  </si>
  <si>
    <t>LA Aqueduct</t>
  </si>
  <si>
    <t>SWDI of South Lahontan</t>
  </si>
  <si>
    <t>dummy variable</t>
  </si>
  <si>
    <t>log (SWDI South Coast)</t>
  </si>
  <si>
    <t>log (SWDI exporting basins)</t>
  </si>
  <si>
    <t>log (GWPII)</t>
  </si>
  <si>
    <t>r2</t>
  </si>
  <si>
    <t>Adjusted r2</t>
  </si>
  <si>
    <t>Estimated Total imports</t>
  </si>
  <si>
    <t>Actual Total imports</t>
  </si>
  <si>
    <t>Number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</si>
</sst>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9" fontId="0" fillId="0" borderId="0" xfId="0" applyNumberFormat="1"/>
    <xf numFmtId="22" fontId="0" fillId="0" borderId="0" xfId="0" applyNumberForma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2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center"/>
    </xf>
    <xf numFmtId="0" fontId="0" fillId="0" borderId="14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2842.8</c:v>
                </c:pt>
                <c:pt idx="1">
                  <c:v>2469.49999999999</c:v>
                </c:pt>
                <c:pt idx="2">
                  <c:v>2934.6999999999898</c:v>
                </c:pt>
                <c:pt idx="3">
                  <c:v>2300.1999999999989</c:v>
                </c:pt>
                <c:pt idx="4">
                  <c:v>2276.4</c:v>
                </c:pt>
                <c:pt idx="5">
                  <c:v>2675.8</c:v>
                </c:pt>
                <c:pt idx="6">
                  <c:v>2523.6000000000004</c:v>
                </c:pt>
                <c:pt idx="7">
                  <c:v>2202.1000000000004</c:v>
                </c:pt>
                <c:pt idx="8">
                  <c:v>1814.6999999999998</c:v>
                </c:pt>
                <c:pt idx="9">
                  <c:v>1856.4999999999991</c:v>
                </c:pt>
                <c:pt idx="10">
                  <c:v>2072.599999999989</c:v>
                </c:pt>
                <c:pt idx="11">
                  <c:v>2364.8999999999996</c:v>
                </c:pt>
                <c:pt idx="12">
                  <c:v>2373.1999999999998</c:v>
                </c:pt>
                <c:pt idx="13">
                  <c:v>2029.6</c:v>
                </c:pt>
                <c:pt idx="14">
                  <c:v>2103.8999999999996</c:v>
                </c:pt>
                <c:pt idx="15">
                  <c:v>1960</c:v>
                </c:pt>
                <c:pt idx="16">
                  <c:v>1696.9</c:v>
                </c:pt>
                <c:pt idx="17">
                  <c:v>1874.3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portfolios with colorado.xlsx]Main!PivotTable1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Main!$B$3:$B$4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Main!$B$5:$B$23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E-45CB-8DC2-45FD552BD09F}"/>
            </c:ext>
          </c:extLst>
        </c:ser>
        <c:ser>
          <c:idx val="1"/>
          <c:order val="1"/>
          <c:tx>
            <c:strRef>
              <c:f>Main!$C$3:$C$4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Main!$C$5:$C$23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E-45CB-8DC2-45FD552BD09F}"/>
            </c:ext>
          </c:extLst>
        </c:ser>
        <c:ser>
          <c:idx val="2"/>
          <c:order val="2"/>
          <c:tx>
            <c:strRef>
              <c:f>Main!$D$3:$D$4</c:f>
              <c:strCache>
                <c:ptCount val="1"/>
                <c:pt idx="0">
                  <c:v>Env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Main!$D$5:$D$23</c:f>
              <c:numCache>
                <c:formatCode>General</c:formatCode>
                <c:ptCount val="18"/>
                <c:pt idx="0">
                  <c:v>36.299999999999997</c:v>
                </c:pt>
                <c:pt idx="1">
                  <c:v>36.200000000000003</c:v>
                </c:pt>
                <c:pt idx="2">
                  <c:v>31.2</c:v>
                </c:pt>
                <c:pt idx="3">
                  <c:v>427.599999999999</c:v>
                </c:pt>
                <c:pt idx="4">
                  <c:v>31.1</c:v>
                </c:pt>
                <c:pt idx="5">
                  <c:v>42.4</c:v>
                </c:pt>
                <c:pt idx="6">
                  <c:v>32.299999999999997</c:v>
                </c:pt>
                <c:pt idx="7">
                  <c:v>32.299999999999997</c:v>
                </c:pt>
                <c:pt idx="8">
                  <c:v>86.6</c:v>
                </c:pt>
                <c:pt idx="9">
                  <c:v>220.7</c:v>
                </c:pt>
                <c:pt idx="10">
                  <c:v>61.599999999999902</c:v>
                </c:pt>
                <c:pt idx="11">
                  <c:v>43.5</c:v>
                </c:pt>
                <c:pt idx="12">
                  <c:v>59.599999999999902</c:v>
                </c:pt>
                <c:pt idx="13">
                  <c:v>43.4</c:v>
                </c:pt>
                <c:pt idx="14">
                  <c:v>43.8</c:v>
                </c:pt>
                <c:pt idx="15">
                  <c:v>56.3</c:v>
                </c:pt>
                <c:pt idx="16">
                  <c:v>198.1</c:v>
                </c:pt>
                <c:pt idx="17">
                  <c:v>102.3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E-45CB-8DC2-45FD552BD09F}"/>
            </c:ext>
          </c:extLst>
        </c:ser>
        <c:ser>
          <c:idx val="3"/>
          <c:order val="3"/>
          <c:tx>
            <c:strRef>
              <c:f>Main!$E$3:$E$4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Main!$E$5:$E$23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E-45CB-8DC2-45FD552BD09F}"/>
            </c:ext>
          </c:extLst>
        </c:ser>
        <c:ser>
          <c:idx val="4"/>
          <c:order val="4"/>
          <c:tx>
            <c:strRef>
              <c:f>Main!$F$3:$F$4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Main!$F$5:$F$23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E-45CB-8DC2-45FD552BD09F}"/>
            </c:ext>
          </c:extLst>
        </c:ser>
        <c:ser>
          <c:idx val="5"/>
          <c:order val="5"/>
          <c:tx>
            <c:strRef>
              <c:f>Main!$G$3:$G$4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Main!$G$5:$G$23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E-45CB-8DC2-45FD552BD09F}"/>
            </c:ext>
          </c:extLst>
        </c:ser>
        <c:ser>
          <c:idx val="6"/>
          <c:order val="6"/>
          <c:tx>
            <c:strRef>
              <c:f>Main!$H$3:$H$4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Main!$H$5:$H$23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E-45CB-8DC2-45FD552BD09F}"/>
            </c:ext>
          </c:extLst>
        </c:ser>
        <c:ser>
          <c:idx val="7"/>
          <c:order val="7"/>
          <c:tx>
            <c:strRef>
              <c:f>Main!$I$3:$I$4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Main!$I$5:$I$23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E-45CB-8DC2-45FD552BD09F}"/>
            </c:ext>
          </c:extLst>
        </c:ser>
        <c:ser>
          <c:idx val="8"/>
          <c:order val="8"/>
          <c:tx>
            <c:strRef>
              <c:f>Main!$J$3:$J$4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Main!$J$5:$J$23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5E-45CB-8DC2-45FD552BD09F}"/>
            </c:ext>
          </c:extLst>
        </c:ser>
        <c:ser>
          <c:idx val="9"/>
          <c:order val="9"/>
          <c:tx>
            <c:strRef>
              <c:f>Main!$K$3:$K$4</c:f>
              <c:strCache>
                <c:ptCount val="1"/>
                <c:pt idx="0">
                  <c:v>TotalReturnFlowandReuse(TRFR)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Main!$K$5:$K$23</c:f>
              <c:numCache>
                <c:formatCode>General</c:formatCode>
                <c:ptCount val="18"/>
                <c:pt idx="0">
                  <c:v>195.3</c:v>
                </c:pt>
                <c:pt idx="1">
                  <c:v>486.1</c:v>
                </c:pt>
                <c:pt idx="2">
                  <c:v>488.8</c:v>
                </c:pt>
                <c:pt idx="3">
                  <c:v>638.9</c:v>
                </c:pt>
                <c:pt idx="4">
                  <c:v>628.29999999999995</c:v>
                </c:pt>
                <c:pt idx="5">
                  <c:v>528.70000000000005</c:v>
                </c:pt>
                <c:pt idx="6">
                  <c:v>597.70000000000005</c:v>
                </c:pt>
                <c:pt idx="7">
                  <c:v>498.7</c:v>
                </c:pt>
                <c:pt idx="8">
                  <c:v>553</c:v>
                </c:pt>
                <c:pt idx="9">
                  <c:v>644.6</c:v>
                </c:pt>
                <c:pt idx="10">
                  <c:v>513.1</c:v>
                </c:pt>
                <c:pt idx="11">
                  <c:v>509.9</c:v>
                </c:pt>
                <c:pt idx="12">
                  <c:v>505.6</c:v>
                </c:pt>
                <c:pt idx="13">
                  <c:v>456.5</c:v>
                </c:pt>
                <c:pt idx="14">
                  <c:v>474.4</c:v>
                </c:pt>
                <c:pt idx="15">
                  <c:v>480</c:v>
                </c:pt>
                <c:pt idx="16">
                  <c:v>601.79999999999995</c:v>
                </c:pt>
                <c:pt idx="17">
                  <c:v>546.20000000000005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5E-45CB-8DC2-45FD552BD09F}"/>
            </c:ext>
          </c:extLst>
        </c:ser>
        <c:ser>
          <c:idx val="10"/>
          <c:order val="10"/>
          <c:tx>
            <c:strRef>
              <c:f>Main!$L$3:$L$4</c:f>
              <c:strCache>
                <c:ptCount val="1"/>
                <c:pt idx="0">
                  <c:v>TransfersImports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Main!$L$5:$L$23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15E-45CB-8DC2-45FD552BD09F}"/>
            </c:ext>
          </c:extLst>
        </c:ser>
        <c:ser>
          <c:idx val="11"/>
          <c:order val="11"/>
          <c:tx>
            <c:strRef>
              <c:f>Main!$M$3:$M$4</c:f>
              <c:strCache>
                <c:ptCount val="1"/>
                <c:pt idx="0">
                  <c:v>TransfersInternal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Main!$M$5:$M$23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15E-45CB-8DC2-45FD552BD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8795488"/>
        <c:axId val="1268801248"/>
      </c:barChart>
      <c:catAx>
        <c:axId val="12687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01248"/>
        <c:crosses val="autoZero"/>
        <c:auto val="1"/>
        <c:lblAlgn val="ctr"/>
        <c:lblOffset val="100"/>
        <c:noMultiLvlLbl val="0"/>
      </c:catAx>
      <c:valAx>
        <c:axId val="12688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7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7-41BF-9246-5CEDFF000E28}"/>
            </c:ext>
          </c:extLst>
        </c:ser>
        <c:ser>
          <c:idx val="0"/>
          <c:order val="1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87-41BF-9246-5CEDFF000E28}"/>
            </c:ext>
          </c:extLst>
        </c:ser>
        <c:ser>
          <c:idx val="2"/>
          <c:order val="2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87-41BF-9246-5CEDFF000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841568"/>
        <c:axId val="1268848768"/>
      </c:lineChart>
      <c:catAx>
        <c:axId val="126884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48768"/>
        <c:crosses val="autoZero"/>
        <c:auto val="1"/>
        <c:lblAlgn val="ctr"/>
        <c:lblOffset val="100"/>
        <c:noMultiLvlLbl val="0"/>
      </c:catAx>
      <c:valAx>
        <c:axId val="12688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Main!$Q$24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Main!$R$4:$AC$4</c:f>
              <c:strCache>
                <c:ptCount val="12"/>
                <c:pt idx="0">
                  <c:v>Colorado</c:v>
                </c:pt>
                <c:pt idx="1">
                  <c:v>Desalination</c:v>
                </c:pt>
                <c:pt idx="2">
                  <c:v>Env</c:v>
                </c:pt>
                <c:pt idx="3">
                  <c:v>Federal</c:v>
                </c:pt>
                <c:pt idx="4">
                  <c:v>Groundwater</c:v>
                </c:pt>
                <c:pt idx="5">
                  <c:v>Imports</c:v>
                </c:pt>
                <c:pt idx="6">
                  <c:v>LocalSupplies</c:v>
                </c:pt>
                <c:pt idx="7">
                  <c:v>Other</c:v>
                </c:pt>
                <c:pt idx="8">
                  <c:v>SWP</c:v>
                </c:pt>
                <c:pt idx="9">
                  <c:v>TotalReturnFlowandReuse(TRFR)</c:v>
                </c:pt>
                <c:pt idx="10">
                  <c:v>TransfersImports</c:v>
                </c:pt>
                <c:pt idx="11">
                  <c:v>TransfersInternal</c:v>
                </c:pt>
              </c:strCache>
            </c:strRef>
          </c:cat>
          <c:val>
            <c:numRef>
              <c:f>Main!$R$24:$AC$24</c:f>
              <c:numCache>
                <c:formatCode>0%</c:formatCode>
                <c:ptCount val="12"/>
                <c:pt idx="0">
                  <c:v>0.22477851573779967</c:v>
                </c:pt>
                <c:pt idx="1">
                  <c:v>1.5743574935027443E-3</c:v>
                </c:pt>
                <c:pt idx="2">
                  <c:v>1.8311290788333809E-2</c:v>
                </c:pt>
                <c:pt idx="3">
                  <c:v>1.1978053710655495E-3</c:v>
                </c:pt>
                <c:pt idx="4">
                  <c:v>0.3273612474732891</c:v>
                </c:pt>
                <c:pt idx="5">
                  <c:v>4.1803060929829619E-2</c:v>
                </c:pt>
                <c:pt idx="6">
                  <c:v>3.5263066705168933E-2</c:v>
                </c:pt>
                <c:pt idx="7">
                  <c:v>1.9751660410049102E-4</c:v>
                </c:pt>
                <c:pt idx="8">
                  <c:v>0.2415420155934159</c:v>
                </c:pt>
                <c:pt idx="9">
                  <c:v>0.10797112330349412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B6B-84C2-154A3A126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7255424"/>
        <c:axId val="1007255904"/>
      </c:barChart>
      <c:catAx>
        <c:axId val="100725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55904"/>
        <c:crosses val="autoZero"/>
        <c:auto val="1"/>
        <c:lblAlgn val="ctr"/>
        <c:lblOffset val="100"/>
        <c:noMultiLvlLbl val="0"/>
      </c:catAx>
      <c:valAx>
        <c:axId val="10072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5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'Main(2)'!$J$1</c:f>
              <c:strCache>
                <c:ptCount val="1"/>
                <c:pt idx="0">
                  <c:v>SWP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4211461067366579"/>
                  <c:y val="-0.51724336541265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'Main(2)'!$B$2:$B$19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xVal>
          <c:yVal>
            <c:numRef>
              <c:f>'Main(2)'!$J$2:$J$19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98-4AF8-B020-451185B69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58671"/>
        <c:axId val="436455791"/>
      </c:scatterChart>
      <c:valAx>
        <c:axId val="43645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River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5791"/>
        <c:crosses val="autoZero"/>
        <c:crossBetween val="midCat"/>
      </c:valAx>
      <c:valAx>
        <c:axId val="43645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'Main(2)'!$F$1</c:f>
              <c:strCache>
                <c:ptCount val="1"/>
                <c:pt idx="0">
                  <c:v>Groundwater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989238845144368"/>
                  <c:y val="-0.15821850393700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'Main(2)'!$B$2:$B$19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xVal>
          <c:yVal>
            <c:numRef>
              <c:f>'Main(2)'!$F$2:$F$19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6-4C7B-A34B-25480053B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58671"/>
        <c:axId val="436455791"/>
      </c:scatterChart>
      <c:valAx>
        <c:axId val="43645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River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5791"/>
        <c:crosses val="autoZero"/>
        <c:crossBetween val="midCat"/>
      </c:valAx>
      <c:valAx>
        <c:axId val="43645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'San Joaquin'!$H$1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Joaquin'!$H$2:$H$19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A-4852-815B-B33B2C837055}"/>
            </c:ext>
          </c:extLst>
        </c:ser>
        <c:ser>
          <c:idx val="1"/>
          <c:order val="1"/>
          <c:tx>
            <c:strRef>
              <c:f>'San Joaquin'!$E$1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Joaquin'!$E$2:$E$19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A-4852-815B-B33B2C837055}"/>
            </c:ext>
          </c:extLst>
        </c:ser>
        <c:ser>
          <c:idx val="4"/>
          <c:order val="2"/>
          <c:tx>
            <c:strRef>
              <c:f>'San Joaquin'!$J$1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Joaquin'!$J$2:$J$19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A-4852-815B-B33B2C837055}"/>
            </c:ext>
          </c:extLst>
        </c:ser>
        <c:ser>
          <c:idx val="2"/>
          <c:order val="3"/>
          <c:tx>
            <c:strRef>
              <c:f>'San Joaquin'!$F$1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A-4852-815B-B33B2C83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942399"/>
        <c:axId val="1569934719"/>
      </c:barChart>
      <c:catAx>
        <c:axId val="156994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4719"/>
        <c:crosses val="autoZero"/>
        <c:auto val="1"/>
        <c:lblAlgn val="ctr"/>
        <c:lblOffset val="100"/>
        <c:noMultiLvlLbl val="0"/>
      </c:catAx>
      <c:valAx>
        <c:axId val="15699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elev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D-4AED-9D54-36E51AB3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Joaquin'!$T$2:$T$19</c:f>
              <c:numCache>
                <c:formatCode>0.00</c:formatCode>
                <c:ptCount val="18"/>
                <c:pt idx="0">
                  <c:v>0.37088323353293401</c:v>
                </c:pt>
                <c:pt idx="1">
                  <c:v>0.28330838323353202</c:v>
                </c:pt>
                <c:pt idx="2">
                  <c:v>0.39221556886227499</c:v>
                </c:pt>
                <c:pt idx="3">
                  <c:v>0.66579341317365204</c:v>
                </c:pt>
                <c:pt idx="4">
                  <c:v>0.59955089820359198</c:v>
                </c:pt>
                <c:pt idx="5">
                  <c:v>0.33645209580838298</c:v>
                </c:pt>
                <c:pt idx="6">
                  <c:v>0.26085329341317298</c:v>
                </c:pt>
                <c:pt idx="7">
                  <c:v>0.19386227544910101</c:v>
                </c:pt>
                <c:pt idx="8">
                  <c:v>0.62088323353293395</c:v>
                </c:pt>
                <c:pt idx="9">
                  <c:v>0.83757485029940104</c:v>
                </c:pt>
                <c:pt idx="10">
                  <c:v>0.30239520958083799</c:v>
                </c:pt>
                <c:pt idx="11">
                  <c:v>0.13884730538922099</c:v>
                </c:pt>
                <c:pt idx="12">
                  <c:v>5.4266467065868199E-2</c:v>
                </c:pt>
                <c:pt idx="13">
                  <c:v>0.10104790419161599</c:v>
                </c:pt>
                <c:pt idx="14">
                  <c:v>0.44610778443113702</c:v>
                </c:pt>
                <c:pt idx="15">
                  <c:v>0.47604790419161602</c:v>
                </c:pt>
                <c:pt idx="16">
                  <c:v>0.76684131736526895</c:v>
                </c:pt>
                <c:pt idx="17">
                  <c:v>0.287799401197604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1-41EB-8657-E2A57A0C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'San Joaquin'!$U$1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'San Joaquin'!$Q$2:$Q$19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0A-4050-8BDF-206956618C84}"/>
            </c:ext>
          </c:extLst>
        </c:ser>
        <c:ser>
          <c:idx val="1"/>
          <c:order val="1"/>
          <c:tx>
            <c:strRef>
              <c:f>'San Joaquin'!$V$1</c:f>
              <c:strCache>
                <c:ptCount val="1"/>
                <c:pt idx="0">
                  <c:v>pctl_cumgwchange_corr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'San Joaquin'!$Q$2:$Q$19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'San Joaquin'!$V$2:$V$19</c:f>
              <c:numCache>
                <c:formatCode>0.00</c:formatCode>
                <c:ptCount val="18"/>
                <c:pt idx="0">
                  <c:v>0.81062874251496997</c:v>
                </c:pt>
                <c:pt idx="1">
                  <c:v>0.71781437125748504</c:v>
                </c:pt>
                <c:pt idx="2">
                  <c:v>0.58270958083832303</c:v>
                </c:pt>
                <c:pt idx="3">
                  <c:v>0.69947604790419105</c:v>
                </c:pt>
                <c:pt idx="4">
                  <c:v>0.78742514970059796</c:v>
                </c:pt>
                <c:pt idx="5">
                  <c:v>0.60890718562874202</c:v>
                </c:pt>
                <c:pt idx="6">
                  <c:v>0.44086826347305302</c:v>
                </c:pt>
                <c:pt idx="7">
                  <c:v>0.20097305389221501</c:v>
                </c:pt>
                <c:pt idx="8">
                  <c:v>0.26347305389221498</c:v>
                </c:pt>
                <c:pt idx="9">
                  <c:v>0.49550898203592803</c:v>
                </c:pt>
                <c:pt idx="10">
                  <c:v>0.41467065868263397</c:v>
                </c:pt>
                <c:pt idx="11">
                  <c:v>0.21444610778443099</c:v>
                </c:pt>
                <c:pt idx="12">
                  <c:v>7.4850299401197598E-2</c:v>
                </c:pt>
                <c:pt idx="13">
                  <c:v>6.6991017964071795E-2</c:v>
                </c:pt>
                <c:pt idx="14">
                  <c:v>6.2125748502993898E-2</c:v>
                </c:pt>
                <c:pt idx="15">
                  <c:v>0.44086826347305302</c:v>
                </c:pt>
                <c:pt idx="16">
                  <c:v>0.57110778443113697</c:v>
                </c:pt>
                <c:pt idx="17">
                  <c:v>0.355538922155688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0A-4050-8BDF-206956618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566272"/>
        <c:axId val="1885629632"/>
      </c:scatterChart>
      <c:valAx>
        <c:axId val="1885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629632"/>
        <c:crosses val="autoZero"/>
        <c:crossBetween val="midCat"/>
      </c:valAx>
      <c:valAx>
        <c:axId val="188562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Estimated!$C$42</c:f>
              <c:strCache>
                <c:ptCount val="1"/>
                <c:pt idx="0">
                  <c:v>Actual Total imports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3665214444543598E-2"/>
                  <c:y val="-0.101015017750880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Estimated!$B$43:$B$60</c:f>
              <c:numCache>
                <c:formatCode>0</c:formatCode>
                <c:ptCount val="18"/>
                <c:pt idx="0">
                  <c:v>4677.1798140294695</c:v>
                </c:pt>
                <c:pt idx="1">
                  <c:v>4350.3660931599361</c:v>
                </c:pt>
                <c:pt idx="2">
                  <c:v>4371.2209314029797</c:v>
                </c:pt>
                <c:pt idx="3">
                  <c:v>4134.8473181546287</c:v>
                </c:pt>
                <c:pt idx="4">
                  <c:v>4229.5431291146688</c:v>
                </c:pt>
                <c:pt idx="5">
                  <c:v>4808.2604640078125</c:v>
                </c:pt>
                <c:pt idx="6">
                  <c:v>4059.7962792456487</c:v>
                </c:pt>
                <c:pt idx="7">
                  <c:v>4062.1588178951924</c:v>
                </c:pt>
                <c:pt idx="8">
                  <c:v>3412.7991595104781</c:v>
                </c:pt>
                <c:pt idx="9">
                  <c:v>3491.6168087955775</c:v>
                </c:pt>
                <c:pt idx="10">
                  <c:v>3852.9049019607983</c:v>
                </c:pt>
                <c:pt idx="11">
                  <c:v>4183.4995573456818</c:v>
                </c:pt>
                <c:pt idx="12">
                  <c:v>4501.203044498594</c:v>
                </c:pt>
                <c:pt idx="13">
                  <c:v>3638.9462806989982</c:v>
                </c:pt>
                <c:pt idx="14">
                  <c:v>3534.8821865877012</c:v>
                </c:pt>
                <c:pt idx="15">
                  <c:v>3832.3410011684928</c:v>
                </c:pt>
                <c:pt idx="16">
                  <c:v>3504.9903721994815</c:v>
                </c:pt>
                <c:pt idx="17">
                  <c:v>3685.5438402238169</c:v>
                </c:pt>
              </c:numCache>
            </c:numRef>
          </c:xVal>
          <c:yVal>
            <c:numRef>
              <c:f>Estimated!$C$43:$C$60</c:f>
              <c:numCache>
                <c:formatCode>0</c:formatCode>
                <c:ptCount val="18"/>
                <c:pt idx="0">
                  <c:v>4958.8</c:v>
                </c:pt>
                <c:pt idx="1">
                  <c:v>4219.49999999998</c:v>
                </c:pt>
                <c:pt idx="2">
                  <c:v>4613.5999999999894</c:v>
                </c:pt>
                <c:pt idx="3">
                  <c:v>3877.5999999999981</c:v>
                </c:pt>
                <c:pt idx="4">
                  <c:v>4382.1000000000004</c:v>
                </c:pt>
                <c:pt idx="5">
                  <c:v>4664</c:v>
                </c:pt>
                <c:pt idx="6">
                  <c:v>4358.8999999999996</c:v>
                </c:pt>
                <c:pt idx="7">
                  <c:v>4045.3999999999996</c:v>
                </c:pt>
                <c:pt idx="8">
                  <c:v>3464.5</c:v>
                </c:pt>
                <c:pt idx="9">
                  <c:v>3532.3999999999987</c:v>
                </c:pt>
                <c:pt idx="10">
                  <c:v>3756.7999999999888</c:v>
                </c:pt>
                <c:pt idx="11">
                  <c:v>4263.6000000000004</c:v>
                </c:pt>
                <c:pt idx="12">
                  <c:v>4410.7999999999993</c:v>
                </c:pt>
                <c:pt idx="13">
                  <c:v>3527.1</c:v>
                </c:pt>
                <c:pt idx="14">
                  <c:v>3531</c:v>
                </c:pt>
                <c:pt idx="15">
                  <c:v>3823.5</c:v>
                </c:pt>
                <c:pt idx="16">
                  <c:v>3421.1</c:v>
                </c:pt>
                <c:pt idx="17">
                  <c:v>3481.4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A-432B-9793-4DE63D0F4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293296"/>
        <c:axId val="379291376"/>
      </c:scatterChart>
      <c:valAx>
        <c:axId val="379293296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Total imports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91376"/>
        <c:crosses val="autoZero"/>
        <c:crossBetween val="midCat"/>
      </c:valAx>
      <c:valAx>
        <c:axId val="379291376"/>
        <c:scaling>
          <c:orientation val="minMax"/>
          <c:max val="50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Total imports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9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'Estimated bar graph'!$C$1:$C$2</c:f>
              <c:strCache>
                <c:ptCount val="2"/>
                <c:pt idx="0">
                  <c:v>Estimated Groundwater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graph'!$C$3:$C$56</c:f>
              <c:numCache>
                <c:formatCode>0</c:formatCode>
                <c:ptCount val="54"/>
                <c:pt idx="0">
                  <c:v>1749.0462848769303</c:v>
                </c:pt>
                <c:pt idx="3">
                  <c:v>1554.5474245844464</c:v>
                </c:pt>
                <c:pt idx="6">
                  <c:v>1605.3645841582415</c:v>
                </c:pt>
                <c:pt idx="9">
                  <c:v>1349.2581465860865</c:v>
                </c:pt>
                <c:pt idx="12">
                  <c:v>1449.6143632626131</c:v>
                </c:pt>
                <c:pt idx="15">
                  <c:v>1818.5900345213984</c:v>
                </c:pt>
                <c:pt idx="18">
                  <c:v>1742.5380486732936</c:v>
                </c:pt>
                <c:pt idx="21">
                  <c:v>1695.7925395300172</c:v>
                </c:pt>
                <c:pt idx="24">
                  <c:v>1303.1128720852726</c:v>
                </c:pt>
                <c:pt idx="27">
                  <c:v>1345.6593727370139</c:v>
                </c:pt>
                <c:pt idx="30">
                  <c:v>1658.264469622997</c:v>
                </c:pt>
                <c:pt idx="33">
                  <c:v>1797.8058111335558</c:v>
                </c:pt>
                <c:pt idx="36">
                  <c:v>1913.6584939456261</c:v>
                </c:pt>
                <c:pt idx="39">
                  <c:v>1450.2939865736346</c:v>
                </c:pt>
                <c:pt idx="42">
                  <c:v>1424.1330338746106</c:v>
                </c:pt>
                <c:pt idx="45">
                  <c:v>1619.1916970203386</c:v>
                </c:pt>
                <c:pt idx="48">
                  <c:v>1358.6620069180744</c:v>
                </c:pt>
                <c:pt idx="51">
                  <c:v>1505.7668298958388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3-4FA6-B8C5-046543669B20}"/>
            </c:ext>
          </c:extLst>
        </c:ser>
        <c:ser>
          <c:idx val="1"/>
          <c:order val="1"/>
          <c:tx>
            <c:strRef>
              <c:f>'Estimated bar graph'!$D$1:$D$2</c:f>
              <c:strCache>
                <c:ptCount val="2"/>
                <c:pt idx="0">
                  <c:v>Estimated LA Aqueduct imports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graph'!$D$3:$D$56</c:f>
              <c:numCache>
                <c:formatCode>0</c:formatCode>
                <c:ptCount val="54"/>
                <c:pt idx="0">
                  <c:v>191.98356276952654</c:v>
                </c:pt>
                <c:pt idx="3">
                  <c:v>248.28889640178761</c:v>
                </c:pt>
                <c:pt idx="6">
                  <c:v>184.25537972196105</c:v>
                </c:pt>
                <c:pt idx="9">
                  <c:v>353.17138061874493</c:v>
                </c:pt>
                <c:pt idx="12">
                  <c:v>343.23514527187535</c:v>
                </c:pt>
                <c:pt idx="15">
                  <c:v>146.71849063378701</c:v>
                </c:pt>
                <c:pt idx="18">
                  <c:v>144.51043833448247</c:v>
                </c:pt>
                <c:pt idx="21">
                  <c:v>187.56745817091786</c:v>
                </c:pt>
                <c:pt idx="24">
                  <c:v>267.05734094587501</c:v>
                </c:pt>
                <c:pt idx="27">
                  <c:v>335.5069622243102</c:v>
                </c:pt>
                <c:pt idx="30">
                  <c:v>174.31914437509138</c:v>
                </c:pt>
                <c:pt idx="33">
                  <c:v>116.90978459317806</c:v>
                </c:pt>
                <c:pt idx="36">
                  <c:v>51.772241763699249</c:v>
                </c:pt>
                <c:pt idx="39">
                  <c:v>28.587692621003544</c:v>
                </c:pt>
                <c:pt idx="42">
                  <c:v>122.42991534143903</c:v>
                </c:pt>
                <c:pt idx="45">
                  <c:v>204.12785041570032</c:v>
                </c:pt>
                <c:pt idx="48">
                  <c:v>304.59423003404902</c:v>
                </c:pt>
                <c:pt idx="51">
                  <c:v>214.06408576256996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B3-4FA6-B8C5-046543669B20}"/>
            </c:ext>
          </c:extLst>
        </c:ser>
        <c:ser>
          <c:idx val="2"/>
          <c:order val="2"/>
          <c:tx>
            <c:strRef>
              <c:f>'Estimated bar graph'!$E$1:$E$2</c:f>
              <c:strCache>
                <c:ptCount val="2"/>
                <c:pt idx="0">
                  <c:v>Estimated Colorado River 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graph'!$E$3:$E$56</c:f>
              <c:numCache>
                <c:formatCode>0</c:formatCode>
                <c:ptCount val="54"/>
                <c:pt idx="0">
                  <c:v>1142.3482696273682</c:v>
                </c:pt>
                <c:pt idx="3">
                  <c:v>946.46291366323021</c:v>
                </c:pt>
                <c:pt idx="6">
                  <c:v>1014.8882686194825</c:v>
                </c:pt>
                <c:pt idx="9">
                  <c:v>798.78225488250951</c:v>
                </c:pt>
                <c:pt idx="12">
                  <c:v>781.65782103417746</c:v>
                </c:pt>
                <c:pt idx="15">
                  <c:v>1216.0045286353475</c:v>
                </c:pt>
                <c:pt idx="18">
                  <c:v>1154.7247747013685</c:v>
                </c:pt>
                <c:pt idx="21">
                  <c:v>1267.2526456698665</c:v>
                </c:pt>
                <c:pt idx="24">
                  <c:v>926.09567727875628</c:v>
                </c:pt>
                <c:pt idx="27">
                  <c:v>757.02140269206177</c:v>
                </c:pt>
                <c:pt idx="30">
                  <c:v>961.6943725265894</c:v>
                </c:pt>
                <c:pt idx="33">
                  <c:v>1279.9145088009539</c:v>
                </c:pt>
                <c:pt idx="36">
                  <c:v>1648.5034551788337</c:v>
                </c:pt>
                <c:pt idx="39">
                  <c:v>1589.5159945841101</c:v>
                </c:pt>
                <c:pt idx="42">
                  <c:v>1260.2921376328095</c:v>
                </c:pt>
                <c:pt idx="45">
                  <c:v>1000.4626271000648</c:v>
                </c:pt>
                <c:pt idx="48">
                  <c:v>802.29449394925211</c:v>
                </c:pt>
                <c:pt idx="51">
                  <c:v>912.28385342321667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B3-4FA6-B8C5-046543669B20}"/>
            </c:ext>
          </c:extLst>
        </c:ser>
        <c:ser>
          <c:idx val="3"/>
          <c:order val="3"/>
          <c:tx>
            <c:strRef>
              <c:f>'Estimated bar graph'!$F$1:$F$2</c:f>
              <c:strCache>
                <c:ptCount val="2"/>
                <c:pt idx="0">
                  <c:v>Estimated SWP 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graph'!$F$3:$F$56</c:f>
              <c:numCache>
                <c:formatCode>0</c:formatCode>
                <c:ptCount val="54"/>
                <c:pt idx="0">
                  <c:v>1593.8016967556446</c:v>
                </c:pt>
                <c:pt idx="3">
                  <c:v>1601.0668585104715</c:v>
                </c:pt>
                <c:pt idx="6">
                  <c:v>1566.7126989032943</c:v>
                </c:pt>
                <c:pt idx="9">
                  <c:v>1633.6355360672883</c:v>
                </c:pt>
                <c:pt idx="12">
                  <c:v>1655.0357995460026</c:v>
                </c:pt>
                <c:pt idx="15">
                  <c:v>1626.9474102172796</c:v>
                </c:pt>
                <c:pt idx="18">
                  <c:v>1018.0230175365045</c:v>
                </c:pt>
                <c:pt idx="21">
                  <c:v>911.54617452439118</c:v>
                </c:pt>
                <c:pt idx="24">
                  <c:v>916.53326920057452</c:v>
                </c:pt>
                <c:pt idx="27">
                  <c:v>1053.4290711421918</c:v>
                </c:pt>
                <c:pt idx="30">
                  <c:v>1058.6269154361207</c:v>
                </c:pt>
                <c:pt idx="33">
                  <c:v>988.86945281799353</c:v>
                </c:pt>
                <c:pt idx="36">
                  <c:v>887.26885361043469</c:v>
                </c:pt>
                <c:pt idx="39">
                  <c:v>570.54860692025022</c:v>
                </c:pt>
                <c:pt idx="42">
                  <c:v>728.02709973884214</c:v>
                </c:pt>
                <c:pt idx="45">
                  <c:v>1008.5588266323894</c:v>
                </c:pt>
                <c:pt idx="48">
                  <c:v>1039.4396412981057</c:v>
                </c:pt>
                <c:pt idx="51">
                  <c:v>1053.4290711421918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B3-4FA6-B8C5-046543669B20}"/>
            </c:ext>
          </c:extLst>
        </c:ser>
        <c:ser>
          <c:idx val="4"/>
          <c:order val="4"/>
          <c:tx>
            <c:strRef>
              <c:f>'Estimated bar graph'!$G$1:$G$2</c:f>
              <c:strCache>
                <c:ptCount val="2"/>
                <c:pt idx="0">
                  <c:v>Actual Groundwater imports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graph'!$G$3:$G$56</c:f>
              <c:numCache>
                <c:formatCode>0</c:formatCode>
                <c:ptCount val="54"/>
                <c:pt idx="1">
                  <c:v>1897.6</c:v>
                </c:pt>
                <c:pt idx="4">
                  <c:v>1542.69999999999</c:v>
                </c:pt>
                <c:pt idx="7">
                  <c:v>1476.3</c:v>
                </c:pt>
                <c:pt idx="10">
                  <c:v>1237.5999999999999</c:v>
                </c:pt>
                <c:pt idx="13">
                  <c:v>1739.9</c:v>
                </c:pt>
                <c:pt idx="16">
                  <c:v>1802.4</c:v>
                </c:pt>
                <c:pt idx="19">
                  <c:v>1697.1</c:v>
                </c:pt>
                <c:pt idx="22">
                  <c:v>1744.5</c:v>
                </c:pt>
                <c:pt idx="25">
                  <c:v>1408.2</c:v>
                </c:pt>
                <c:pt idx="28">
                  <c:v>1351</c:v>
                </c:pt>
                <c:pt idx="31">
                  <c:v>1484.1</c:v>
                </c:pt>
                <c:pt idx="34">
                  <c:v>1824.2</c:v>
                </c:pt>
                <c:pt idx="37">
                  <c:v>1986.1</c:v>
                </c:pt>
                <c:pt idx="40">
                  <c:v>1462.3</c:v>
                </c:pt>
                <c:pt idx="43">
                  <c:v>1331</c:v>
                </c:pt>
                <c:pt idx="46">
                  <c:v>1579.3</c:v>
                </c:pt>
                <c:pt idx="49">
                  <c:v>1414.9</c:v>
                </c:pt>
                <c:pt idx="52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B3-4FA6-B8C5-046543669B20}"/>
            </c:ext>
          </c:extLst>
        </c:ser>
        <c:ser>
          <c:idx val="5"/>
          <c:order val="5"/>
          <c:tx>
            <c:strRef>
              <c:f>'Estimated bar graph'!$H$1:$H$2</c:f>
              <c:strCache>
                <c:ptCount val="2"/>
                <c:pt idx="0">
                  <c:v>Actual LA Aqueduct imports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graph'!$H$3:$H$56</c:f>
              <c:numCache>
                <c:formatCode>0</c:formatCode>
                <c:ptCount val="54"/>
                <c:pt idx="1">
                  <c:v>218.4</c:v>
                </c:pt>
                <c:pt idx="4">
                  <c:v>207.3</c:v>
                </c:pt>
                <c:pt idx="7">
                  <c:v>202.6</c:v>
                </c:pt>
                <c:pt idx="10">
                  <c:v>339.79999999999899</c:v>
                </c:pt>
                <c:pt idx="13">
                  <c:v>365.8</c:v>
                </c:pt>
                <c:pt idx="16">
                  <c:v>185.79999999999899</c:v>
                </c:pt>
                <c:pt idx="19">
                  <c:v>138.19999999999999</c:v>
                </c:pt>
                <c:pt idx="22">
                  <c:v>98.8</c:v>
                </c:pt>
                <c:pt idx="25">
                  <c:v>241.6</c:v>
                </c:pt>
                <c:pt idx="28">
                  <c:v>324.89999999999998</c:v>
                </c:pt>
                <c:pt idx="31">
                  <c:v>200.1</c:v>
                </c:pt>
                <c:pt idx="34">
                  <c:v>74.5</c:v>
                </c:pt>
                <c:pt idx="37">
                  <c:v>51.5</c:v>
                </c:pt>
                <c:pt idx="40">
                  <c:v>35.200000000000003</c:v>
                </c:pt>
                <c:pt idx="43">
                  <c:v>96.1</c:v>
                </c:pt>
                <c:pt idx="46">
                  <c:v>284.2</c:v>
                </c:pt>
                <c:pt idx="49">
                  <c:v>309.3</c:v>
                </c:pt>
                <c:pt idx="52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B3-4FA6-B8C5-046543669B20}"/>
            </c:ext>
          </c:extLst>
        </c:ser>
        <c:ser>
          <c:idx val="6"/>
          <c:order val="6"/>
          <c:tx>
            <c:strRef>
              <c:f>'Estimated bar graph'!$I$1:$I$2</c:f>
              <c:strCache>
                <c:ptCount val="2"/>
                <c:pt idx="0">
                  <c:v>Actual Colorado River imports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graph'!$I$3:$I$56</c:f>
              <c:numCache>
                <c:formatCode>0</c:formatCode>
                <c:ptCount val="54"/>
                <c:pt idx="1">
                  <c:v>1309.3</c:v>
                </c:pt>
                <c:pt idx="4">
                  <c:v>756.6</c:v>
                </c:pt>
                <c:pt idx="7">
                  <c:v>1098.5</c:v>
                </c:pt>
                <c:pt idx="10">
                  <c:v>771.69999999999902</c:v>
                </c:pt>
                <c:pt idx="13">
                  <c:v>806.7</c:v>
                </c:pt>
                <c:pt idx="16">
                  <c:v>1079.4000000000001</c:v>
                </c:pt>
                <c:pt idx="19">
                  <c:v>1254.4000000000001</c:v>
                </c:pt>
                <c:pt idx="22">
                  <c:v>1216.4000000000001</c:v>
                </c:pt>
                <c:pt idx="25">
                  <c:v>987.8</c:v>
                </c:pt>
                <c:pt idx="28">
                  <c:v>955.8</c:v>
                </c:pt>
                <c:pt idx="31">
                  <c:v>902.19999999999902</c:v>
                </c:pt>
                <c:pt idx="34">
                  <c:v>1304.0999999999999</c:v>
                </c:pt>
                <c:pt idx="37">
                  <c:v>1730.3</c:v>
                </c:pt>
                <c:pt idx="40">
                  <c:v>1573.2</c:v>
                </c:pt>
                <c:pt idx="43">
                  <c:v>1186.5999999999999</c:v>
                </c:pt>
                <c:pt idx="46">
                  <c:v>917.1</c:v>
                </c:pt>
                <c:pt idx="49">
                  <c:v>775.4</c:v>
                </c:pt>
                <c:pt idx="52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B3-4FA6-B8C5-046543669B20}"/>
            </c:ext>
          </c:extLst>
        </c:ser>
        <c:ser>
          <c:idx val="7"/>
          <c:order val="7"/>
          <c:tx>
            <c:strRef>
              <c:f>'Estimated bar graph'!$J$1:$J$2</c:f>
              <c:strCache>
                <c:ptCount val="2"/>
                <c:pt idx="0">
                  <c:v>Actual SWP imports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graph'!$J$3:$J$56</c:f>
              <c:numCache>
                <c:formatCode>0</c:formatCode>
                <c:ptCount val="54"/>
                <c:pt idx="1">
                  <c:v>1533.5</c:v>
                </c:pt>
                <c:pt idx="4">
                  <c:v>1712.8999999999901</c:v>
                </c:pt>
                <c:pt idx="7">
                  <c:v>1836.19999999999</c:v>
                </c:pt>
                <c:pt idx="10">
                  <c:v>1528.5</c:v>
                </c:pt>
                <c:pt idx="13">
                  <c:v>1469.7</c:v>
                </c:pt>
                <c:pt idx="16">
                  <c:v>1596.4</c:v>
                </c:pt>
                <c:pt idx="19">
                  <c:v>1269.2</c:v>
                </c:pt>
                <c:pt idx="22">
                  <c:v>985.7</c:v>
                </c:pt>
                <c:pt idx="25">
                  <c:v>826.9</c:v>
                </c:pt>
                <c:pt idx="28">
                  <c:v>900.69999999999902</c:v>
                </c:pt>
                <c:pt idx="31">
                  <c:v>1170.3999999999901</c:v>
                </c:pt>
                <c:pt idx="34">
                  <c:v>1060.8</c:v>
                </c:pt>
                <c:pt idx="37">
                  <c:v>642.9</c:v>
                </c:pt>
                <c:pt idx="40">
                  <c:v>456.4</c:v>
                </c:pt>
                <c:pt idx="43">
                  <c:v>917.3</c:v>
                </c:pt>
                <c:pt idx="46">
                  <c:v>1042.9000000000001</c:v>
                </c:pt>
                <c:pt idx="49">
                  <c:v>921.5</c:v>
                </c:pt>
                <c:pt idx="52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B3-4FA6-B8C5-046543669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792857663"/>
        <c:axId val="607903040"/>
      </c:barChart>
      <c:catAx>
        <c:axId val="7928576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03040"/>
        <c:crosses val="autoZero"/>
        <c:auto val="1"/>
        <c:lblAlgn val="ctr"/>
        <c:lblOffset val="100"/>
        <c:noMultiLvlLbl val="0"/>
      </c:catAx>
      <c:valAx>
        <c:axId val="60790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</a:t>
                </a:r>
                <a:r>
                  <a:rPr lang="en-US" baseline="0"/>
                  <a:t> Deliveries (maf)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85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11793</xdr:colOff>
      <xdr:row>24</xdr:row>
      <xdr:rowOff>170049</xdr:rowOff>
    </xdr:from>
    <xdr:to>
      <xdr:col>34</xdr:col>
      <xdr:colOff>705675</xdr:colOff>
      <xdr:row>48</xdr:row>
      <xdr:rowOff>54842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504372</xdr:colOff>
      <xdr:row>40</xdr:row>
      <xdr:rowOff>5442</xdr:rowOff>
    </xdr:from>
    <xdr:to>
      <xdr:col>33</xdr:col>
      <xdr:colOff>123372</xdr:colOff>
      <xdr:row>53</xdr:row>
      <xdr:rowOff>107949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823231</xdr:colOff>
      <xdr:row>26</xdr:row>
      <xdr:rowOff>43542</xdr:rowOff>
    </xdr:from>
    <xdr:to>
      <xdr:col>13</xdr:col>
      <xdr:colOff>176892</xdr:colOff>
      <xdr:row>53</xdr:row>
      <xdr:rowOff>13607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CE6F567-CDE6-74D9-D1B4-77D26E367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13607</xdr:colOff>
      <xdr:row>24</xdr:row>
      <xdr:rowOff>122465</xdr:rowOff>
    </xdr:from>
    <xdr:to>
      <xdr:col>18</xdr:col>
      <xdr:colOff>394607</xdr:colOff>
      <xdr:row>49</xdr:row>
      <xdr:rowOff>108857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6F82EEA-ED6C-70C7-FDE4-182AFC746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836838</xdr:colOff>
      <xdr:row>29</xdr:row>
      <xdr:rowOff>97971</xdr:rowOff>
    </xdr:from>
    <xdr:to>
      <xdr:col>26</xdr:col>
      <xdr:colOff>449036</xdr:colOff>
      <xdr:row>57</xdr:row>
      <xdr:rowOff>40822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309F67A-F8CE-899D-4B51-EA9817563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157162</xdr:colOff>
      <xdr:row>1</xdr:row>
      <xdr:rowOff>19050</xdr:rowOff>
    </xdr:from>
    <xdr:to>
      <xdr:col>20</xdr:col>
      <xdr:colOff>614362</xdr:colOff>
      <xdr:row>14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B01CEE-39D3-72DE-40CE-87CF49AF4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152400</xdr:colOff>
      <xdr:row>15</xdr:row>
      <xdr:rowOff>0</xdr:rowOff>
    </xdr:from>
    <xdr:to>
      <xdr:col>20</xdr:col>
      <xdr:colOff>609600</xdr:colOff>
      <xdr:row>28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CAC227-DEE6-4060-9174-7A9740392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6350</xdr:rowOff>
    </xdr:from>
    <xdr:to>
      <xdr:col>16</xdr:col>
      <xdr:colOff>63500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3614E-9FAB-A1CF-5169-50A8DA6B5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624167</xdr:colOff>
      <xdr:row>25</xdr:row>
      <xdr:rowOff>0</xdr:rowOff>
    </xdr:from>
    <xdr:to>
      <xdr:col>12</xdr:col>
      <xdr:colOff>592417</xdr:colOff>
      <xdr:row>38</xdr:row>
      <xdr:rowOff>155761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53F7B0-0C86-E905-9264-AFF808724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596900</xdr:colOff>
      <xdr:row>22</xdr:row>
      <xdr:rowOff>171450</xdr:rowOff>
    </xdr:from>
    <xdr:to>
      <xdr:col>22</xdr:col>
      <xdr:colOff>273050</xdr:colOff>
      <xdr:row>36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7C43C8-0061-4214-8ECE-A6686AB82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22412</xdr:colOff>
      <xdr:row>13</xdr:row>
      <xdr:rowOff>118782</xdr:rowOff>
    </xdr:from>
    <xdr:to>
      <xdr:col>19</xdr:col>
      <xdr:colOff>493059</xdr:colOff>
      <xdr:row>26</xdr:row>
      <xdr:rowOff>194982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882475-4454-FC81-BD9C-4D968E054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27</xdr:row>
      <xdr:rowOff>0</xdr:rowOff>
    </xdr:from>
    <xdr:to>
      <xdr:col>25</xdr:col>
      <xdr:colOff>162331</xdr:colOff>
      <xdr:row>46</xdr:row>
      <xdr:rowOff>193912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9BDD2E-B3AC-462F-48F0-CA002156C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0" y="6600825"/>
          <a:ext cx="9077731" cy="4194412"/>
        </a:xfrm>
        <a:prstGeom prst="rect">
          <a:avLst/>
        </a:prstGeom>
      </xdr:spPr>
    </xdr:pic>
    <xdr:clientData/>
  </xdr:twoCellAnchor>
  <xdr:twoCellAnchor>
    <xdr:from>
      <xdr:col>3</xdr:col>
      <xdr:colOff>519111</xdr:colOff>
      <xdr:row>42</xdr:row>
      <xdr:rowOff>9524</xdr:rowOff>
    </xdr:from>
    <xdr:to>
      <xdr:col>12</xdr:col>
      <xdr:colOff>95249</xdr:colOff>
      <xdr:row>59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A8446-466E-E5B9-9477-041EF2B95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566737</xdr:colOff>
      <xdr:row>9</xdr:row>
      <xdr:rowOff>114299</xdr:rowOff>
    </xdr:from>
    <xdr:to>
      <xdr:col>21</xdr:col>
      <xdr:colOff>28575</xdr:colOff>
      <xdr:row>30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183F36-CC94-27CD-53C9-DF30FD349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rmen\Desktop\Drought%20Indicators%20-%20SoCal\Analysis\Supply%20Analysis\Colorado%20Analysis.xlsx" TargetMode="External"/><Relationship Id="rId1" Type="http://schemas.openxmlformats.org/officeDocument/2006/relationships/externalLinkPath" Target="Supply%20Analysis/Colorado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rmen\Desktop\Drought%20Indicators%20-%20SoCal\Analysis\Indicators.xlsx" TargetMode="External"/><Relationship Id="rId1" Type="http://schemas.openxmlformats.org/officeDocument/2006/relationships/externalLinkPath" Target="Indicator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rmen\Desktop\Drought%20Indicators%20-%20SoCal\Analysis\Supply%20Analysis\SWP%20Analysis.xlsx" TargetMode="External"/><Relationship Id="rId1" Type="http://schemas.openxmlformats.org/officeDocument/2006/relationships/externalLinkPath" Target="Supply%20Analysis/SWP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 var"/>
      <sheetName val="DWR portfolio"/>
      <sheetName val="Colorado WY"/>
      <sheetName val="Colorado CY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icators-annual-calendar year"/>
      <sheetName val="indicators-annual-water year"/>
      <sheetName val="indicators-monthly"/>
      <sheetName val="indicators colorado - monthly"/>
    </sheetNames>
    <sheetDataSet>
      <sheetData sheetId="0"/>
      <sheetData sheetId="1"/>
      <sheetData sheetId="2">
        <row r="1">
          <cell r="C1" t="str">
            <v>SWDI-SC</v>
          </cell>
          <cell r="D1" t="str">
            <v>SWDI-SL</v>
          </cell>
          <cell r="E1" t="str">
            <v>SWDI-delta</v>
          </cell>
        </row>
        <row r="2">
          <cell r="B2">
            <v>33269</v>
          </cell>
          <cell r="C2">
            <v>3.3333333333333298E-2</v>
          </cell>
          <cell r="D2">
            <v>3.3333333333333298E-2</v>
          </cell>
          <cell r="E2">
            <v>3.3333333333333298E-2</v>
          </cell>
        </row>
        <row r="3">
          <cell r="B3">
            <v>33297</v>
          </cell>
          <cell r="C3">
            <v>3.3333333333333298E-2</v>
          </cell>
          <cell r="D3">
            <v>3.3333333333333298E-2</v>
          </cell>
          <cell r="E3">
            <v>3.3333333333333298E-2</v>
          </cell>
        </row>
        <row r="4">
          <cell r="B4">
            <v>33328</v>
          </cell>
          <cell r="C4">
            <v>3.3333333333333298E-2</v>
          </cell>
          <cell r="D4">
            <v>0.3</v>
          </cell>
          <cell r="E4">
            <v>3.3333333333333298E-2</v>
          </cell>
        </row>
        <row r="5">
          <cell r="B5">
            <v>33358</v>
          </cell>
          <cell r="C5">
            <v>0.1</v>
          </cell>
          <cell r="D5">
            <v>0.53333333333333299</v>
          </cell>
          <cell r="E5">
            <v>0.1</v>
          </cell>
        </row>
        <row r="6">
          <cell r="B6">
            <v>33389</v>
          </cell>
          <cell r="C6">
            <v>6.6666666666666596E-2</v>
          </cell>
          <cell r="D6">
            <v>0.63333333333333297</v>
          </cell>
          <cell r="E6">
            <v>0.133333333333333</v>
          </cell>
        </row>
        <row r="7">
          <cell r="B7">
            <v>33419</v>
          </cell>
          <cell r="C7">
            <v>6.6666666666666596E-2</v>
          </cell>
          <cell r="D7">
            <v>0.233333333333333</v>
          </cell>
          <cell r="E7">
            <v>0.1</v>
          </cell>
        </row>
        <row r="8">
          <cell r="B8">
            <v>33450</v>
          </cell>
          <cell r="C8">
            <v>6.6666666666666596E-2</v>
          </cell>
          <cell r="D8">
            <v>6.6666666666666596E-2</v>
          </cell>
          <cell r="E8">
            <v>0.133333333333333</v>
          </cell>
        </row>
        <row r="9">
          <cell r="B9">
            <v>33481</v>
          </cell>
          <cell r="C9">
            <v>0.133333333333333</v>
          </cell>
          <cell r="D9">
            <v>0.133333333333333</v>
          </cell>
          <cell r="E9">
            <v>0.133333333333333</v>
          </cell>
        </row>
        <row r="10">
          <cell r="B10">
            <v>33511</v>
          </cell>
          <cell r="C10">
            <v>0.16666666666666599</v>
          </cell>
          <cell r="D10">
            <v>0.16666666666666599</v>
          </cell>
          <cell r="E10">
            <v>0.133333333333333</v>
          </cell>
        </row>
        <row r="11">
          <cell r="B11">
            <v>33542</v>
          </cell>
          <cell r="C11">
            <v>0.16666666666666599</v>
          </cell>
          <cell r="D11">
            <v>0.2</v>
          </cell>
          <cell r="E11">
            <v>0.133333333333333</v>
          </cell>
        </row>
        <row r="12">
          <cell r="B12">
            <v>33572</v>
          </cell>
          <cell r="C12">
            <v>0.133333333333333</v>
          </cell>
          <cell r="D12">
            <v>0.33333333333333298</v>
          </cell>
          <cell r="E12">
            <v>0.16666666666666599</v>
          </cell>
        </row>
        <row r="13">
          <cell r="B13">
            <v>33603</v>
          </cell>
          <cell r="C13">
            <v>0.1</v>
          </cell>
          <cell r="D13">
            <v>0.36666666666666597</v>
          </cell>
          <cell r="E13">
            <v>0.133333333333333</v>
          </cell>
        </row>
        <row r="14">
          <cell r="B14">
            <v>33634</v>
          </cell>
          <cell r="C14">
            <v>0.133333333333333</v>
          </cell>
          <cell r="D14">
            <v>0.2</v>
          </cell>
          <cell r="E14">
            <v>0.1</v>
          </cell>
        </row>
        <row r="15">
          <cell r="B15">
            <v>33663</v>
          </cell>
          <cell r="C15">
            <v>6.6666666666666596E-2</v>
          </cell>
          <cell r="D15">
            <v>0.233333333333333</v>
          </cell>
          <cell r="E15">
            <v>0.133333333333333</v>
          </cell>
        </row>
        <row r="16">
          <cell r="B16">
            <v>33694</v>
          </cell>
          <cell r="C16">
            <v>0.133333333333333</v>
          </cell>
          <cell r="D16">
            <v>0.33333333333333298</v>
          </cell>
          <cell r="E16">
            <v>0.133333333333333</v>
          </cell>
        </row>
        <row r="17">
          <cell r="B17">
            <v>33724</v>
          </cell>
          <cell r="C17">
            <v>0.16666666666666599</v>
          </cell>
          <cell r="D17">
            <v>0.33333333333333298</v>
          </cell>
          <cell r="E17">
            <v>0.133333333333333</v>
          </cell>
        </row>
        <row r="18">
          <cell r="B18">
            <v>33755</v>
          </cell>
          <cell r="C18">
            <v>0.133333333333333</v>
          </cell>
          <cell r="D18">
            <v>6.6666666666666596E-2</v>
          </cell>
          <cell r="E18">
            <v>0.1</v>
          </cell>
        </row>
        <row r="19">
          <cell r="B19">
            <v>33785</v>
          </cell>
          <cell r="C19">
            <v>0.133333333333333</v>
          </cell>
          <cell r="D19">
            <v>0.1</v>
          </cell>
          <cell r="E19">
            <v>0.133333333333333</v>
          </cell>
        </row>
        <row r="20">
          <cell r="B20">
            <v>33816</v>
          </cell>
          <cell r="C20">
            <v>0.16666666666666599</v>
          </cell>
          <cell r="D20">
            <v>0.1</v>
          </cell>
          <cell r="E20">
            <v>0.1</v>
          </cell>
        </row>
        <row r="21">
          <cell r="B21">
            <v>33847</v>
          </cell>
          <cell r="C21">
            <v>0.16666666666666599</v>
          </cell>
          <cell r="D21">
            <v>3.3333333333333298E-2</v>
          </cell>
          <cell r="E21">
            <v>0.1</v>
          </cell>
        </row>
        <row r="22">
          <cell r="B22">
            <v>33877</v>
          </cell>
          <cell r="C22">
            <v>0.133333333333333</v>
          </cell>
          <cell r="D22">
            <v>3.3333333333333298E-2</v>
          </cell>
          <cell r="E22">
            <v>6.6666666666666596E-2</v>
          </cell>
        </row>
        <row r="23">
          <cell r="B23">
            <v>33908</v>
          </cell>
          <cell r="C23">
            <v>0.133333333333333</v>
          </cell>
          <cell r="D23">
            <v>0.133333333333333</v>
          </cell>
          <cell r="E23">
            <v>6.6666666666666596E-2</v>
          </cell>
        </row>
        <row r="24">
          <cell r="B24">
            <v>33938</v>
          </cell>
          <cell r="C24">
            <v>0.16666666666666599</v>
          </cell>
          <cell r="D24">
            <v>0.6</v>
          </cell>
          <cell r="E24">
            <v>3.3333333333333298E-2</v>
          </cell>
        </row>
        <row r="25">
          <cell r="B25">
            <v>33969</v>
          </cell>
          <cell r="C25">
            <v>3.3333333333333298E-2</v>
          </cell>
          <cell r="D25">
            <v>0.56666666666666599</v>
          </cell>
          <cell r="E25">
            <v>0.1</v>
          </cell>
        </row>
        <row r="26">
          <cell r="B26">
            <v>34000</v>
          </cell>
          <cell r="C26">
            <v>6.6666666666666596E-2</v>
          </cell>
          <cell r="D26">
            <v>0.83333333333333304</v>
          </cell>
          <cell r="E26">
            <v>0.266666666666666</v>
          </cell>
        </row>
        <row r="27">
          <cell r="B27">
            <v>34028</v>
          </cell>
          <cell r="C27">
            <v>0.5</v>
          </cell>
          <cell r="D27">
            <v>0.9</v>
          </cell>
          <cell r="E27">
            <v>0.6</v>
          </cell>
        </row>
        <row r="28">
          <cell r="B28">
            <v>34059</v>
          </cell>
          <cell r="C28">
            <v>0.56666666666666599</v>
          </cell>
          <cell r="D28">
            <v>0.86666666666666603</v>
          </cell>
          <cell r="E28">
            <v>0.63333333333333297</v>
          </cell>
        </row>
        <row r="29">
          <cell r="B29">
            <v>34089</v>
          </cell>
          <cell r="C29">
            <v>0.5</v>
          </cell>
          <cell r="D29">
            <v>0.8</v>
          </cell>
          <cell r="E29">
            <v>0.73333333333333295</v>
          </cell>
        </row>
        <row r="30">
          <cell r="B30">
            <v>34120</v>
          </cell>
          <cell r="C30">
            <v>0.5</v>
          </cell>
          <cell r="D30">
            <v>0.76666666666666605</v>
          </cell>
          <cell r="E30">
            <v>0.63333333333333297</v>
          </cell>
        </row>
        <row r="31">
          <cell r="B31">
            <v>34150</v>
          </cell>
          <cell r="C31">
            <v>0.5</v>
          </cell>
          <cell r="D31">
            <v>0.73333333333333295</v>
          </cell>
          <cell r="E31">
            <v>0.63333333333333297</v>
          </cell>
        </row>
        <row r="32">
          <cell r="B32">
            <v>34181</v>
          </cell>
          <cell r="C32">
            <v>0.53333333333333299</v>
          </cell>
          <cell r="D32">
            <v>0.3</v>
          </cell>
          <cell r="E32">
            <v>0.7</v>
          </cell>
        </row>
        <row r="33">
          <cell r="B33">
            <v>34212</v>
          </cell>
          <cell r="C33">
            <v>0.43333333333333302</v>
          </cell>
          <cell r="D33">
            <v>0.43333333333333302</v>
          </cell>
          <cell r="E33">
            <v>0.7</v>
          </cell>
        </row>
        <row r="34">
          <cell r="B34">
            <v>34242</v>
          </cell>
          <cell r="C34">
            <v>0.4</v>
          </cell>
          <cell r="D34">
            <v>0.43333333333333302</v>
          </cell>
          <cell r="E34">
            <v>0.7</v>
          </cell>
        </row>
        <row r="35">
          <cell r="B35">
            <v>34273</v>
          </cell>
          <cell r="C35">
            <v>0.4</v>
          </cell>
          <cell r="D35">
            <v>0.36666666666666597</v>
          </cell>
          <cell r="E35">
            <v>0.7</v>
          </cell>
        </row>
        <row r="36">
          <cell r="B36">
            <v>34303</v>
          </cell>
          <cell r="C36">
            <v>0.33333333333333298</v>
          </cell>
          <cell r="D36">
            <v>0.2</v>
          </cell>
          <cell r="E36">
            <v>0.66666666666666596</v>
          </cell>
        </row>
        <row r="37">
          <cell r="B37">
            <v>34334</v>
          </cell>
          <cell r="C37">
            <v>0.3</v>
          </cell>
          <cell r="D37">
            <v>0.33333333333333298</v>
          </cell>
          <cell r="E37">
            <v>0.63333333333333297</v>
          </cell>
        </row>
        <row r="38">
          <cell r="B38">
            <v>34365</v>
          </cell>
          <cell r="C38">
            <v>0.33333333333333298</v>
          </cell>
          <cell r="D38">
            <v>0.1</v>
          </cell>
          <cell r="E38">
            <v>0.36666666666666597</v>
          </cell>
        </row>
        <row r="39">
          <cell r="B39">
            <v>34393</v>
          </cell>
          <cell r="C39">
            <v>0.266666666666666</v>
          </cell>
          <cell r="D39">
            <v>0.16666666666666599</v>
          </cell>
          <cell r="E39">
            <v>0.266666666666666</v>
          </cell>
        </row>
        <row r="40">
          <cell r="B40">
            <v>34424</v>
          </cell>
          <cell r="C40">
            <v>0.266666666666666</v>
          </cell>
          <cell r="D40">
            <v>0.233333333333333</v>
          </cell>
          <cell r="E40">
            <v>0.33333333333333298</v>
          </cell>
        </row>
        <row r="41">
          <cell r="B41">
            <v>34454</v>
          </cell>
          <cell r="C41">
            <v>0.266666666666666</v>
          </cell>
          <cell r="D41">
            <v>0.2</v>
          </cell>
          <cell r="E41">
            <v>0.16666666666666599</v>
          </cell>
        </row>
        <row r="42">
          <cell r="B42">
            <v>34485</v>
          </cell>
          <cell r="C42">
            <v>0.233333333333333</v>
          </cell>
          <cell r="D42">
            <v>0.2</v>
          </cell>
          <cell r="E42">
            <v>0.233333333333333</v>
          </cell>
        </row>
        <row r="43">
          <cell r="B43">
            <v>34515</v>
          </cell>
          <cell r="C43">
            <v>0.266666666666666</v>
          </cell>
          <cell r="D43">
            <v>0.133333333333333</v>
          </cell>
          <cell r="E43">
            <v>0.2</v>
          </cell>
        </row>
        <row r="44">
          <cell r="B44">
            <v>34546</v>
          </cell>
          <cell r="C44">
            <v>0.266666666666666</v>
          </cell>
          <cell r="D44">
            <v>0.2</v>
          </cell>
          <cell r="E44">
            <v>0.2</v>
          </cell>
        </row>
        <row r="45">
          <cell r="B45">
            <v>34577</v>
          </cell>
          <cell r="C45">
            <v>0.266666666666666</v>
          </cell>
          <cell r="D45">
            <v>0.2</v>
          </cell>
          <cell r="E45">
            <v>0.2</v>
          </cell>
        </row>
        <row r="46">
          <cell r="B46">
            <v>34607</v>
          </cell>
          <cell r="C46">
            <v>0.266666666666666</v>
          </cell>
          <cell r="D46">
            <v>0.3</v>
          </cell>
          <cell r="E46">
            <v>0.2</v>
          </cell>
        </row>
        <row r="47">
          <cell r="B47">
            <v>34638</v>
          </cell>
          <cell r="C47">
            <v>0.2</v>
          </cell>
          <cell r="D47">
            <v>0.6</v>
          </cell>
          <cell r="E47">
            <v>0.2</v>
          </cell>
        </row>
        <row r="48">
          <cell r="B48">
            <v>34668</v>
          </cell>
          <cell r="C48">
            <v>0.2</v>
          </cell>
          <cell r="D48">
            <v>0.8</v>
          </cell>
          <cell r="E48">
            <v>0.233333333333333</v>
          </cell>
        </row>
        <row r="49">
          <cell r="B49">
            <v>34699</v>
          </cell>
          <cell r="C49">
            <v>0.2</v>
          </cell>
          <cell r="D49">
            <v>0.7</v>
          </cell>
          <cell r="E49">
            <v>0.33333333333333298</v>
          </cell>
        </row>
        <row r="50">
          <cell r="B50">
            <v>34730</v>
          </cell>
          <cell r="C50">
            <v>0.1</v>
          </cell>
          <cell r="D50">
            <v>0.8</v>
          </cell>
          <cell r="E50">
            <v>0.5</v>
          </cell>
        </row>
        <row r="51">
          <cell r="B51">
            <v>34758</v>
          </cell>
          <cell r="C51">
            <v>0.3</v>
          </cell>
          <cell r="D51">
            <v>0.8</v>
          </cell>
          <cell r="E51">
            <v>0.9</v>
          </cell>
        </row>
        <row r="52">
          <cell r="B52">
            <v>34789</v>
          </cell>
          <cell r="C52">
            <v>0.3</v>
          </cell>
          <cell r="D52">
            <v>0.83333333333333304</v>
          </cell>
          <cell r="E52">
            <v>0.86666666666666603</v>
          </cell>
        </row>
        <row r="53">
          <cell r="B53">
            <v>34819</v>
          </cell>
          <cell r="C53">
            <v>0.46666666666666601</v>
          </cell>
          <cell r="D53">
            <v>0.96666666666666601</v>
          </cell>
          <cell r="E53">
            <v>0.93333333333333302</v>
          </cell>
        </row>
        <row r="54">
          <cell r="B54">
            <v>34850</v>
          </cell>
          <cell r="C54">
            <v>0.46666666666666601</v>
          </cell>
          <cell r="D54">
            <v>1</v>
          </cell>
          <cell r="E54">
            <v>1</v>
          </cell>
        </row>
        <row r="55">
          <cell r="B55">
            <v>34880</v>
          </cell>
          <cell r="C55">
            <v>0.46666666666666601</v>
          </cell>
          <cell r="D55">
            <v>1</v>
          </cell>
          <cell r="E55">
            <v>0.96666666666666601</v>
          </cell>
        </row>
        <row r="56">
          <cell r="B56">
            <v>34911</v>
          </cell>
          <cell r="C56">
            <v>0.5</v>
          </cell>
          <cell r="D56">
            <v>1</v>
          </cell>
          <cell r="E56">
            <v>0.96666666666666601</v>
          </cell>
        </row>
        <row r="57">
          <cell r="B57">
            <v>34942</v>
          </cell>
          <cell r="C57">
            <v>0.46666666666666601</v>
          </cell>
          <cell r="D57">
            <v>0.96666666666666601</v>
          </cell>
          <cell r="E57">
            <v>0.93333333333333302</v>
          </cell>
        </row>
        <row r="58">
          <cell r="B58">
            <v>34972</v>
          </cell>
          <cell r="C58">
            <v>0.46666666666666601</v>
          </cell>
          <cell r="D58">
            <v>1</v>
          </cell>
          <cell r="E58">
            <v>0.93333333333333302</v>
          </cell>
        </row>
        <row r="59">
          <cell r="B59">
            <v>35003</v>
          </cell>
          <cell r="C59">
            <v>0.46666666666666601</v>
          </cell>
          <cell r="D59">
            <v>0.9</v>
          </cell>
          <cell r="E59">
            <v>0.93333333333333302</v>
          </cell>
        </row>
        <row r="60">
          <cell r="B60">
            <v>35033</v>
          </cell>
          <cell r="C60">
            <v>0.43333333333333302</v>
          </cell>
          <cell r="D60">
            <v>0.46666666666666601</v>
          </cell>
          <cell r="E60">
            <v>0.93333333333333302</v>
          </cell>
        </row>
        <row r="61">
          <cell r="B61">
            <v>35064</v>
          </cell>
          <cell r="C61">
            <v>0.36666666666666597</v>
          </cell>
          <cell r="D61">
            <v>0.43333333333333302</v>
          </cell>
          <cell r="E61">
            <v>0.8</v>
          </cell>
        </row>
        <row r="62">
          <cell r="B62">
            <v>35095</v>
          </cell>
          <cell r="C62">
            <v>0.36666666666666597</v>
          </cell>
          <cell r="D62">
            <v>0.46666666666666601</v>
          </cell>
          <cell r="E62">
            <v>0.7</v>
          </cell>
        </row>
        <row r="63">
          <cell r="B63">
            <v>35124</v>
          </cell>
          <cell r="C63">
            <v>0.233333333333333</v>
          </cell>
          <cell r="D63">
            <v>0.6</v>
          </cell>
          <cell r="E63">
            <v>0.73333333333333295</v>
          </cell>
        </row>
        <row r="64">
          <cell r="B64">
            <v>35155</v>
          </cell>
          <cell r="C64">
            <v>0.33333333333333298</v>
          </cell>
          <cell r="D64">
            <v>0.66666666666666596</v>
          </cell>
          <cell r="E64">
            <v>0.76666666666666605</v>
          </cell>
        </row>
        <row r="65">
          <cell r="B65">
            <v>35185</v>
          </cell>
          <cell r="C65">
            <v>0.3</v>
          </cell>
          <cell r="D65">
            <v>0.7</v>
          </cell>
          <cell r="E65">
            <v>0.7</v>
          </cell>
        </row>
        <row r="66">
          <cell r="B66">
            <v>35216</v>
          </cell>
          <cell r="C66">
            <v>0.36666666666666597</v>
          </cell>
          <cell r="D66">
            <v>0.6</v>
          </cell>
          <cell r="E66">
            <v>0.66666666666666596</v>
          </cell>
        </row>
        <row r="67">
          <cell r="B67">
            <v>35246</v>
          </cell>
          <cell r="C67">
            <v>0.33333333333333298</v>
          </cell>
          <cell r="D67">
            <v>0.63333333333333297</v>
          </cell>
          <cell r="E67">
            <v>0.76666666666666605</v>
          </cell>
        </row>
        <row r="68">
          <cell r="B68">
            <v>35277</v>
          </cell>
          <cell r="C68">
            <v>0.3</v>
          </cell>
          <cell r="D68">
            <v>0.5</v>
          </cell>
          <cell r="E68">
            <v>0.76666666666666605</v>
          </cell>
        </row>
        <row r="69">
          <cell r="B69">
            <v>35308</v>
          </cell>
          <cell r="C69">
            <v>0.233333333333333</v>
          </cell>
          <cell r="D69">
            <v>0.6</v>
          </cell>
          <cell r="E69">
            <v>0.76666666666666605</v>
          </cell>
        </row>
        <row r="70">
          <cell r="B70">
            <v>35338</v>
          </cell>
          <cell r="C70">
            <v>0.233333333333333</v>
          </cell>
          <cell r="D70">
            <v>0.63333333333333297</v>
          </cell>
          <cell r="E70">
            <v>0.76666666666666605</v>
          </cell>
        </row>
        <row r="71">
          <cell r="B71">
            <v>35369</v>
          </cell>
          <cell r="C71">
            <v>0.266666666666666</v>
          </cell>
          <cell r="D71">
            <v>0.56666666666666599</v>
          </cell>
          <cell r="E71">
            <v>0.76666666666666605</v>
          </cell>
        </row>
        <row r="72">
          <cell r="B72">
            <v>35399</v>
          </cell>
          <cell r="C72">
            <v>0.266666666666666</v>
          </cell>
          <cell r="D72">
            <v>0.93333333333333302</v>
          </cell>
          <cell r="E72">
            <v>0.83333333333333304</v>
          </cell>
        </row>
        <row r="73">
          <cell r="B73">
            <v>35430</v>
          </cell>
          <cell r="C73">
            <v>0.266666666666666</v>
          </cell>
          <cell r="D73">
            <v>0.96666666666666601</v>
          </cell>
          <cell r="E73">
            <v>0.96666666666666601</v>
          </cell>
        </row>
        <row r="74">
          <cell r="B74">
            <v>35461</v>
          </cell>
          <cell r="C74">
            <v>0.3</v>
          </cell>
          <cell r="D74">
            <v>0.93333333333333302</v>
          </cell>
          <cell r="E74">
            <v>1</v>
          </cell>
        </row>
        <row r="75">
          <cell r="B75">
            <v>35489</v>
          </cell>
          <cell r="C75">
            <v>0.33333333333333298</v>
          </cell>
          <cell r="D75">
            <v>0.93333333333333302</v>
          </cell>
          <cell r="E75">
            <v>1</v>
          </cell>
        </row>
        <row r="76">
          <cell r="B76">
            <v>35520</v>
          </cell>
          <cell r="C76">
            <v>0.2</v>
          </cell>
          <cell r="D76">
            <v>0.73333333333333295</v>
          </cell>
          <cell r="E76">
            <v>0.7</v>
          </cell>
        </row>
        <row r="77">
          <cell r="B77">
            <v>35550</v>
          </cell>
          <cell r="C77">
            <v>0.133333333333333</v>
          </cell>
          <cell r="D77">
            <v>0.66666666666666596</v>
          </cell>
          <cell r="E77">
            <v>0.6</v>
          </cell>
        </row>
        <row r="78">
          <cell r="B78">
            <v>35581</v>
          </cell>
          <cell r="C78">
            <v>0.16666666666666599</v>
          </cell>
          <cell r="D78">
            <v>0.5</v>
          </cell>
          <cell r="E78">
            <v>0.5</v>
          </cell>
        </row>
        <row r="79">
          <cell r="B79">
            <v>35611</v>
          </cell>
          <cell r="C79">
            <v>0.16666666666666599</v>
          </cell>
          <cell r="D79">
            <v>0.5</v>
          </cell>
          <cell r="E79">
            <v>0.5</v>
          </cell>
        </row>
        <row r="80">
          <cell r="B80">
            <v>35642</v>
          </cell>
          <cell r="C80">
            <v>0.133333333333333</v>
          </cell>
          <cell r="D80">
            <v>0.73333333333333295</v>
          </cell>
          <cell r="E80">
            <v>0.53333333333333299</v>
          </cell>
        </row>
        <row r="81">
          <cell r="B81">
            <v>35673</v>
          </cell>
          <cell r="C81">
            <v>0.1</v>
          </cell>
          <cell r="D81">
            <v>0.7</v>
          </cell>
          <cell r="E81">
            <v>0.53333333333333299</v>
          </cell>
        </row>
        <row r="82">
          <cell r="B82">
            <v>35703</v>
          </cell>
          <cell r="C82">
            <v>6.6666666666666596E-2</v>
          </cell>
          <cell r="D82">
            <v>0.66666666666666596</v>
          </cell>
          <cell r="E82">
            <v>0.53333333333333299</v>
          </cell>
        </row>
        <row r="83">
          <cell r="B83">
            <v>35734</v>
          </cell>
          <cell r="C83">
            <v>0.1</v>
          </cell>
          <cell r="D83">
            <v>0.63333333333333297</v>
          </cell>
          <cell r="E83">
            <v>0.53333333333333299</v>
          </cell>
        </row>
        <row r="84">
          <cell r="B84">
            <v>35764</v>
          </cell>
          <cell r="C84">
            <v>6.6666666666666596E-2</v>
          </cell>
          <cell r="D84">
            <v>0.43333333333333302</v>
          </cell>
          <cell r="E84">
            <v>0.56666666666666599</v>
          </cell>
        </row>
        <row r="85">
          <cell r="B85">
            <v>35795</v>
          </cell>
          <cell r="C85">
            <v>0.16666666666666599</v>
          </cell>
          <cell r="D85">
            <v>0.76666666666666605</v>
          </cell>
          <cell r="E85">
            <v>0.56666666666666599</v>
          </cell>
        </row>
        <row r="86">
          <cell r="B86">
            <v>35826</v>
          </cell>
          <cell r="C86">
            <v>0.233333333333333</v>
          </cell>
          <cell r="D86">
            <v>0.56666666666666599</v>
          </cell>
          <cell r="E86">
            <v>0.66666666666666596</v>
          </cell>
        </row>
        <row r="87">
          <cell r="B87">
            <v>35854</v>
          </cell>
          <cell r="C87">
            <v>0.16666666666666599</v>
          </cell>
          <cell r="D87">
            <v>0.73333333333333295</v>
          </cell>
          <cell r="E87">
            <v>0.93333333333333302</v>
          </cell>
        </row>
        <row r="88">
          <cell r="B88">
            <v>35885</v>
          </cell>
          <cell r="C88">
            <v>0.36666666666666597</v>
          </cell>
          <cell r="D88">
            <v>0.76666666666666605</v>
          </cell>
          <cell r="E88">
            <v>0.93333333333333302</v>
          </cell>
        </row>
        <row r="89">
          <cell r="B89">
            <v>35915</v>
          </cell>
          <cell r="C89">
            <v>0.36666666666666597</v>
          </cell>
          <cell r="D89">
            <v>0.76666666666666605</v>
          </cell>
          <cell r="E89">
            <v>0.86666666666666603</v>
          </cell>
        </row>
        <row r="90">
          <cell r="B90">
            <v>35946</v>
          </cell>
          <cell r="C90">
            <v>0.43333333333333302</v>
          </cell>
          <cell r="D90">
            <v>0.9</v>
          </cell>
          <cell r="E90">
            <v>0.96666666666666601</v>
          </cell>
        </row>
        <row r="91">
          <cell r="B91">
            <v>35976</v>
          </cell>
          <cell r="C91">
            <v>0.43333333333333302</v>
          </cell>
          <cell r="D91">
            <v>0.93333333333333302</v>
          </cell>
          <cell r="E91">
            <v>1</v>
          </cell>
        </row>
        <row r="92">
          <cell r="B92">
            <v>36007</v>
          </cell>
          <cell r="C92">
            <v>0.46666666666666601</v>
          </cell>
          <cell r="D92">
            <v>0.93333333333333302</v>
          </cell>
          <cell r="E92">
            <v>1</v>
          </cell>
        </row>
        <row r="93">
          <cell r="B93">
            <v>36038</v>
          </cell>
          <cell r="C93">
            <v>0.4</v>
          </cell>
          <cell r="D93">
            <v>0.93333333333333302</v>
          </cell>
          <cell r="E93">
            <v>1</v>
          </cell>
        </row>
        <row r="94">
          <cell r="B94">
            <v>36068</v>
          </cell>
          <cell r="C94">
            <v>0.43333333333333302</v>
          </cell>
          <cell r="D94">
            <v>0.93333333333333302</v>
          </cell>
          <cell r="E94">
            <v>1</v>
          </cell>
        </row>
        <row r="95">
          <cell r="B95">
            <v>36099</v>
          </cell>
          <cell r="C95">
            <v>0.43333333333333302</v>
          </cell>
          <cell r="D95">
            <v>1</v>
          </cell>
          <cell r="E95">
            <v>1</v>
          </cell>
        </row>
        <row r="96">
          <cell r="B96">
            <v>36129</v>
          </cell>
          <cell r="C96">
            <v>0.4</v>
          </cell>
          <cell r="D96">
            <v>0.9</v>
          </cell>
          <cell r="E96">
            <v>1</v>
          </cell>
        </row>
        <row r="97">
          <cell r="B97">
            <v>36160</v>
          </cell>
          <cell r="C97">
            <v>0.4</v>
          </cell>
          <cell r="D97">
            <v>0.6</v>
          </cell>
          <cell r="E97">
            <v>1</v>
          </cell>
        </row>
        <row r="98">
          <cell r="B98">
            <v>36191</v>
          </cell>
          <cell r="C98">
            <v>0.4</v>
          </cell>
          <cell r="D98">
            <v>0.4</v>
          </cell>
          <cell r="E98">
            <v>0.9</v>
          </cell>
        </row>
        <row r="99">
          <cell r="B99">
            <v>36219</v>
          </cell>
          <cell r="C99">
            <v>0.36666666666666597</v>
          </cell>
          <cell r="D99">
            <v>0.5</v>
          </cell>
          <cell r="E99">
            <v>0.86666666666666603</v>
          </cell>
        </row>
        <row r="100">
          <cell r="B100">
            <v>36250</v>
          </cell>
          <cell r="C100">
            <v>0.16666666666666599</v>
          </cell>
          <cell r="D100">
            <v>0.46666666666666601</v>
          </cell>
          <cell r="E100">
            <v>0.8</v>
          </cell>
        </row>
        <row r="101">
          <cell r="B101">
            <v>36280</v>
          </cell>
          <cell r="C101">
            <v>0.2</v>
          </cell>
          <cell r="D101">
            <v>0.56666666666666599</v>
          </cell>
          <cell r="E101">
            <v>0.76666666666666605</v>
          </cell>
        </row>
        <row r="102">
          <cell r="B102">
            <v>36311</v>
          </cell>
          <cell r="C102">
            <v>0.2</v>
          </cell>
          <cell r="D102">
            <v>0.66666666666666596</v>
          </cell>
          <cell r="E102">
            <v>0.76666666666666605</v>
          </cell>
        </row>
        <row r="103">
          <cell r="B103">
            <v>36341</v>
          </cell>
          <cell r="C103">
            <v>0.233333333333333</v>
          </cell>
          <cell r="D103">
            <v>0.7</v>
          </cell>
          <cell r="E103">
            <v>0.73333333333333295</v>
          </cell>
        </row>
        <row r="104">
          <cell r="B104">
            <v>36372</v>
          </cell>
          <cell r="C104">
            <v>0.2</v>
          </cell>
          <cell r="D104">
            <v>0.83333333333333304</v>
          </cell>
          <cell r="E104">
            <v>0.73333333333333295</v>
          </cell>
        </row>
        <row r="105">
          <cell r="B105">
            <v>36403</v>
          </cell>
          <cell r="C105">
            <v>0.2</v>
          </cell>
          <cell r="D105">
            <v>0.63333333333333297</v>
          </cell>
          <cell r="E105">
            <v>0.73333333333333295</v>
          </cell>
        </row>
        <row r="106">
          <cell r="B106">
            <v>36433</v>
          </cell>
          <cell r="C106">
            <v>0.2</v>
          </cell>
          <cell r="D106">
            <v>0.6</v>
          </cell>
          <cell r="E106">
            <v>0.73333333333333295</v>
          </cell>
        </row>
        <row r="107">
          <cell r="B107">
            <v>36464</v>
          </cell>
          <cell r="C107">
            <v>0.233333333333333</v>
          </cell>
          <cell r="D107">
            <v>0.53333333333333299</v>
          </cell>
          <cell r="E107">
            <v>0.73333333333333295</v>
          </cell>
        </row>
        <row r="108">
          <cell r="B108">
            <v>36494</v>
          </cell>
          <cell r="C108">
            <v>0.233333333333333</v>
          </cell>
          <cell r="D108">
            <v>0.266666666666666</v>
          </cell>
          <cell r="E108">
            <v>0.73333333333333295</v>
          </cell>
        </row>
        <row r="109">
          <cell r="B109">
            <v>36525</v>
          </cell>
          <cell r="C109">
            <v>0.233333333333333</v>
          </cell>
          <cell r="D109">
            <v>3.3333333333333298E-2</v>
          </cell>
          <cell r="E109">
            <v>0.66666666666666596</v>
          </cell>
        </row>
        <row r="110">
          <cell r="B110">
            <v>36556</v>
          </cell>
          <cell r="C110">
            <v>0.266666666666666</v>
          </cell>
          <cell r="D110">
            <v>0.16666666666666599</v>
          </cell>
          <cell r="E110">
            <v>0.43333333333333302</v>
          </cell>
        </row>
        <row r="111">
          <cell r="B111">
            <v>36585</v>
          </cell>
          <cell r="C111">
            <v>0.2</v>
          </cell>
          <cell r="D111">
            <v>0.46666666666666601</v>
          </cell>
          <cell r="E111">
            <v>0.63333333333333297</v>
          </cell>
        </row>
        <row r="112">
          <cell r="B112">
            <v>36616</v>
          </cell>
          <cell r="C112">
            <v>0.233333333333333</v>
          </cell>
          <cell r="D112">
            <v>0.56666666666666599</v>
          </cell>
          <cell r="E112">
            <v>0.73333333333333295</v>
          </cell>
        </row>
        <row r="113">
          <cell r="B113">
            <v>36646</v>
          </cell>
          <cell r="C113">
            <v>0.233333333333333</v>
          </cell>
          <cell r="D113">
            <v>0.46666666666666601</v>
          </cell>
          <cell r="E113">
            <v>0.63333333333333297</v>
          </cell>
        </row>
        <row r="114">
          <cell r="B114">
            <v>36677</v>
          </cell>
          <cell r="C114">
            <v>0.3</v>
          </cell>
          <cell r="D114">
            <v>0.56666666666666599</v>
          </cell>
          <cell r="E114">
            <v>0.6</v>
          </cell>
        </row>
        <row r="115">
          <cell r="B115">
            <v>36707</v>
          </cell>
          <cell r="C115">
            <v>0.36666666666666597</v>
          </cell>
          <cell r="D115">
            <v>0.46666666666666601</v>
          </cell>
          <cell r="E115">
            <v>0.7</v>
          </cell>
        </row>
        <row r="116">
          <cell r="B116">
            <v>36738</v>
          </cell>
          <cell r="C116">
            <v>0.4</v>
          </cell>
          <cell r="D116">
            <v>0.7</v>
          </cell>
          <cell r="E116">
            <v>0.63333333333333297</v>
          </cell>
        </row>
        <row r="117">
          <cell r="B117">
            <v>36769</v>
          </cell>
          <cell r="C117">
            <v>0.36666666666666597</v>
          </cell>
          <cell r="D117">
            <v>0.46666666666666601</v>
          </cell>
          <cell r="E117">
            <v>0.6</v>
          </cell>
        </row>
        <row r="118">
          <cell r="B118">
            <v>36799</v>
          </cell>
          <cell r="C118">
            <v>0.33333333333333298</v>
          </cell>
          <cell r="D118">
            <v>0.46666666666666601</v>
          </cell>
          <cell r="E118">
            <v>0.6</v>
          </cell>
        </row>
        <row r="119">
          <cell r="B119">
            <v>36830</v>
          </cell>
          <cell r="C119">
            <v>0.33333333333333298</v>
          </cell>
          <cell r="D119">
            <v>0.7</v>
          </cell>
          <cell r="E119">
            <v>0.66666666666666596</v>
          </cell>
        </row>
        <row r="120">
          <cell r="B120">
            <v>36860</v>
          </cell>
          <cell r="C120">
            <v>0.36666666666666597</v>
          </cell>
          <cell r="D120">
            <v>0.73333333333333295</v>
          </cell>
          <cell r="E120">
            <v>0.7</v>
          </cell>
        </row>
        <row r="121">
          <cell r="B121">
            <v>36891</v>
          </cell>
          <cell r="C121">
            <v>0.43333333333333302</v>
          </cell>
          <cell r="D121">
            <v>0.16666666666666599</v>
          </cell>
          <cell r="E121">
            <v>0.6</v>
          </cell>
        </row>
        <row r="122">
          <cell r="B122">
            <v>36922</v>
          </cell>
          <cell r="C122">
            <v>0.53333333333333299</v>
          </cell>
          <cell r="D122">
            <v>0.266666666666666</v>
          </cell>
          <cell r="E122">
            <v>0.4</v>
          </cell>
        </row>
        <row r="123">
          <cell r="B123">
            <v>36950</v>
          </cell>
          <cell r="C123">
            <v>0.46666666666666601</v>
          </cell>
          <cell r="D123">
            <v>0.36666666666666597</v>
          </cell>
          <cell r="E123">
            <v>0.3</v>
          </cell>
        </row>
        <row r="124">
          <cell r="B124">
            <v>36981</v>
          </cell>
          <cell r="C124">
            <v>0.5</v>
          </cell>
          <cell r="D124">
            <v>0.5</v>
          </cell>
          <cell r="E124">
            <v>0.43333333333333302</v>
          </cell>
        </row>
        <row r="125">
          <cell r="B125">
            <v>37011</v>
          </cell>
          <cell r="C125">
            <v>0.56666666666666599</v>
          </cell>
          <cell r="D125">
            <v>0.5</v>
          </cell>
          <cell r="E125">
            <v>0.43333333333333302</v>
          </cell>
        </row>
        <row r="126">
          <cell r="B126">
            <v>37042</v>
          </cell>
          <cell r="C126">
            <v>0.56666666666666599</v>
          </cell>
          <cell r="D126">
            <v>0.53333333333333299</v>
          </cell>
          <cell r="E126">
            <v>0.36666666666666597</v>
          </cell>
        </row>
        <row r="127">
          <cell r="B127">
            <v>37072</v>
          </cell>
          <cell r="C127">
            <v>0.63333333333333297</v>
          </cell>
          <cell r="D127">
            <v>0.66666666666666596</v>
          </cell>
          <cell r="E127">
            <v>0.36666666666666597</v>
          </cell>
        </row>
        <row r="128">
          <cell r="B128">
            <v>37103</v>
          </cell>
          <cell r="C128">
            <v>0.63333333333333297</v>
          </cell>
          <cell r="D128">
            <v>0.8</v>
          </cell>
          <cell r="E128">
            <v>0.33333333333333298</v>
          </cell>
        </row>
        <row r="129">
          <cell r="B129">
            <v>37134</v>
          </cell>
          <cell r="C129">
            <v>0.63333333333333297</v>
          </cell>
          <cell r="D129">
            <v>0.53333333333333299</v>
          </cell>
          <cell r="E129">
            <v>0.36666666666666597</v>
          </cell>
        </row>
        <row r="130">
          <cell r="B130">
            <v>37164</v>
          </cell>
          <cell r="C130">
            <v>0.66666666666666596</v>
          </cell>
          <cell r="D130">
            <v>0.53333333333333299</v>
          </cell>
          <cell r="E130">
            <v>0.36666666666666597</v>
          </cell>
        </row>
        <row r="131">
          <cell r="B131">
            <v>37195</v>
          </cell>
          <cell r="C131">
            <v>0.73333333333333295</v>
          </cell>
          <cell r="D131">
            <v>0.5</v>
          </cell>
          <cell r="E131">
            <v>0.36666666666666597</v>
          </cell>
        </row>
        <row r="132">
          <cell r="B132">
            <v>37225</v>
          </cell>
          <cell r="C132">
            <v>0.7</v>
          </cell>
          <cell r="D132">
            <v>0.56666666666666599</v>
          </cell>
          <cell r="E132">
            <v>0.33333333333333298</v>
          </cell>
        </row>
        <row r="133">
          <cell r="B133">
            <v>37256</v>
          </cell>
          <cell r="C133">
            <v>0.7</v>
          </cell>
          <cell r="D133">
            <v>0.9</v>
          </cell>
          <cell r="E133">
            <v>0.53333333333333299</v>
          </cell>
        </row>
        <row r="134">
          <cell r="B134">
            <v>37287</v>
          </cell>
          <cell r="C134">
            <v>0.66666666666666596</v>
          </cell>
          <cell r="D134">
            <v>0.73333333333333295</v>
          </cell>
          <cell r="E134">
            <v>0.56666666666666599</v>
          </cell>
        </row>
        <row r="135">
          <cell r="B135">
            <v>37315</v>
          </cell>
          <cell r="C135">
            <v>0.66666666666666596</v>
          </cell>
          <cell r="D135">
            <v>0.53333333333333299</v>
          </cell>
          <cell r="E135">
            <v>0.56666666666666599</v>
          </cell>
        </row>
        <row r="136">
          <cell r="B136">
            <v>37346</v>
          </cell>
          <cell r="C136">
            <v>0.7</v>
          </cell>
          <cell r="D136">
            <v>0.43333333333333302</v>
          </cell>
          <cell r="E136">
            <v>0.56666666666666599</v>
          </cell>
        </row>
        <row r="137">
          <cell r="B137">
            <v>37376</v>
          </cell>
          <cell r="C137">
            <v>0.63333333333333297</v>
          </cell>
          <cell r="D137">
            <v>0.3</v>
          </cell>
          <cell r="E137">
            <v>0.46666666666666601</v>
          </cell>
        </row>
        <row r="138">
          <cell r="B138">
            <v>37407</v>
          </cell>
          <cell r="C138">
            <v>0.63333333333333297</v>
          </cell>
          <cell r="D138">
            <v>0.46666666666666601</v>
          </cell>
          <cell r="E138">
            <v>0.46666666666666601</v>
          </cell>
        </row>
        <row r="139">
          <cell r="B139">
            <v>37437</v>
          </cell>
          <cell r="C139">
            <v>0.66666666666666596</v>
          </cell>
          <cell r="D139">
            <v>0.33333333333333298</v>
          </cell>
          <cell r="E139">
            <v>0.46666666666666601</v>
          </cell>
        </row>
        <row r="140">
          <cell r="B140">
            <v>37468</v>
          </cell>
          <cell r="C140">
            <v>0.7</v>
          </cell>
          <cell r="D140">
            <v>0.4</v>
          </cell>
          <cell r="E140">
            <v>0.43333333333333302</v>
          </cell>
        </row>
        <row r="141">
          <cell r="B141">
            <v>37499</v>
          </cell>
          <cell r="C141">
            <v>0.73333333333333295</v>
          </cell>
          <cell r="D141">
            <v>0.3</v>
          </cell>
          <cell r="E141">
            <v>0.43333333333333302</v>
          </cell>
        </row>
        <row r="142">
          <cell r="B142">
            <v>37529</v>
          </cell>
          <cell r="C142">
            <v>0.76666666666666605</v>
          </cell>
          <cell r="D142">
            <v>0.2</v>
          </cell>
          <cell r="E142">
            <v>0.43333333333333302</v>
          </cell>
        </row>
        <row r="143">
          <cell r="B143">
            <v>37560</v>
          </cell>
          <cell r="C143">
            <v>0.76666666666666605</v>
          </cell>
          <cell r="D143">
            <v>0.3</v>
          </cell>
          <cell r="E143">
            <v>0.4</v>
          </cell>
        </row>
        <row r="144">
          <cell r="B144">
            <v>37590</v>
          </cell>
          <cell r="C144">
            <v>0.76666666666666605</v>
          </cell>
          <cell r="D144">
            <v>0.96666666666666601</v>
          </cell>
          <cell r="E144">
            <v>0.4</v>
          </cell>
        </row>
        <row r="145">
          <cell r="B145">
            <v>37621</v>
          </cell>
          <cell r="C145">
            <v>0.8</v>
          </cell>
          <cell r="D145">
            <v>0.86666666666666603</v>
          </cell>
          <cell r="E145">
            <v>0.36666666666666597</v>
          </cell>
        </row>
        <row r="146">
          <cell r="B146">
            <v>37652</v>
          </cell>
          <cell r="C146">
            <v>0.86666666666666603</v>
          </cell>
          <cell r="D146">
            <v>0.76666666666666605</v>
          </cell>
          <cell r="E146">
            <v>0.6</v>
          </cell>
        </row>
        <row r="147">
          <cell r="B147">
            <v>37680</v>
          </cell>
          <cell r="C147">
            <v>0.63333333333333297</v>
          </cell>
          <cell r="D147">
            <v>0.63333333333333297</v>
          </cell>
          <cell r="E147">
            <v>0.5</v>
          </cell>
        </row>
        <row r="148">
          <cell r="B148">
            <v>37711</v>
          </cell>
          <cell r="C148">
            <v>0.53333333333333299</v>
          </cell>
          <cell r="D148">
            <v>0.53333333333333299</v>
          </cell>
          <cell r="E148">
            <v>0.4</v>
          </cell>
        </row>
        <row r="149">
          <cell r="B149">
            <v>37741</v>
          </cell>
          <cell r="C149">
            <v>0.66666666666666596</v>
          </cell>
          <cell r="D149">
            <v>0.63333333333333297</v>
          </cell>
          <cell r="E149">
            <v>0.53333333333333299</v>
          </cell>
        </row>
        <row r="150">
          <cell r="B150">
            <v>37772</v>
          </cell>
          <cell r="C150">
            <v>0.73333333333333295</v>
          </cell>
          <cell r="D150">
            <v>0.7</v>
          </cell>
          <cell r="E150">
            <v>0.73333333333333295</v>
          </cell>
        </row>
        <row r="151">
          <cell r="B151">
            <v>37802</v>
          </cell>
          <cell r="C151">
            <v>0.73333333333333295</v>
          </cell>
          <cell r="D151">
            <v>0.36666666666666597</v>
          </cell>
          <cell r="E151">
            <v>0.66666666666666596</v>
          </cell>
        </row>
        <row r="152">
          <cell r="B152">
            <v>37833</v>
          </cell>
          <cell r="C152">
            <v>0.73333333333333295</v>
          </cell>
          <cell r="D152">
            <v>0.53333333333333299</v>
          </cell>
          <cell r="E152">
            <v>0.66666666666666596</v>
          </cell>
        </row>
        <row r="153">
          <cell r="B153">
            <v>37864</v>
          </cell>
          <cell r="C153">
            <v>0.7</v>
          </cell>
          <cell r="D153">
            <v>0.56666666666666599</v>
          </cell>
          <cell r="E153">
            <v>0.63333333333333297</v>
          </cell>
        </row>
        <row r="154">
          <cell r="B154">
            <v>37894</v>
          </cell>
          <cell r="C154">
            <v>0.7</v>
          </cell>
          <cell r="D154">
            <v>0.5</v>
          </cell>
          <cell r="E154">
            <v>0.66666666666666596</v>
          </cell>
        </row>
        <row r="155">
          <cell r="B155">
            <v>37925</v>
          </cell>
          <cell r="C155">
            <v>0.66666666666666596</v>
          </cell>
          <cell r="D155">
            <v>0.43333333333333302</v>
          </cell>
          <cell r="E155">
            <v>0.63333333333333297</v>
          </cell>
        </row>
        <row r="156">
          <cell r="B156">
            <v>37955</v>
          </cell>
          <cell r="C156">
            <v>0.6</v>
          </cell>
          <cell r="D156">
            <v>0.66666666666666596</v>
          </cell>
          <cell r="E156">
            <v>0.6</v>
          </cell>
        </row>
        <row r="157">
          <cell r="B157">
            <v>37986</v>
          </cell>
          <cell r="C157">
            <v>0.63333333333333297</v>
          </cell>
          <cell r="D157">
            <v>0.53333333333333299</v>
          </cell>
          <cell r="E157">
            <v>0.7</v>
          </cell>
        </row>
        <row r="158">
          <cell r="B158">
            <v>38017</v>
          </cell>
          <cell r="C158">
            <v>0.63333333333333297</v>
          </cell>
          <cell r="D158">
            <v>0.66666666666666596</v>
          </cell>
          <cell r="E158">
            <v>0.86666666666666603</v>
          </cell>
        </row>
        <row r="159">
          <cell r="B159">
            <v>38046</v>
          </cell>
          <cell r="C159">
            <v>0.6</v>
          </cell>
          <cell r="D159">
            <v>0.56666666666666599</v>
          </cell>
          <cell r="E159">
            <v>0.66666666666666596</v>
          </cell>
        </row>
        <row r="160">
          <cell r="B160">
            <v>38077</v>
          </cell>
          <cell r="C160">
            <v>0.66666666666666596</v>
          </cell>
          <cell r="D160">
            <v>0.6</v>
          </cell>
          <cell r="E160">
            <v>0.6</v>
          </cell>
        </row>
        <row r="161">
          <cell r="B161">
            <v>38107</v>
          </cell>
          <cell r="C161">
            <v>0.6</v>
          </cell>
          <cell r="D161">
            <v>0.36666666666666597</v>
          </cell>
          <cell r="E161">
            <v>0.56666666666666599</v>
          </cell>
        </row>
        <row r="162">
          <cell r="B162">
            <v>38138</v>
          </cell>
          <cell r="C162">
            <v>0.6</v>
          </cell>
          <cell r="D162">
            <v>0.3</v>
          </cell>
          <cell r="E162">
            <v>0.43333333333333302</v>
          </cell>
        </row>
        <row r="163">
          <cell r="B163">
            <v>38168</v>
          </cell>
          <cell r="C163">
            <v>0.56666666666666599</v>
          </cell>
          <cell r="D163">
            <v>0.266666666666666</v>
          </cell>
          <cell r="E163">
            <v>0.43333333333333302</v>
          </cell>
        </row>
        <row r="164">
          <cell r="B164">
            <v>38199</v>
          </cell>
          <cell r="C164">
            <v>0.56666666666666599</v>
          </cell>
          <cell r="D164">
            <v>0.33333333333333298</v>
          </cell>
          <cell r="E164">
            <v>0.4</v>
          </cell>
        </row>
        <row r="165">
          <cell r="B165">
            <v>38230</v>
          </cell>
          <cell r="C165">
            <v>0.53333333333333299</v>
          </cell>
          <cell r="D165">
            <v>0.33333333333333298</v>
          </cell>
          <cell r="E165">
            <v>0.4</v>
          </cell>
        </row>
        <row r="166">
          <cell r="B166">
            <v>38260</v>
          </cell>
          <cell r="C166">
            <v>0.5</v>
          </cell>
          <cell r="D166">
            <v>0.36666666666666597</v>
          </cell>
          <cell r="E166">
            <v>0.4</v>
          </cell>
        </row>
        <row r="167">
          <cell r="B167">
            <v>38291</v>
          </cell>
          <cell r="C167">
            <v>0.5</v>
          </cell>
          <cell r="D167">
            <v>0.83333333333333304</v>
          </cell>
          <cell r="E167">
            <v>0.43333333333333302</v>
          </cell>
        </row>
        <row r="168">
          <cell r="B168">
            <v>38321</v>
          </cell>
          <cell r="C168">
            <v>0.53333333333333299</v>
          </cell>
          <cell r="D168">
            <v>1</v>
          </cell>
          <cell r="E168">
            <v>0.5</v>
          </cell>
        </row>
        <row r="169">
          <cell r="B169">
            <v>38352</v>
          </cell>
          <cell r="C169">
            <v>0.6</v>
          </cell>
          <cell r="D169">
            <v>0.93333333333333302</v>
          </cell>
          <cell r="E169">
            <v>0.46666666666666601</v>
          </cell>
        </row>
        <row r="170">
          <cell r="B170">
            <v>38383</v>
          </cell>
          <cell r="C170">
            <v>0.73333333333333295</v>
          </cell>
          <cell r="D170">
            <v>1</v>
          </cell>
          <cell r="E170">
            <v>0.76666666666666605</v>
          </cell>
        </row>
        <row r="171">
          <cell r="B171">
            <v>38411</v>
          </cell>
          <cell r="C171">
            <v>0.93333333333333302</v>
          </cell>
          <cell r="D171">
            <v>0.96666666666666601</v>
          </cell>
          <cell r="E171">
            <v>0.76666666666666605</v>
          </cell>
        </row>
        <row r="172">
          <cell r="B172">
            <v>38442</v>
          </cell>
          <cell r="C172">
            <v>1</v>
          </cell>
          <cell r="D172">
            <v>0.96666666666666601</v>
          </cell>
          <cell r="E172">
            <v>0.66666666666666596</v>
          </cell>
        </row>
        <row r="173">
          <cell r="B173">
            <v>38472</v>
          </cell>
          <cell r="C173">
            <v>1</v>
          </cell>
          <cell r="D173">
            <v>0.86666666666666603</v>
          </cell>
          <cell r="E173">
            <v>0.8</v>
          </cell>
        </row>
        <row r="174">
          <cell r="B174">
            <v>38503</v>
          </cell>
          <cell r="C174">
            <v>1</v>
          </cell>
          <cell r="D174">
            <v>0.86666666666666603</v>
          </cell>
          <cell r="E174">
            <v>0.83333333333333304</v>
          </cell>
        </row>
        <row r="175">
          <cell r="B175">
            <v>38533</v>
          </cell>
          <cell r="C175">
            <v>1</v>
          </cell>
          <cell r="D175">
            <v>0.8</v>
          </cell>
          <cell r="E175">
            <v>0.83333333333333304</v>
          </cell>
        </row>
        <row r="176">
          <cell r="B176">
            <v>38564</v>
          </cell>
          <cell r="C176">
            <v>1</v>
          </cell>
          <cell r="D176">
            <v>0.56666666666666599</v>
          </cell>
          <cell r="E176">
            <v>0.83333333333333304</v>
          </cell>
        </row>
        <row r="177">
          <cell r="B177">
            <v>38595</v>
          </cell>
          <cell r="C177">
            <v>1</v>
          </cell>
          <cell r="D177">
            <v>0.9</v>
          </cell>
          <cell r="E177">
            <v>0.8</v>
          </cell>
        </row>
        <row r="178">
          <cell r="B178">
            <v>38625</v>
          </cell>
          <cell r="C178">
            <v>1</v>
          </cell>
          <cell r="D178">
            <v>0.83333333333333304</v>
          </cell>
          <cell r="E178">
            <v>0.8</v>
          </cell>
        </row>
        <row r="179">
          <cell r="B179">
            <v>38656</v>
          </cell>
          <cell r="C179">
            <v>1</v>
          </cell>
          <cell r="D179">
            <v>0.76666666666666605</v>
          </cell>
          <cell r="E179">
            <v>0.86666666666666603</v>
          </cell>
        </row>
        <row r="180">
          <cell r="B180">
            <v>38686</v>
          </cell>
          <cell r="C180">
            <v>1</v>
          </cell>
          <cell r="D180">
            <v>0.63333333333333297</v>
          </cell>
          <cell r="E180">
            <v>0.86666666666666603</v>
          </cell>
        </row>
        <row r="181">
          <cell r="B181">
            <v>38717</v>
          </cell>
          <cell r="C181">
            <v>1</v>
          </cell>
          <cell r="D181">
            <v>0.83333333333333304</v>
          </cell>
          <cell r="E181">
            <v>0.9</v>
          </cell>
        </row>
        <row r="182">
          <cell r="B182">
            <v>38748</v>
          </cell>
          <cell r="C182">
            <v>1</v>
          </cell>
          <cell r="D182">
            <v>0.9</v>
          </cell>
          <cell r="E182">
            <v>0.96666666666666601</v>
          </cell>
        </row>
        <row r="183">
          <cell r="B183">
            <v>38776</v>
          </cell>
          <cell r="C183">
            <v>1</v>
          </cell>
          <cell r="D183">
            <v>0.76666666666666605</v>
          </cell>
          <cell r="E183">
            <v>0.83333333333333304</v>
          </cell>
        </row>
        <row r="184">
          <cell r="B184">
            <v>38807</v>
          </cell>
          <cell r="C184">
            <v>0.96666666666666601</v>
          </cell>
          <cell r="D184">
            <v>0.8</v>
          </cell>
          <cell r="E184">
            <v>0.83333333333333304</v>
          </cell>
        </row>
        <row r="185">
          <cell r="B185">
            <v>38837</v>
          </cell>
          <cell r="C185">
            <v>0.93333333333333302</v>
          </cell>
          <cell r="D185">
            <v>0.93333333333333302</v>
          </cell>
          <cell r="E185">
            <v>0.96666666666666601</v>
          </cell>
        </row>
        <row r="186">
          <cell r="B186">
            <v>38868</v>
          </cell>
          <cell r="C186">
            <v>0.93333333333333302</v>
          </cell>
          <cell r="D186">
            <v>0.83333333333333304</v>
          </cell>
          <cell r="E186">
            <v>0.9</v>
          </cell>
        </row>
        <row r="187">
          <cell r="B187">
            <v>38898</v>
          </cell>
          <cell r="C187">
            <v>0.93333333333333302</v>
          </cell>
          <cell r="D187">
            <v>0.83333333333333304</v>
          </cell>
          <cell r="E187">
            <v>0.9</v>
          </cell>
        </row>
        <row r="188">
          <cell r="B188">
            <v>38929</v>
          </cell>
          <cell r="C188">
            <v>0.93333333333333302</v>
          </cell>
          <cell r="D188">
            <v>0.96666666666666601</v>
          </cell>
          <cell r="E188">
            <v>0.9</v>
          </cell>
        </row>
        <row r="189">
          <cell r="B189">
            <v>38960</v>
          </cell>
          <cell r="C189">
            <v>0.93333333333333302</v>
          </cell>
          <cell r="D189">
            <v>1</v>
          </cell>
          <cell r="E189">
            <v>0.86666666666666603</v>
          </cell>
        </row>
        <row r="190">
          <cell r="B190">
            <v>38990</v>
          </cell>
          <cell r="C190">
            <v>0.93333333333333302</v>
          </cell>
          <cell r="D190">
            <v>0.96666666666666601</v>
          </cell>
          <cell r="E190">
            <v>0.86666666666666603</v>
          </cell>
        </row>
        <row r="191">
          <cell r="B191">
            <v>39021</v>
          </cell>
          <cell r="C191">
            <v>0.93333333333333302</v>
          </cell>
          <cell r="D191">
            <v>0.93333333333333302</v>
          </cell>
          <cell r="E191">
            <v>0.9</v>
          </cell>
        </row>
        <row r="192">
          <cell r="B192">
            <v>39051</v>
          </cell>
          <cell r="C192">
            <v>0.93333333333333302</v>
          </cell>
          <cell r="D192">
            <v>0.7</v>
          </cell>
          <cell r="E192">
            <v>0.9</v>
          </cell>
        </row>
        <row r="193">
          <cell r="B193">
            <v>39082</v>
          </cell>
          <cell r="C193">
            <v>0.9</v>
          </cell>
          <cell r="D193">
            <v>0.233333333333333</v>
          </cell>
          <cell r="E193">
            <v>0.93333333333333302</v>
          </cell>
        </row>
        <row r="194">
          <cell r="B194">
            <v>39113</v>
          </cell>
          <cell r="C194">
            <v>0.83333333333333304</v>
          </cell>
          <cell r="D194">
            <v>0.3</v>
          </cell>
          <cell r="E194">
            <v>0.73333333333333295</v>
          </cell>
        </row>
        <row r="195">
          <cell r="B195">
            <v>39141</v>
          </cell>
          <cell r="C195">
            <v>0.8</v>
          </cell>
          <cell r="D195">
            <v>0.2</v>
          </cell>
          <cell r="E195">
            <v>0.46666666666666601</v>
          </cell>
        </row>
        <row r="196">
          <cell r="B196">
            <v>39172</v>
          </cell>
          <cell r="C196">
            <v>0.76666666666666605</v>
          </cell>
          <cell r="D196">
            <v>0.133333333333333</v>
          </cell>
          <cell r="E196">
            <v>0.53333333333333299</v>
          </cell>
        </row>
        <row r="197">
          <cell r="B197">
            <v>39202</v>
          </cell>
          <cell r="C197">
            <v>0.76666666666666605</v>
          </cell>
          <cell r="D197">
            <v>0.133333333333333</v>
          </cell>
          <cell r="E197">
            <v>0.36666666666666597</v>
          </cell>
        </row>
        <row r="198">
          <cell r="B198">
            <v>39233</v>
          </cell>
          <cell r="C198">
            <v>0.8</v>
          </cell>
          <cell r="D198">
            <v>0.233333333333333</v>
          </cell>
          <cell r="E198">
            <v>0.4</v>
          </cell>
        </row>
        <row r="199">
          <cell r="B199">
            <v>39263</v>
          </cell>
          <cell r="C199">
            <v>0.8</v>
          </cell>
          <cell r="D199">
            <v>0.43333333333333302</v>
          </cell>
          <cell r="E199">
            <v>0.33333333333333298</v>
          </cell>
        </row>
        <row r="200">
          <cell r="B200">
            <v>39294</v>
          </cell>
          <cell r="C200">
            <v>0.8</v>
          </cell>
          <cell r="D200">
            <v>0.36666666666666597</v>
          </cell>
          <cell r="E200">
            <v>0.3</v>
          </cell>
        </row>
        <row r="201">
          <cell r="B201">
            <v>39325</v>
          </cell>
          <cell r="C201">
            <v>0.8</v>
          </cell>
          <cell r="D201">
            <v>0.36666666666666597</v>
          </cell>
          <cell r="E201">
            <v>0.266666666666666</v>
          </cell>
        </row>
        <row r="202">
          <cell r="B202">
            <v>39355</v>
          </cell>
          <cell r="C202">
            <v>0.8</v>
          </cell>
          <cell r="D202">
            <v>0.266666666666666</v>
          </cell>
          <cell r="E202">
            <v>0.3</v>
          </cell>
        </row>
        <row r="203">
          <cell r="B203">
            <v>39386</v>
          </cell>
          <cell r="C203">
            <v>0.83333333333333304</v>
          </cell>
          <cell r="D203">
            <v>0.1</v>
          </cell>
          <cell r="E203">
            <v>0.3</v>
          </cell>
        </row>
        <row r="204">
          <cell r="B204">
            <v>39416</v>
          </cell>
          <cell r="C204">
            <v>0.8</v>
          </cell>
          <cell r="D204">
            <v>6.6666666666666596E-2</v>
          </cell>
          <cell r="E204">
            <v>0.3</v>
          </cell>
        </row>
        <row r="205">
          <cell r="B205">
            <v>39447</v>
          </cell>
          <cell r="C205">
            <v>0.66666666666666596</v>
          </cell>
          <cell r="D205">
            <v>0.3</v>
          </cell>
          <cell r="E205">
            <v>0.266666666666666</v>
          </cell>
        </row>
        <row r="206">
          <cell r="B206">
            <v>39478</v>
          </cell>
          <cell r="C206">
            <v>0.6</v>
          </cell>
          <cell r="D206">
            <v>0.7</v>
          </cell>
          <cell r="E206">
            <v>0.3</v>
          </cell>
        </row>
        <row r="207">
          <cell r="B207">
            <v>39507</v>
          </cell>
          <cell r="C207">
            <v>0.83333333333333304</v>
          </cell>
          <cell r="D207">
            <v>0.7</v>
          </cell>
          <cell r="E207">
            <v>0.43333333333333302</v>
          </cell>
        </row>
        <row r="208">
          <cell r="B208">
            <v>39538</v>
          </cell>
          <cell r="C208">
            <v>0.83333333333333304</v>
          </cell>
          <cell r="D208">
            <v>0.7</v>
          </cell>
          <cell r="E208">
            <v>0.46666666666666601</v>
          </cell>
        </row>
        <row r="209">
          <cell r="B209">
            <v>39568</v>
          </cell>
          <cell r="C209">
            <v>0.73333333333333295</v>
          </cell>
          <cell r="D209">
            <v>0.6</v>
          </cell>
          <cell r="E209">
            <v>0.33333333333333298</v>
          </cell>
        </row>
        <row r="210">
          <cell r="B210">
            <v>39599</v>
          </cell>
          <cell r="C210">
            <v>0.7</v>
          </cell>
          <cell r="D210">
            <v>0.36666666666666597</v>
          </cell>
          <cell r="E210">
            <v>0.16666666666666599</v>
          </cell>
        </row>
        <row r="211">
          <cell r="B211">
            <v>39629</v>
          </cell>
          <cell r="C211">
            <v>0.7</v>
          </cell>
          <cell r="D211">
            <v>0.3</v>
          </cell>
          <cell r="E211">
            <v>0.16666666666666599</v>
          </cell>
        </row>
        <row r="212">
          <cell r="B212">
            <v>39660</v>
          </cell>
          <cell r="C212">
            <v>0.66666666666666596</v>
          </cell>
          <cell r="D212">
            <v>0.133333333333333</v>
          </cell>
          <cell r="E212">
            <v>0.16666666666666599</v>
          </cell>
        </row>
        <row r="213">
          <cell r="B213">
            <v>39691</v>
          </cell>
          <cell r="C213">
            <v>0.66666666666666596</v>
          </cell>
          <cell r="D213">
            <v>0.16666666666666599</v>
          </cell>
          <cell r="E213">
            <v>0.16666666666666599</v>
          </cell>
        </row>
        <row r="214">
          <cell r="B214">
            <v>39721</v>
          </cell>
          <cell r="C214">
            <v>0.63333333333333297</v>
          </cell>
          <cell r="D214">
            <v>0.1</v>
          </cell>
          <cell r="E214">
            <v>0.16666666666666599</v>
          </cell>
        </row>
        <row r="215">
          <cell r="B215">
            <v>39752</v>
          </cell>
          <cell r="C215">
            <v>0.56666666666666599</v>
          </cell>
          <cell r="D215">
            <v>6.6666666666666596E-2</v>
          </cell>
          <cell r="E215">
            <v>0.16666666666666599</v>
          </cell>
        </row>
        <row r="216">
          <cell r="B216">
            <v>39782</v>
          </cell>
          <cell r="C216">
            <v>0.5</v>
          </cell>
          <cell r="D216">
            <v>0.36666666666666597</v>
          </cell>
          <cell r="E216">
            <v>0.133333333333333</v>
          </cell>
        </row>
        <row r="217">
          <cell r="B217">
            <v>39813</v>
          </cell>
          <cell r="C217">
            <v>0.5</v>
          </cell>
          <cell r="D217">
            <v>0.4</v>
          </cell>
          <cell r="E217">
            <v>0.16666666666666599</v>
          </cell>
        </row>
        <row r="218">
          <cell r="B218">
            <v>39844</v>
          </cell>
          <cell r="C218">
            <v>0.5</v>
          </cell>
          <cell r="D218">
            <v>0.43333333333333302</v>
          </cell>
          <cell r="E218">
            <v>0.16666666666666599</v>
          </cell>
        </row>
        <row r="219">
          <cell r="B219">
            <v>39872</v>
          </cell>
          <cell r="C219">
            <v>0.4</v>
          </cell>
          <cell r="D219">
            <v>0.43333333333333302</v>
          </cell>
          <cell r="E219">
            <v>0.16666666666666599</v>
          </cell>
        </row>
        <row r="220">
          <cell r="B220">
            <v>39903</v>
          </cell>
          <cell r="C220">
            <v>0.4</v>
          </cell>
          <cell r="D220">
            <v>0.4</v>
          </cell>
          <cell r="E220">
            <v>0.16666666666666599</v>
          </cell>
        </row>
        <row r="221">
          <cell r="B221">
            <v>39933</v>
          </cell>
          <cell r="C221">
            <v>0.4</v>
          </cell>
          <cell r="D221">
            <v>0.43333333333333302</v>
          </cell>
          <cell r="E221">
            <v>0.233333333333333</v>
          </cell>
        </row>
        <row r="222">
          <cell r="B222">
            <v>39964</v>
          </cell>
          <cell r="C222">
            <v>0.33333333333333298</v>
          </cell>
          <cell r="D222">
            <v>0.43333333333333302</v>
          </cell>
          <cell r="E222">
            <v>0.2</v>
          </cell>
        </row>
        <row r="223">
          <cell r="B223">
            <v>39994</v>
          </cell>
          <cell r="C223">
            <v>0.3</v>
          </cell>
          <cell r="D223">
            <v>0.4</v>
          </cell>
          <cell r="E223">
            <v>0.233333333333333</v>
          </cell>
        </row>
        <row r="224">
          <cell r="B224">
            <v>40025</v>
          </cell>
          <cell r="C224">
            <v>0.33333333333333298</v>
          </cell>
          <cell r="D224">
            <v>0.66666666666666596</v>
          </cell>
          <cell r="E224">
            <v>0.266666666666666</v>
          </cell>
        </row>
        <row r="225">
          <cell r="B225">
            <v>40056</v>
          </cell>
          <cell r="C225">
            <v>0.33333333333333298</v>
          </cell>
          <cell r="D225">
            <v>0.73333333333333295</v>
          </cell>
          <cell r="E225">
            <v>0.3</v>
          </cell>
        </row>
        <row r="226">
          <cell r="B226">
            <v>40086</v>
          </cell>
          <cell r="C226">
            <v>0.3</v>
          </cell>
          <cell r="D226">
            <v>0.76666666666666605</v>
          </cell>
          <cell r="E226">
            <v>0.266666666666666</v>
          </cell>
        </row>
        <row r="227">
          <cell r="B227">
            <v>40117</v>
          </cell>
          <cell r="C227">
            <v>0.3</v>
          </cell>
          <cell r="D227">
            <v>0.86666666666666603</v>
          </cell>
          <cell r="E227">
            <v>0.266666666666666</v>
          </cell>
        </row>
        <row r="228">
          <cell r="B228">
            <v>40147</v>
          </cell>
          <cell r="C228">
            <v>0.3</v>
          </cell>
          <cell r="D228">
            <v>0.53333333333333299</v>
          </cell>
          <cell r="E228">
            <v>0.266666666666666</v>
          </cell>
        </row>
        <row r="229">
          <cell r="B229">
            <v>40178</v>
          </cell>
          <cell r="C229">
            <v>0.33333333333333298</v>
          </cell>
          <cell r="D229">
            <v>0.66666666666666596</v>
          </cell>
          <cell r="E229">
            <v>0.233333333333333</v>
          </cell>
        </row>
        <row r="230">
          <cell r="B230">
            <v>40209</v>
          </cell>
          <cell r="C230">
            <v>0.43333333333333302</v>
          </cell>
          <cell r="D230">
            <v>0.63333333333333297</v>
          </cell>
          <cell r="E230">
            <v>0.233333333333333</v>
          </cell>
        </row>
        <row r="231">
          <cell r="B231">
            <v>40237</v>
          </cell>
          <cell r="C231">
            <v>0.43333333333333302</v>
          </cell>
          <cell r="D231">
            <v>0.66666666666666596</v>
          </cell>
          <cell r="E231">
            <v>0.33333333333333298</v>
          </cell>
        </row>
        <row r="232">
          <cell r="B232">
            <v>40268</v>
          </cell>
          <cell r="C232">
            <v>0.46666666666666601</v>
          </cell>
          <cell r="D232">
            <v>0.63333333333333297</v>
          </cell>
          <cell r="E232">
            <v>0.5</v>
          </cell>
        </row>
        <row r="233">
          <cell r="B233">
            <v>40298</v>
          </cell>
          <cell r="C233">
            <v>0.43333333333333302</v>
          </cell>
          <cell r="D233">
            <v>0.73333333333333295</v>
          </cell>
          <cell r="E233">
            <v>0.66666666666666596</v>
          </cell>
        </row>
        <row r="234">
          <cell r="B234">
            <v>40329</v>
          </cell>
          <cell r="C234">
            <v>0.4</v>
          </cell>
          <cell r="D234">
            <v>0.73333333333333295</v>
          </cell>
          <cell r="E234">
            <v>0.7</v>
          </cell>
        </row>
        <row r="235">
          <cell r="B235">
            <v>40359</v>
          </cell>
          <cell r="C235">
            <v>0.4</v>
          </cell>
          <cell r="D235">
            <v>0.76666666666666605</v>
          </cell>
          <cell r="E235">
            <v>0.53333333333333299</v>
          </cell>
        </row>
        <row r="236">
          <cell r="B236">
            <v>40390</v>
          </cell>
          <cell r="C236">
            <v>0.43333333333333302</v>
          </cell>
          <cell r="D236">
            <v>0.46666666666666601</v>
          </cell>
          <cell r="E236">
            <v>0.6</v>
          </cell>
        </row>
        <row r="237">
          <cell r="B237">
            <v>40421</v>
          </cell>
          <cell r="C237">
            <v>0.5</v>
          </cell>
          <cell r="D237">
            <v>0.66666666666666596</v>
          </cell>
          <cell r="E237">
            <v>0.66666666666666596</v>
          </cell>
        </row>
        <row r="238">
          <cell r="B238">
            <v>40451</v>
          </cell>
          <cell r="C238">
            <v>0.56666666666666599</v>
          </cell>
          <cell r="D238">
            <v>0.56666666666666599</v>
          </cell>
          <cell r="E238">
            <v>0.63333333333333297</v>
          </cell>
        </row>
        <row r="239">
          <cell r="B239">
            <v>40482</v>
          </cell>
          <cell r="C239">
            <v>0.6</v>
          </cell>
          <cell r="D239">
            <v>0.46666666666666601</v>
          </cell>
          <cell r="E239">
            <v>0.6</v>
          </cell>
        </row>
        <row r="240">
          <cell r="B240">
            <v>40512</v>
          </cell>
          <cell r="C240">
            <v>0.63333333333333297</v>
          </cell>
          <cell r="D240">
            <v>0.76666666666666605</v>
          </cell>
          <cell r="E240">
            <v>0.63333333333333297</v>
          </cell>
        </row>
        <row r="241">
          <cell r="B241">
            <v>40543</v>
          </cell>
          <cell r="C241">
            <v>0.73333333333333295</v>
          </cell>
          <cell r="D241">
            <v>1</v>
          </cell>
          <cell r="E241">
            <v>0.83333333333333304</v>
          </cell>
        </row>
        <row r="242">
          <cell r="B242">
            <v>40574</v>
          </cell>
          <cell r="C242">
            <v>0.9</v>
          </cell>
          <cell r="D242">
            <v>0.96666666666666601</v>
          </cell>
          <cell r="E242">
            <v>0.93333333333333302</v>
          </cell>
        </row>
        <row r="243">
          <cell r="B243">
            <v>40602</v>
          </cell>
          <cell r="C243">
            <v>0.9</v>
          </cell>
          <cell r="D243">
            <v>0.86666666666666603</v>
          </cell>
          <cell r="E243">
            <v>0.8</v>
          </cell>
        </row>
        <row r="244">
          <cell r="B244">
            <v>40633</v>
          </cell>
          <cell r="C244">
            <v>0.93333333333333302</v>
          </cell>
          <cell r="D244">
            <v>0.9</v>
          </cell>
          <cell r="E244">
            <v>0.9</v>
          </cell>
        </row>
        <row r="245">
          <cell r="B245">
            <v>40663</v>
          </cell>
          <cell r="C245">
            <v>0.96666666666666601</v>
          </cell>
          <cell r="D245">
            <v>0.9</v>
          </cell>
          <cell r="E245">
            <v>1</v>
          </cell>
        </row>
        <row r="246">
          <cell r="B246">
            <v>40694</v>
          </cell>
          <cell r="C246">
            <v>0.96666666666666601</v>
          </cell>
          <cell r="D246">
            <v>0.93333333333333302</v>
          </cell>
          <cell r="E246">
            <v>0.93333333333333302</v>
          </cell>
        </row>
        <row r="247">
          <cell r="B247">
            <v>40724</v>
          </cell>
          <cell r="C247">
            <v>0.96666666666666601</v>
          </cell>
          <cell r="D247">
            <v>0.9</v>
          </cell>
          <cell r="E247">
            <v>0.93333333333333302</v>
          </cell>
        </row>
        <row r="248">
          <cell r="B248">
            <v>40755</v>
          </cell>
          <cell r="C248">
            <v>0.96666666666666601</v>
          </cell>
          <cell r="D248">
            <v>0.6</v>
          </cell>
          <cell r="E248">
            <v>0.93333333333333302</v>
          </cell>
        </row>
        <row r="249">
          <cell r="B249">
            <v>40786</v>
          </cell>
          <cell r="C249">
            <v>0.96666666666666601</v>
          </cell>
          <cell r="D249">
            <v>0.8</v>
          </cell>
          <cell r="E249">
            <v>0.96666666666666601</v>
          </cell>
        </row>
        <row r="250">
          <cell r="B250">
            <v>40816</v>
          </cell>
          <cell r="C250">
            <v>0.96666666666666601</v>
          </cell>
          <cell r="D250">
            <v>0.9</v>
          </cell>
          <cell r="E250">
            <v>0.96666666666666601</v>
          </cell>
        </row>
        <row r="251">
          <cell r="B251">
            <v>40847</v>
          </cell>
          <cell r="C251">
            <v>0.96666666666666601</v>
          </cell>
          <cell r="D251">
            <v>0.96666666666666601</v>
          </cell>
          <cell r="E251">
            <v>0.96666666666666601</v>
          </cell>
        </row>
        <row r="252">
          <cell r="B252">
            <v>40877</v>
          </cell>
          <cell r="C252">
            <v>0.96666666666666601</v>
          </cell>
          <cell r="D252">
            <v>0.86666666666666603</v>
          </cell>
          <cell r="E252">
            <v>0.96666666666666601</v>
          </cell>
        </row>
        <row r="253">
          <cell r="B253">
            <v>40908</v>
          </cell>
          <cell r="C253">
            <v>0.96666666666666601</v>
          </cell>
          <cell r="D253">
            <v>0.46666666666666601</v>
          </cell>
          <cell r="E253">
            <v>0.86666666666666603</v>
          </cell>
        </row>
        <row r="254">
          <cell r="B254">
            <v>40939</v>
          </cell>
          <cell r="C254">
            <v>0.96666666666666601</v>
          </cell>
          <cell r="D254">
            <v>0.33333333333333298</v>
          </cell>
          <cell r="E254">
            <v>0.53333333333333299</v>
          </cell>
        </row>
        <row r="255">
          <cell r="B255">
            <v>40968</v>
          </cell>
          <cell r="C255">
            <v>0.96666666666666601</v>
          </cell>
          <cell r="D255">
            <v>0.266666666666666</v>
          </cell>
          <cell r="E255">
            <v>0.36666666666666597</v>
          </cell>
        </row>
        <row r="256">
          <cell r="B256">
            <v>40999</v>
          </cell>
          <cell r="C256">
            <v>0.9</v>
          </cell>
          <cell r="D256">
            <v>0.1</v>
          </cell>
          <cell r="E256">
            <v>0.3</v>
          </cell>
        </row>
        <row r="257">
          <cell r="B257">
            <v>41029</v>
          </cell>
          <cell r="C257">
            <v>0.86666666666666603</v>
          </cell>
          <cell r="D257">
            <v>0.16666666666666599</v>
          </cell>
          <cell r="E257">
            <v>0.5</v>
          </cell>
        </row>
        <row r="258">
          <cell r="B258">
            <v>41060</v>
          </cell>
          <cell r="C258">
            <v>0.83333333333333304</v>
          </cell>
          <cell r="D258">
            <v>0.16666666666666599</v>
          </cell>
          <cell r="E258">
            <v>0.56666666666666599</v>
          </cell>
        </row>
        <row r="259">
          <cell r="B259">
            <v>41090</v>
          </cell>
          <cell r="C259">
            <v>0.83333333333333304</v>
          </cell>
          <cell r="D259">
            <v>0.56666666666666599</v>
          </cell>
          <cell r="E259">
            <v>0.6</v>
          </cell>
        </row>
        <row r="260">
          <cell r="B260">
            <v>41121</v>
          </cell>
          <cell r="C260">
            <v>0.86666666666666603</v>
          </cell>
          <cell r="D260">
            <v>0.43333333333333302</v>
          </cell>
          <cell r="E260">
            <v>0.5</v>
          </cell>
        </row>
        <row r="261">
          <cell r="B261">
            <v>41152</v>
          </cell>
          <cell r="C261">
            <v>0.83333333333333304</v>
          </cell>
          <cell r="D261">
            <v>0.4</v>
          </cell>
          <cell r="E261">
            <v>0.5</v>
          </cell>
        </row>
        <row r="262">
          <cell r="B262">
            <v>41182</v>
          </cell>
          <cell r="C262">
            <v>0.83333333333333304</v>
          </cell>
          <cell r="D262">
            <v>0.4</v>
          </cell>
          <cell r="E262">
            <v>0.5</v>
          </cell>
        </row>
        <row r="263">
          <cell r="B263">
            <v>41213</v>
          </cell>
          <cell r="C263">
            <v>0.86666666666666603</v>
          </cell>
          <cell r="D263">
            <v>0.33333333333333298</v>
          </cell>
          <cell r="E263">
            <v>0.5</v>
          </cell>
        </row>
        <row r="264">
          <cell r="B264">
            <v>41243</v>
          </cell>
          <cell r="C264">
            <v>0.86666666666666603</v>
          </cell>
          <cell r="D264">
            <v>0.233333333333333</v>
          </cell>
          <cell r="E264">
            <v>0.46666666666666601</v>
          </cell>
        </row>
        <row r="265">
          <cell r="B265">
            <v>41274</v>
          </cell>
          <cell r="C265">
            <v>0.53333333333333299</v>
          </cell>
          <cell r="D265">
            <v>0.73333333333333295</v>
          </cell>
          <cell r="E265">
            <v>0.5</v>
          </cell>
        </row>
        <row r="266">
          <cell r="B266">
            <v>41305</v>
          </cell>
          <cell r="C266">
            <v>0.76666666666666605</v>
          </cell>
          <cell r="D266">
            <v>0.53333333333333299</v>
          </cell>
          <cell r="E266">
            <v>0.8</v>
          </cell>
        </row>
        <row r="267">
          <cell r="B267">
            <v>41333</v>
          </cell>
          <cell r="C267">
            <v>0.7</v>
          </cell>
          <cell r="D267">
            <v>0.33333333333333298</v>
          </cell>
          <cell r="E267">
            <v>0.53333333333333299</v>
          </cell>
        </row>
        <row r="268">
          <cell r="B268">
            <v>41364</v>
          </cell>
          <cell r="C268">
            <v>0.6</v>
          </cell>
          <cell r="D268">
            <v>0.16666666666666599</v>
          </cell>
          <cell r="E268">
            <v>0.36666666666666597</v>
          </cell>
        </row>
        <row r="269">
          <cell r="B269">
            <v>41394</v>
          </cell>
          <cell r="C269">
            <v>0.53333333333333299</v>
          </cell>
          <cell r="D269">
            <v>6.6666666666666596E-2</v>
          </cell>
          <cell r="E269">
            <v>0.2</v>
          </cell>
        </row>
        <row r="270">
          <cell r="B270">
            <v>41425</v>
          </cell>
          <cell r="C270">
            <v>0.53333333333333299</v>
          </cell>
          <cell r="D270">
            <v>0.133333333333333</v>
          </cell>
          <cell r="E270">
            <v>0.266666666666666</v>
          </cell>
        </row>
        <row r="271">
          <cell r="B271">
            <v>41455</v>
          </cell>
          <cell r="C271">
            <v>0.53333333333333299</v>
          </cell>
          <cell r="D271">
            <v>0.16666666666666599</v>
          </cell>
          <cell r="E271">
            <v>0.266666666666666</v>
          </cell>
        </row>
        <row r="272">
          <cell r="B272">
            <v>41486</v>
          </cell>
          <cell r="C272">
            <v>0.36666666666666597</v>
          </cell>
          <cell r="D272">
            <v>0.233333333333333</v>
          </cell>
          <cell r="E272">
            <v>0.233333333333333</v>
          </cell>
        </row>
        <row r="273">
          <cell r="B273">
            <v>41517</v>
          </cell>
          <cell r="C273">
            <v>0.56666666666666599</v>
          </cell>
          <cell r="D273">
            <v>0.233333333333333</v>
          </cell>
          <cell r="E273">
            <v>0.233333333333333</v>
          </cell>
        </row>
        <row r="274">
          <cell r="B274">
            <v>41547</v>
          </cell>
          <cell r="C274">
            <v>0.53333333333333299</v>
          </cell>
          <cell r="D274">
            <v>0.233333333333333</v>
          </cell>
          <cell r="E274">
            <v>0.233333333333333</v>
          </cell>
        </row>
        <row r="275">
          <cell r="B275">
            <v>41578</v>
          </cell>
          <cell r="C275">
            <v>0.53333333333333299</v>
          </cell>
          <cell r="D275">
            <v>0.233333333333333</v>
          </cell>
          <cell r="E275">
            <v>0.233333333333333</v>
          </cell>
        </row>
        <row r="276">
          <cell r="B276">
            <v>41608</v>
          </cell>
          <cell r="C276">
            <v>0.56666666666666599</v>
          </cell>
          <cell r="D276">
            <v>0.133333333333333</v>
          </cell>
          <cell r="E276">
            <v>0.2</v>
          </cell>
        </row>
        <row r="277">
          <cell r="B277">
            <v>41639</v>
          </cell>
          <cell r="C277">
            <v>0.56666666666666599</v>
          </cell>
          <cell r="D277">
            <v>0.2</v>
          </cell>
          <cell r="E277">
            <v>0.2</v>
          </cell>
        </row>
        <row r="278">
          <cell r="B278">
            <v>41670</v>
          </cell>
          <cell r="C278">
            <v>0.56666666666666599</v>
          </cell>
          <cell r="D278">
            <v>6.6666666666666596E-2</v>
          </cell>
          <cell r="E278">
            <v>6.6666666666666596E-2</v>
          </cell>
        </row>
        <row r="279">
          <cell r="B279">
            <v>41698</v>
          </cell>
          <cell r="C279">
            <v>0.53333333333333299</v>
          </cell>
          <cell r="D279">
            <v>0.133333333333333</v>
          </cell>
          <cell r="E279">
            <v>6.6666666666666596E-2</v>
          </cell>
        </row>
        <row r="280">
          <cell r="B280">
            <v>41729</v>
          </cell>
          <cell r="C280">
            <v>0.43333333333333302</v>
          </cell>
          <cell r="D280">
            <v>6.6666666666666596E-2</v>
          </cell>
          <cell r="E280">
            <v>6.6666666666666596E-2</v>
          </cell>
        </row>
        <row r="281">
          <cell r="B281">
            <v>41759</v>
          </cell>
          <cell r="C281">
            <v>0.33333333333333298</v>
          </cell>
          <cell r="D281">
            <v>0.1</v>
          </cell>
          <cell r="E281">
            <v>6.6666666666666596E-2</v>
          </cell>
        </row>
        <row r="282">
          <cell r="B282">
            <v>41790</v>
          </cell>
          <cell r="C282">
            <v>0.266666666666666</v>
          </cell>
          <cell r="D282">
            <v>0.1</v>
          </cell>
          <cell r="E282">
            <v>6.6666666666666596E-2</v>
          </cell>
        </row>
        <row r="283">
          <cell r="B283">
            <v>41820</v>
          </cell>
          <cell r="C283">
            <v>0.2</v>
          </cell>
          <cell r="D283">
            <v>6.6666666666666596E-2</v>
          </cell>
          <cell r="E283">
            <v>6.6666666666666596E-2</v>
          </cell>
        </row>
        <row r="284">
          <cell r="B284">
            <v>41851</v>
          </cell>
          <cell r="C284">
            <v>0.1</v>
          </cell>
          <cell r="D284">
            <v>0.16666666666666599</v>
          </cell>
          <cell r="E284">
            <v>6.6666666666666596E-2</v>
          </cell>
        </row>
        <row r="285">
          <cell r="B285">
            <v>41882</v>
          </cell>
          <cell r="C285">
            <v>6.6666666666666596E-2</v>
          </cell>
          <cell r="D285">
            <v>0.1</v>
          </cell>
          <cell r="E285">
            <v>6.6666666666666596E-2</v>
          </cell>
        </row>
        <row r="286">
          <cell r="B286">
            <v>41912</v>
          </cell>
          <cell r="C286">
            <v>0.1</v>
          </cell>
          <cell r="D286">
            <v>6.6666666666666596E-2</v>
          </cell>
          <cell r="E286">
            <v>0.1</v>
          </cell>
        </row>
        <row r="287">
          <cell r="B287">
            <v>41943</v>
          </cell>
          <cell r="C287">
            <v>6.6666666666666596E-2</v>
          </cell>
          <cell r="D287">
            <v>3.3333333333333298E-2</v>
          </cell>
          <cell r="E287">
            <v>0.1</v>
          </cell>
        </row>
        <row r="288">
          <cell r="B288">
            <v>41973</v>
          </cell>
          <cell r="C288">
            <v>3.3333333333333298E-2</v>
          </cell>
          <cell r="D288">
            <v>3.3333333333333298E-2</v>
          </cell>
          <cell r="E288">
            <v>0.1</v>
          </cell>
        </row>
        <row r="289">
          <cell r="B289">
            <v>42004</v>
          </cell>
          <cell r="C289">
            <v>6.6666666666666596E-2</v>
          </cell>
          <cell r="D289">
            <v>0.1</v>
          </cell>
          <cell r="E289">
            <v>3.3333333333333298E-2</v>
          </cell>
        </row>
        <row r="290">
          <cell r="B290">
            <v>42035</v>
          </cell>
          <cell r="C290">
            <v>0.2</v>
          </cell>
          <cell r="D290">
            <v>0.133333333333333</v>
          </cell>
          <cell r="E290">
            <v>0.133333333333333</v>
          </cell>
        </row>
        <row r="291">
          <cell r="B291">
            <v>42063</v>
          </cell>
          <cell r="C291">
            <v>0.1</v>
          </cell>
          <cell r="D291">
            <v>6.6666666666666596E-2</v>
          </cell>
          <cell r="E291">
            <v>0.1</v>
          </cell>
        </row>
        <row r="292">
          <cell r="B292">
            <v>42094</v>
          </cell>
          <cell r="C292">
            <v>0.1</v>
          </cell>
          <cell r="D292">
            <v>3.3333333333333298E-2</v>
          </cell>
          <cell r="E292">
            <v>0.1</v>
          </cell>
        </row>
        <row r="293">
          <cell r="B293">
            <v>42124</v>
          </cell>
          <cell r="C293">
            <v>3.3333333333333298E-2</v>
          </cell>
          <cell r="D293">
            <v>3.3333333333333298E-2</v>
          </cell>
          <cell r="E293">
            <v>3.3333333333333298E-2</v>
          </cell>
        </row>
        <row r="294">
          <cell r="B294">
            <v>42155</v>
          </cell>
          <cell r="C294">
            <v>3.3333333333333298E-2</v>
          </cell>
          <cell r="D294">
            <v>3.3333333333333298E-2</v>
          </cell>
          <cell r="E294">
            <v>3.3333333333333298E-2</v>
          </cell>
        </row>
        <row r="295">
          <cell r="B295">
            <v>42185</v>
          </cell>
          <cell r="C295">
            <v>3.3333333333333298E-2</v>
          </cell>
          <cell r="D295">
            <v>3.3333333333333298E-2</v>
          </cell>
          <cell r="E295">
            <v>3.3333333333333298E-2</v>
          </cell>
        </row>
        <row r="296">
          <cell r="B296">
            <v>42216</v>
          </cell>
          <cell r="C296">
            <v>3.3333333333333298E-2</v>
          </cell>
          <cell r="D296">
            <v>3.3333333333333298E-2</v>
          </cell>
          <cell r="E296">
            <v>3.3333333333333298E-2</v>
          </cell>
        </row>
        <row r="297">
          <cell r="B297">
            <v>42247</v>
          </cell>
          <cell r="C297">
            <v>3.3333333333333298E-2</v>
          </cell>
          <cell r="D297">
            <v>6.6666666666666596E-2</v>
          </cell>
          <cell r="E297">
            <v>3.3333333333333298E-2</v>
          </cell>
        </row>
        <row r="298">
          <cell r="B298">
            <v>42277</v>
          </cell>
          <cell r="C298">
            <v>3.3333333333333298E-2</v>
          </cell>
          <cell r="D298">
            <v>0.133333333333333</v>
          </cell>
          <cell r="E298">
            <v>3.3333333333333298E-2</v>
          </cell>
        </row>
        <row r="299">
          <cell r="B299">
            <v>42308</v>
          </cell>
          <cell r="C299">
            <v>3.3333333333333298E-2</v>
          </cell>
          <cell r="D299">
            <v>0.16666666666666599</v>
          </cell>
          <cell r="E299">
            <v>3.3333333333333298E-2</v>
          </cell>
        </row>
        <row r="300">
          <cell r="B300">
            <v>42338</v>
          </cell>
          <cell r="C300">
            <v>0.1</v>
          </cell>
          <cell r="D300">
            <v>0.4</v>
          </cell>
          <cell r="E300">
            <v>6.6666666666666596E-2</v>
          </cell>
        </row>
        <row r="301">
          <cell r="B301">
            <v>42369</v>
          </cell>
          <cell r="C301">
            <v>0.133333333333333</v>
          </cell>
          <cell r="D301">
            <v>0.133333333333333</v>
          </cell>
          <cell r="E301">
            <v>6.6666666666666596E-2</v>
          </cell>
        </row>
        <row r="302">
          <cell r="B302">
            <v>42400</v>
          </cell>
          <cell r="C302">
            <v>0.16666666666666599</v>
          </cell>
          <cell r="D302">
            <v>0.36666666666666597</v>
          </cell>
          <cell r="E302">
            <v>0.2</v>
          </cell>
        </row>
        <row r="303">
          <cell r="B303">
            <v>42429</v>
          </cell>
          <cell r="C303">
            <v>0.133333333333333</v>
          </cell>
          <cell r="D303">
            <v>0.4</v>
          </cell>
          <cell r="E303">
            <v>0.2</v>
          </cell>
        </row>
        <row r="304">
          <cell r="B304">
            <v>42460</v>
          </cell>
          <cell r="C304">
            <v>6.6666666666666596E-2</v>
          </cell>
          <cell r="D304">
            <v>0.36666666666666597</v>
          </cell>
          <cell r="E304">
            <v>0.2</v>
          </cell>
        </row>
        <row r="305">
          <cell r="B305">
            <v>42490</v>
          </cell>
          <cell r="C305">
            <v>6.6666666666666596E-2</v>
          </cell>
          <cell r="D305">
            <v>0.266666666666666</v>
          </cell>
          <cell r="E305">
            <v>0.266666666666666</v>
          </cell>
        </row>
        <row r="306">
          <cell r="B306">
            <v>42521</v>
          </cell>
          <cell r="C306">
            <v>0.1</v>
          </cell>
          <cell r="D306">
            <v>0.4</v>
          </cell>
          <cell r="E306">
            <v>0.3</v>
          </cell>
        </row>
        <row r="307">
          <cell r="B307">
            <v>42551</v>
          </cell>
          <cell r="C307">
            <v>0.1</v>
          </cell>
          <cell r="D307">
            <v>0.2</v>
          </cell>
          <cell r="E307">
            <v>0.3</v>
          </cell>
        </row>
        <row r="308">
          <cell r="B308">
            <v>42582</v>
          </cell>
          <cell r="C308">
            <v>0.233333333333333</v>
          </cell>
          <cell r="D308">
            <v>0.266666666666666</v>
          </cell>
          <cell r="E308">
            <v>0.36666666666666597</v>
          </cell>
        </row>
        <row r="309">
          <cell r="B309">
            <v>42613</v>
          </cell>
          <cell r="C309">
            <v>0.3</v>
          </cell>
          <cell r="D309">
            <v>0.266666666666666</v>
          </cell>
          <cell r="E309">
            <v>0.33333333333333298</v>
          </cell>
        </row>
        <row r="310">
          <cell r="B310">
            <v>42643</v>
          </cell>
          <cell r="C310">
            <v>0.36666666666666597</v>
          </cell>
          <cell r="D310">
            <v>0.33333333333333298</v>
          </cell>
          <cell r="E310">
            <v>0.33333333333333298</v>
          </cell>
        </row>
        <row r="311">
          <cell r="B311">
            <v>42674</v>
          </cell>
          <cell r="C311">
            <v>0.36666666666666597</v>
          </cell>
          <cell r="D311">
            <v>0.266666666666666</v>
          </cell>
          <cell r="E311">
            <v>0.33333333333333298</v>
          </cell>
        </row>
        <row r="312">
          <cell r="B312">
            <v>42704</v>
          </cell>
          <cell r="C312">
            <v>0.46666666666666601</v>
          </cell>
          <cell r="D312">
            <v>0.16666666666666599</v>
          </cell>
          <cell r="E312">
            <v>0.36666666666666597</v>
          </cell>
        </row>
        <row r="313">
          <cell r="B313">
            <v>42735</v>
          </cell>
          <cell r="C313">
            <v>0.46666666666666601</v>
          </cell>
          <cell r="D313">
            <v>0.266666666666666</v>
          </cell>
          <cell r="E313">
            <v>0.4</v>
          </cell>
        </row>
        <row r="314">
          <cell r="B314">
            <v>42766</v>
          </cell>
          <cell r="C314">
            <v>0.46666666666666601</v>
          </cell>
          <cell r="D314">
            <v>0.86666666666666603</v>
          </cell>
          <cell r="E314">
            <v>0.83333333333333304</v>
          </cell>
        </row>
        <row r="315">
          <cell r="B315">
            <v>42794</v>
          </cell>
          <cell r="C315">
            <v>0.56666666666666599</v>
          </cell>
          <cell r="D315">
            <v>1</v>
          </cell>
          <cell r="E315">
            <v>0.96666666666666601</v>
          </cell>
        </row>
        <row r="316">
          <cell r="B316">
            <v>42825</v>
          </cell>
          <cell r="C316">
            <v>0.73333333333333295</v>
          </cell>
          <cell r="D316">
            <v>1</v>
          </cell>
          <cell r="E316">
            <v>1</v>
          </cell>
        </row>
        <row r="317">
          <cell r="B317">
            <v>42855</v>
          </cell>
          <cell r="C317">
            <v>0.8</v>
          </cell>
          <cell r="D317">
            <v>1</v>
          </cell>
          <cell r="E317">
            <v>0.9</v>
          </cell>
        </row>
        <row r="318">
          <cell r="B318">
            <v>42886</v>
          </cell>
          <cell r="C318">
            <v>0.76666666666666605</v>
          </cell>
          <cell r="D318">
            <v>0.96666666666666601</v>
          </cell>
          <cell r="E318">
            <v>0.86666666666666603</v>
          </cell>
        </row>
        <row r="319">
          <cell r="B319">
            <v>42916</v>
          </cell>
          <cell r="C319">
            <v>0.76666666666666605</v>
          </cell>
          <cell r="D319">
            <v>0.96666666666666601</v>
          </cell>
          <cell r="E319">
            <v>0.86666666666666603</v>
          </cell>
        </row>
        <row r="320">
          <cell r="B320">
            <v>42947</v>
          </cell>
          <cell r="C320">
            <v>0.76666666666666605</v>
          </cell>
          <cell r="D320">
            <v>0.76666666666666605</v>
          </cell>
          <cell r="E320">
            <v>0.8</v>
          </cell>
        </row>
        <row r="321">
          <cell r="B321">
            <v>42978</v>
          </cell>
          <cell r="C321">
            <v>0.76666666666666605</v>
          </cell>
          <cell r="D321">
            <v>0.83333333333333304</v>
          </cell>
          <cell r="E321">
            <v>0.83333333333333304</v>
          </cell>
        </row>
        <row r="322">
          <cell r="B322">
            <v>43008</v>
          </cell>
          <cell r="C322">
            <v>0.73333333333333295</v>
          </cell>
          <cell r="D322">
            <v>0.8</v>
          </cell>
          <cell r="E322">
            <v>0.9</v>
          </cell>
        </row>
        <row r="323">
          <cell r="B323">
            <v>43039</v>
          </cell>
          <cell r="C323">
            <v>0.7</v>
          </cell>
          <cell r="D323">
            <v>0.73333333333333295</v>
          </cell>
          <cell r="E323">
            <v>0.8</v>
          </cell>
        </row>
        <row r="324">
          <cell r="B324">
            <v>43069</v>
          </cell>
          <cell r="C324">
            <v>0.73333333333333295</v>
          </cell>
          <cell r="D324">
            <v>0.83333333333333304</v>
          </cell>
          <cell r="E324">
            <v>0.8</v>
          </cell>
        </row>
        <row r="325">
          <cell r="B325">
            <v>43100</v>
          </cell>
          <cell r="C325">
            <v>0.83333333333333304</v>
          </cell>
          <cell r="D325">
            <v>0.5</v>
          </cell>
          <cell r="E325">
            <v>0.73333333333333295</v>
          </cell>
        </row>
        <row r="326">
          <cell r="B326">
            <v>43131</v>
          </cell>
          <cell r="C326">
            <v>0.8</v>
          </cell>
          <cell r="D326">
            <v>0.233333333333333</v>
          </cell>
          <cell r="E326">
            <v>0.33333333333333298</v>
          </cell>
        </row>
        <row r="327">
          <cell r="B327">
            <v>43159</v>
          </cell>
          <cell r="C327">
            <v>0.76666666666666605</v>
          </cell>
          <cell r="D327">
            <v>0.1</v>
          </cell>
          <cell r="E327">
            <v>0.233333333333333</v>
          </cell>
        </row>
        <row r="328">
          <cell r="B328">
            <v>43190</v>
          </cell>
          <cell r="C328">
            <v>0.63333333333333297</v>
          </cell>
          <cell r="D328">
            <v>0.2</v>
          </cell>
          <cell r="E328">
            <v>0.233333333333333</v>
          </cell>
        </row>
        <row r="329">
          <cell r="B329">
            <v>43220</v>
          </cell>
          <cell r="C329">
            <v>0.7</v>
          </cell>
          <cell r="D329">
            <v>0.233333333333333</v>
          </cell>
          <cell r="E329">
            <v>0.4</v>
          </cell>
        </row>
        <row r="330">
          <cell r="B330">
            <v>43251</v>
          </cell>
          <cell r="C330">
            <v>0.66666666666666596</v>
          </cell>
          <cell r="D330">
            <v>0.266666666666666</v>
          </cell>
          <cell r="E330">
            <v>0.53333333333333299</v>
          </cell>
        </row>
        <row r="331">
          <cell r="B331">
            <v>43281</v>
          </cell>
          <cell r="C331">
            <v>0.6</v>
          </cell>
          <cell r="D331">
            <v>0.53333333333333299</v>
          </cell>
          <cell r="E331">
            <v>0.56666666666666599</v>
          </cell>
        </row>
        <row r="332">
          <cell r="B332">
            <v>43312</v>
          </cell>
          <cell r="C332">
            <v>0.6</v>
          </cell>
          <cell r="D332">
            <v>0.9</v>
          </cell>
          <cell r="E332">
            <v>0.56666666666666599</v>
          </cell>
        </row>
        <row r="333">
          <cell r="B333">
            <v>43343</v>
          </cell>
          <cell r="C333">
            <v>0.6</v>
          </cell>
          <cell r="D333">
            <v>0.76666666666666605</v>
          </cell>
          <cell r="E333">
            <v>0.56666666666666599</v>
          </cell>
        </row>
        <row r="334">
          <cell r="B334">
            <v>43373</v>
          </cell>
          <cell r="C334">
            <v>0.6</v>
          </cell>
          <cell r="D334">
            <v>0.73333333333333295</v>
          </cell>
          <cell r="E334">
            <v>0.56666666666666599</v>
          </cell>
        </row>
        <row r="335">
          <cell r="B335">
            <v>43404</v>
          </cell>
          <cell r="C335">
            <v>0.63333333333333297</v>
          </cell>
          <cell r="D335">
            <v>0.66666666666666596</v>
          </cell>
          <cell r="E335">
            <v>0.56666666666666599</v>
          </cell>
        </row>
        <row r="336">
          <cell r="B336">
            <v>43434</v>
          </cell>
          <cell r="C336">
            <v>0.66666666666666596</v>
          </cell>
          <cell r="D336">
            <v>0.3</v>
          </cell>
          <cell r="E336">
            <v>0.53333333333333299</v>
          </cell>
        </row>
        <row r="337">
          <cell r="B337">
            <v>43465</v>
          </cell>
          <cell r="C337">
            <v>0.76666666666666605</v>
          </cell>
          <cell r="D337">
            <v>0.63333333333333297</v>
          </cell>
          <cell r="E337">
            <v>0.43333333333333302</v>
          </cell>
        </row>
        <row r="338">
          <cell r="B338">
            <v>43496</v>
          </cell>
          <cell r="C338">
            <v>0.7</v>
          </cell>
          <cell r="D338">
            <v>0.6</v>
          </cell>
          <cell r="E338">
            <v>0.46666666666666601</v>
          </cell>
        </row>
        <row r="339">
          <cell r="B339">
            <v>43524</v>
          </cell>
          <cell r="C339">
            <v>0.73333333333333295</v>
          </cell>
          <cell r="D339">
            <v>0.83333333333333304</v>
          </cell>
          <cell r="E339">
            <v>0.7</v>
          </cell>
        </row>
        <row r="340">
          <cell r="B340">
            <v>43555</v>
          </cell>
          <cell r="C340">
            <v>0.86666666666666603</v>
          </cell>
          <cell r="D340">
            <v>0.93333333333333302</v>
          </cell>
          <cell r="E340">
            <v>0.96666666666666601</v>
          </cell>
        </row>
        <row r="341">
          <cell r="B341">
            <v>43585</v>
          </cell>
          <cell r="C341">
            <v>0.9</v>
          </cell>
          <cell r="D341">
            <v>0.83333333333333304</v>
          </cell>
          <cell r="E341">
            <v>0.83333333333333304</v>
          </cell>
        </row>
        <row r="342">
          <cell r="B342">
            <v>43616</v>
          </cell>
          <cell r="C342">
            <v>0.9</v>
          </cell>
          <cell r="D342">
            <v>0.8</v>
          </cell>
          <cell r="E342">
            <v>0.8</v>
          </cell>
        </row>
        <row r="343">
          <cell r="B343">
            <v>43646</v>
          </cell>
          <cell r="C343">
            <v>0.9</v>
          </cell>
          <cell r="D343">
            <v>0.86666666666666603</v>
          </cell>
          <cell r="E343">
            <v>0.8</v>
          </cell>
        </row>
        <row r="344">
          <cell r="B344">
            <v>43677</v>
          </cell>
          <cell r="C344">
            <v>0.9</v>
          </cell>
          <cell r="D344">
            <v>0.86666666666666603</v>
          </cell>
          <cell r="E344">
            <v>0.86666666666666603</v>
          </cell>
        </row>
        <row r="345">
          <cell r="B345">
            <v>43708</v>
          </cell>
          <cell r="C345">
            <v>0.9</v>
          </cell>
          <cell r="D345">
            <v>0.86666666666666603</v>
          </cell>
          <cell r="E345">
            <v>0.9</v>
          </cell>
        </row>
        <row r="346">
          <cell r="B346">
            <v>43738</v>
          </cell>
          <cell r="C346">
            <v>0.86666666666666603</v>
          </cell>
          <cell r="D346">
            <v>0.86666666666666603</v>
          </cell>
          <cell r="E346">
            <v>0.83333333333333304</v>
          </cell>
        </row>
        <row r="347">
          <cell r="B347">
            <v>43769</v>
          </cell>
          <cell r="C347">
            <v>0.9</v>
          </cell>
          <cell r="D347">
            <v>0.8</v>
          </cell>
          <cell r="E347">
            <v>0.83333333333333304</v>
          </cell>
        </row>
        <row r="348">
          <cell r="B348">
            <v>43799</v>
          </cell>
          <cell r="C348">
            <v>0.9</v>
          </cell>
          <cell r="D348">
            <v>0.5</v>
          </cell>
          <cell r="E348">
            <v>0.76666666666666605</v>
          </cell>
        </row>
        <row r="349">
          <cell r="B349">
            <v>43830</v>
          </cell>
          <cell r="C349">
            <v>0.93333333333333302</v>
          </cell>
          <cell r="D349">
            <v>0.8</v>
          </cell>
          <cell r="E349">
            <v>0.76666666666666605</v>
          </cell>
        </row>
        <row r="350">
          <cell r="B350">
            <v>43861</v>
          </cell>
          <cell r="C350">
            <v>0.93333333333333302</v>
          </cell>
          <cell r="D350">
            <v>0.5</v>
          </cell>
          <cell r="E350">
            <v>0.63333333333333297</v>
          </cell>
        </row>
        <row r="351">
          <cell r="B351">
            <v>43890</v>
          </cell>
          <cell r="C351">
            <v>0.86666666666666603</v>
          </cell>
          <cell r="D351">
            <v>0.3</v>
          </cell>
          <cell r="E351">
            <v>0.4</v>
          </cell>
        </row>
        <row r="352">
          <cell r="B352">
            <v>43921</v>
          </cell>
          <cell r="C352">
            <v>0.8</v>
          </cell>
          <cell r="D352">
            <v>0.266666666666666</v>
          </cell>
          <cell r="E352">
            <v>0.266666666666666</v>
          </cell>
        </row>
        <row r="353">
          <cell r="B353">
            <v>43951</v>
          </cell>
          <cell r="C353">
            <v>0.83333333333333304</v>
          </cell>
          <cell r="D353">
            <v>0.4</v>
          </cell>
          <cell r="E353">
            <v>0.3</v>
          </cell>
        </row>
        <row r="354">
          <cell r="B354">
            <v>43982</v>
          </cell>
          <cell r="C354">
            <v>0.86666666666666603</v>
          </cell>
          <cell r="D354">
            <v>0.33333333333333298</v>
          </cell>
          <cell r="E354">
            <v>0.33333333333333298</v>
          </cell>
        </row>
        <row r="355">
          <cell r="B355">
            <v>44012</v>
          </cell>
          <cell r="C355">
            <v>0.86666666666666603</v>
          </cell>
          <cell r="D355">
            <v>0.6</v>
          </cell>
          <cell r="E355">
            <v>0.4</v>
          </cell>
        </row>
        <row r="356">
          <cell r="B356">
            <v>44043</v>
          </cell>
          <cell r="C356">
            <v>0.83333333333333304</v>
          </cell>
          <cell r="D356">
            <v>0.63333333333333297</v>
          </cell>
          <cell r="E356">
            <v>0.46666666666666601</v>
          </cell>
        </row>
        <row r="357">
          <cell r="B357">
            <v>44074</v>
          </cell>
          <cell r="C357">
            <v>0.86666666666666603</v>
          </cell>
          <cell r="D357">
            <v>0.5</v>
          </cell>
          <cell r="E357">
            <v>0.46666666666666601</v>
          </cell>
        </row>
        <row r="358">
          <cell r="B358">
            <v>44104</v>
          </cell>
          <cell r="C358">
            <v>0.9</v>
          </cell>
          <cell r="D358">
            <v>0.7</v>
          </cell>
          <cell r="E358">
            <v>0.46666666666666601</v>
          </cell>
        </row>
        <row r="359">
          <cell r="B359">
            <v>44135</v>
          </cell>
          <cell r="C359">
            <v>0.8</v>
          </cell>
          <cell r="D359">
            <v>0.4</v>
          </cell>
          <cell r="E359">
            <v>0.46666666666666601</v>
          </cell>
        </row>
        <row r="360">
          <cell r="B360">
            <v>44165</v>
          </cell>
          <cell r="C360">
            <v>0.83333333333333304</v>
          </cell>
          <cell r="D360">
            <v>0.1</v>
          </cell>
          <cell r="E360">
            <v>0.43333333333333302</v>
          </cell>
        </row>
        <row r="361">
          <cell r="B361">
            <v>44196</v>
          </cell>
          <cell r="C361">
            <v>0.86666666666666603</v>
          </cell>
          <cell r="D361">
            <v>6.6666666666666596E-2</v>
          </cell>
          <cell r="E361">
            <v>0.3</v>
          </cell>
        </row>
        <row r="362">
          <cell r="B362">
            <v>44227</v>
          </cell>
          <cell r="C362">
            <v>0.73333333333333295</v>
          </cell>
          <cell r="D362">
            <v>0.133333333333333</v>
          </cell>
          <cell r="E362">
            <v>0.2</v>
          </cell>
        </row>
        <row r="363">
          <cell r="B363">
            <v>44255</v>
          </cell>
          <cell r="C363">
            <v>0.7</v>
          </cell>
          <cell r="D363">
            <v>0.266666666666666</v>
          </cell>
          <cell r="E363">
            <v>0.2</v>
          </cell>
        </row>
        <row r="364">
          <cell r="B364">
            <v>44286</v>
          </cell>
          <cell r="C364">
            <v>0.53333333333333299</v>
          </cell>
          <cell r="D364">
            <v>0.2</v>
          </cell>
          <cell r="E364">
            <v>0.133333333333333</v>
          </cell>
        </row>
        <row r="365">
          <cell r="B365">
            <v>44316</v>
          </cell>
          <cell r="C365">
            <v>0.5</v>
          </cell>
          <cell r="D365">
            <v>0.133333333333333</v>
          </cell>
          <cell r="E365">
            <v>0.133333333333333</v>
          </cell>
        </row>
        <row r="366">
          <cell r="B366">
            <v>44347</v>
          </cell>
          <cell r="C366">
            <v>0.53333333333333299</v>
          </cell>
          <cell r="D366">
            <v>0.1</v>
          </cell>
          <cell r="E366">
            <v>6.6666666666666596E-2</v>
          </cell>
        </row>
        <row r="367">
          <cell r="B367">
            <v>44377</v>
          </cell>
          <cell r="C367">
            <v>0.5</v>
          </cell>
          <cell r="D367">
            <v>0.2</v>
          </cell>
          <cell r="E367">
            <v>3.3333333333333298E-2</v>
          </cell>
        </row>
        <row r="368">
          <cell r="B368">
            <v>44408</v>
          </cell>
          <cell r="C368">
            <v>0.46666666666666601</v>
          </cell>
          <cell r="D368">
            <v>0.1</v>
          </cell>
          <cell r="E368">
            <v>6.6666666666666596E-2</v>
          </cell>
        </row>
        <row r="369">
          <cell r="B369">
            <v>44439</v>
          </cell>
          <cell r="C369">
            <v>0.36666666666666597</v>
          </cell>
          <cell r="D369">
            <v>0.1</v>
          </cell>
          <cell r="E369">
            <v>6.6666666666666596E-2</v>
          </cell>
        </row>
        <row r="370">
          <cell r="B370">
            <v>44469</v>
          </cell>
          <cell r="C370">
            <v>0.36666666666666597</v>
          </cell>
          <cell r="D370">
            <v>0.133333333333333</v>
          </cell>
          <cell r="E370">
            <v>6.6666666666666596E-2</v>
          </cell>
        </row>
        <row r="371">
          <cell r="B371">
            <v>44500</v>
          </cell>
          <cell r="C371">
            <v>0.4</v>
          </cell>
          <cell r="D371">
            <v>0.33333333333333298</v>
          </cell>
          <cell r="E371">
            <v>6.6666666666666596E-2</v>
          </cell>
        </row>
        <row r="372">
          <cell r="B372">
            <v>44530</v>
          </cell>
          <cell r="C372">
            <v>0.46666666666666601</v>
          </cell>
          <cell r="D372">
            <v>0.133333333333333</v>
          </cell>
          <cell r="E372">
            <v>0.1</v>
          </cell>
        </row>
        <row r="373">
          <cell r="B373">
            <v>44561</v>
          </cell>
          <cell r="C373">
            <v>0.43333333333333302</v>
          </cell>
          <cell r="D373">
            <v>0.6</v>
          </cell>
          <cell r="E373">
            <v>0.2</v>
          </cell>
        </row>
        <row r="374">
          <cell r="B374">
            <v>44592</v>
          </cell>
          <cell r="C374">
            <v>0.53333333333333299</v>
          </cell>
          <cell r="D374">
            <v>0.73333333333333295</v>
          </cell>
          <cell r="E374">
            <v>0.266666666666666</v>
          </cell>
        </row>
        <row r="375">
          <cell r="B375">
            <v>44620</v>
          </cell>
          <cell r="C375">
            <v>0.5</v>
          </cell>
          <cell r="D375">
            <v>0.5</v>
          </cell>
          <cell r="E375">
            <v>0.16666666666666599</v>
          </cell>
        </row>
        <row r="376">
          <cell r="B376">
            <v>44651</v>
          </cell>
          <cell r="C376">
            <v>0.36666666666666597</v>
          </cell>
          <cell r="D376">
            <v>0.36666666666666597</v>
          </cell>
          <cell r="E376">
            <v>0.133333333333333</v>
          </cell>
        </row>
        <row r="377">
          <cell r="B377">
            <v>44681</v>
          </cell>
          <cell r="C377">
            <v>0.266666666666666</v>
          </cell>
          <cell r="D377">
            <v>3.3333333333333298E-2</v>
          </cell>
          <cell r="E377">
            <v>6.6666666666666596E-2</v>
          </cell>
        </row>
        <row r="378">
          <cell r="B378">
            <v>44712</v>
          </cell>
          <cell r="C378">
            <v>0.2</v>
          </cell>
          <cell r="D378">
            <v>0.1</v>
          </cell>
          <cell r="E378">
            <v>6.6666666666666596E-2</v>
          </cell>
        </row>
        <row r="379">
          <cell r="B379">
            <v>44742</v>
          </cell>
          <cell r="C379">
            <v>0.2</v>
          </cell>
          <cell r="D379">
            <v>0.133333333333333</v>
          </cell>
          <cell r="E379">
            <v>0.133333333333333</v>
          </cell>
        </row>
        <row r="380">
          <cell r="B380">
            <v>44773</v>
          </cell>
          <cell r="C380">
            <v>0.16666666666666599</v>
          </cell>
          <cell r="D380">
            <v>0.16666666666666599</v>
          </cell>
          <cell r="E380">
            <v>0.133333333333333</v>
          </cell>
        </row>
        <row r="381">
          <cell r="B381">
            <v>44804</v>
          </cell>
          <cell r="C381">
            <v>0.2</v>
          </cell>
          <cell r="D381">
            <v>0.2</v>
          </cell>
          <cell r="E381">
            <v>0.133333333333333</v>
          </cell>
        </row>
        <row r="382">
          <cell r="B382">
            <v>44834</v>
          </cell>
          <cell r="C382">
            <v>0.2</v>
          </cell>
          <cell r="D382">
            <v>0.33333333333333298</v>
          </cell>
          <cell r="E382">
            <v>0.2</v>
          </cell>
        </row>
        <row r="383">
          <cell r="B383">
            <v>44865</v>
          </cell>
          <cell r="C383">
            <v>0.266666666666666</v>
          </cell>
          <cell r="D383">
            <v>0.33333333333333298</v>
          </cell>
          <cell r="E383">
            <v>0.2</v>
          </cell>
        </row>
        <row r="384">
          <cell r="B384">
            <v>44895</v>
          </cell>
          <cell r="C384">
            <v>0.266666666666666</v>
          </cell>
          <cell r="D384">
            <v>0.73333333333333295</v>
          </cell>
          <cell r="E384">
            <v>0.16666666666666599</v>
          </cell>
        </row>
        <row r="385">
          <cell r="B385">
            <v>44926</v>
          </cell>
          <cell r="C385">
            <v>0.266666666666666</v>
          </cell>
          <cell r="D385">
            <v>0.83333333333333304</v>
          </cell>
          <cell r="E385">
            <v>0.2</v>
          </cell>
        </row>
        <row r="386">
          <cell r="B386">
            <v>44957</v>
          </cell>
          <cell r="C386">
            <v>0.3</v>
          </cell>
          <cell r="D386">
            <v>1</v>
          </cell>
          <cell r="E386">
            <v>0.53333333333333299</v>
          </cell>
        </row>
        <row r="387">
          <cell r="B387">
            <v>44985</v>
          </cell>
          <cell r="C387">
            <v>0.43333333333333302</v>
          </cell>
          <cell r="D387">
            <v>1</v>
          </cell>
          <cell r="E387">
            <v>0.83333333333333304</v>
          </cell>
        </row>
        <row r="388">
          <cell r="B388">
            <v>45016</v>
          </cell>
          <cell r="C388">
            <v>0.36666666666666597</v>
          </cell>
          <cell r="D388">
            <v>1</v>
          </cell>
          <cell r="E388">
            <v>0.93333333333333302</v>
          </cell>
        </row>
        <row r="389">
          <cell r="B389">
            <v>45046</v>
          </cell>
          <cell r="C389">
            <v>0.7</v>
          </cell>
          <cell r="D389">
            <v>1</v>
          </cell>
          <cell r="E389">
            <v>1</v>
          </cell>
        </row>
        <row r="390">
          <cell r="B390">
            <v>45077</v>
          </cell>
          <cell r="C390">
            <v>0.86666666666666603</v>
          </cell>
          <cell r="D390">
            <v>1</v>
          </cell>
          <cell r="E390">
            <v>0.96666666666666601</v>
          </cell>
        </row>
        <row r="391">
          <cell r="B391">
            <v>45107</v>
          </cell>
          <cell r="C391">
            <v>0.83333333333333304</v>
          </cell>
          <cell r="D391">
            <v>0.96666666666666601</v>
          </cell>
          <cell r="E391">
            <v>0.86666666666666603</v>
          </cell>
        </row>
        <row r="392">
          <cell r="B392">
            <v>45138</v>
          </cell>
          <cell r="C392">
            <v>0.8</v>
          </cell>
          <cell r="D392">
            <v>0.4</v>
          </cell>
          <cell r="E392">
            <v>0.86666666666666603</v>
          </cell>
        </row>
        <row r="393">
          <cell r="B393">
            <v>45169</v>
          </cell>
          <cell r="C393">
            <v>0.86666666666666603</v>
          </cell>
          <cell r="D393">
            <v>0.93333333333333302</v>
          </cell>
          <cell r="E393">
            <v>0.9</v>
          </cell>
        </row>
        <row r="394">
          <cell r="B394">
            <v>45199</v>
          </cell>
          <cell r="C394">
            <v>0.9</v>
          </cell>
          <cell r="D394">
            <v>0.96666666666666601</v>
          </cell>
          <cell r="E394">
            <v>0.9</v>
          </cell>
        </row>
        <row r="395">
          <cell r="B395">
            <v>45230</v>
          </cell>
          <cell r="C395">
            <v>0.9</v>
          </cell>
          <cell r="D395">
            <v>0.96666666666666601</v>
          </cell>
          <cell r="E395">
            <v>0.9</v>
          </cell>
        </row>
        <row r="396">
          <cell r="B396">
            <v>45260</v>
          </cell>
          <cell r="C396">
            <v>0.93333333333333302</v>
          </cell>
          <cell r="D396">
            <v>0.83333333333333304</v>
          </cell>
          <cell r="E396">
            <v>0.8</v>
          </cell>
        </row>
        <row r="397">
          <cell r="B397">
            <v>45291</v>
          </cell>
          <cell r="C397">
            <v>0.93333333333333302</v>
          </cell>
          <cell r="D397">
            <v>0.36666666666666597</v>
          </cell>
          <cell r="E397">
            <v>0.7</v>
          </cell>
        </row>
        <row r="398">
          <cell r="B398">
            <v>45322</v>
          </cell>
          <cell r="C398">
            <v>0.93333333333333302</v>
          </cell>
          <cell r="D398">
            <v>0.33333333333333298</v>
          </cell>
          <cell r="E398">
            <v>0.46666666666666601</v>
          </cell>
        </row>
        <row r="399">
          <cell r="B399">
            <v>45351</v>
          </cell>
          <cell r="C399">
            <v>0.9</v>
          </cell>
          <cell r="D399">
            <v>0.43333333333333302</v>
          </cell>
          <cell r="E399">
            <v>0.53333333333333299</v>
          </cell>
        </row>
        <row r="400">
          <cell r="B400">
            <v>45382</v>
          </cell>
          <cell r="C400">
            <v>0.96666666666666601</v>
          </cell>
          <cell r="D400">
            <v>0.5</v>
          </cell>
          <cell r="E400">
            <v>0.56666666666666599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V + 2"/>
      <sheetName val="DV + 1"/>
      <sheetName val="DWR portfolio"/>
      <sheetName val="SWP-WY"/>
      <sheetName val="SWP-CY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WP%20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imports-CY (2)" r:id="rId2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chartFormats count="1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5"/>
  <sheetViews>
    <sheetView zoomScale="70" zoomScaleNormal="70" workbookViewId="0">
      <selection activeCell="O9" sqref="B5:O9"/>
    </sheetView>
  </sheetViews>
  <sheetFormatPr defaultColWidth="10.625" defaultRowHeight="15.75" x14ac:dyDescent="0.25"/>
  <cols>
    <col min="1" max="1" width="13.125" bestFit="1" customWidth="1"/>
    <col min="2" max="2" width="16" bestFit="1" customWidth="1"/>
    <col min="3" max="3" width="11.5" bestFit="1" customWidth="1"/>
    <col min="4" max="4" width="7.625" bestFit="1" customWidth="1"/>
    <col min="5" max="5" width="7.5" bestFit="1" customWidth="1"/>
    <col min="6" max="6" width="12.375" bestFit="1" customWidth="1"/>
    <col min="7" max="7" width="7.625" bestFit="1" customWidth="1"/>
    <col min="8" max="8" width="12.5" bestFit="1" customWidth="1"/>
    <col min="9" max="9" width="6" bestFit="1" customWidth="1"/>
    <col min="10" max="10" width="8.75" bestFit="1" customWidth="1"/>
    <col min="11" max="11" width="29.25" bestFit="1" customWidth="1"/>
    <col min="12" max="12" width="15.375" bestFit="1" customWidth="1"/>
    <col min="13" max="13" width="15.5" bestFit="1" customWidth="1"/>
    <col min="14" max="14" width="11" bestFit="1" customWidth="1"/>
  </cols>
  <sheetData>
    <row r="1" spans="1:36" x14ac:dyDescent="0.25">
      <c r="A1" s="1" t="s">
        <v>1</v>
      </c>
      <c r="B1" t="s">
        <v>67</v>
      </c>
    </row>
    <row r="3" spans="1:36" x14ac:dyDescent="0.25">
      <c r="A3" s="1" t="s">
        <v>17</v>
      </c>
      <c r="B3" s="1" t="s">
        <v>16</v>
      </c>
    </row>
    <row r="4" spans="1:36" x14ac:dyDescent="0.25">
      <c r="A4" s="1" t="s">
        <v>14</v>
      </c>
      <c r="B4" t="s">
        <v>8</v>
      </c>
      <c r="C4" t="s">
        <v>9</v>
      </c>
      <c r="D4" t="s">
        <v>7</v>
      </c>
      <c r="E4" t="s">
        <v>3</v>
      </c>
      <c r="F4" t="s">
        <v>2</v>
      </c>
      <c r="G4" t="s">
        <v>10</v>
      </c>
      <c r="H4" t="s">
        <v>6</v>
      </c>
      <c r="I4" t="s">
        <v>11</v>
      </c>
      <c r="J4" t="s">
        <v>5</v>
      </c>
      <c r="K4" t="s">
        <v>4</v>
      </c>
      <c r="L4" t="s">
        <v>12</v>
      </c>
      <c r="M4" t="s">
        <v>13</v>
      </c>
      <c r="N4" t="s">
        <v>15</v>
      </c>
      <c r="Q4" t="s">
        <v>0</v>
      </c>
      <c r="R4" t="s">
        <v>8</v>
      </c>
      <c r="S4" t="s">
        <v>9</v>
      </c>
      <c r="T4" t="s">
        <v>7</v>
      </c>
      <c r="U4" t="s">
        <v>3</v>
      </c>
      <c r="V4" t="s">
        <v>2</v>
      </c>
      <c r="W4" t="s">
        <v>10</v>
      </c>
      <c r="X4" t="s">
        <v>6</v>
      </c>
      <c r="Y4" t="s">
        <v>11</v>
      </c>
      <c r="Z4" t="s">
        <v>5</v>
      </c>
      <c r="AA4" t="s">
        <v>4</v>
      </c>
      <c r="AB4" t="s">
        <v>12</v>
      </c>
      <c r="AC4" t="s">
        <v>13</v>
      </c>
      <c r="AD4" t="s">
        <v>15</v>
      </c>
      <c r="AF4" t="s">
        <v>25</v>
      </c>
      <c r="AG4" t="s">
        <v>26</v>
      </c>
      <c r="AH4" t="s">
        <v>18</v>
      </c>
      <c r="AI4" t="s">
        <v>27</v>
      </c>
      <c r="AJ4" t="s">
        <v>28</v>
      </c>
    </row>
    <row r="5" spans="1:36" x14ac:dyDescent="0.25">
      <c r="A5" s="2">
        <v>2002</v>
      </c>
      <c r="B5">
        <v>1309.3</v>
      </c>
      <c r="C5">
        <v>0</v>
      </c>
      <c r="D5">
        <v>36.299999999999997</v>
      </c>
      <c r="E5">
        <v>53.6</v>
      </c>
      <c r="F5">
        <v>1897.6</v>
      </c>
      <c r="G5">
        <v>218.4</v>
      </c>
      <c r="H5">
        <v>144.9</v>
      </c>
      <c r="I5">
        <v>0</v>
      </c>
      <c r="J5">
        <v>1533.5</v>
      </c>
      <c r="K5">
        <v>195.3</v>
      </c>
      <c r="L5">
        <v>0</v>
      </c>
      <c r="M5">
        <v>0</v>
      </c>
      <c r="N5">
        <v>5388.9000000000005</v>
      </c>
      <c r="P5">
        <v>5388.9000000000005</v>
      </c>
      <c r="Q5">
        <v>2002</v>
      </c>
      <c r="R5">
        <f t="shared" ref="R5:R22" si="0">B5</f>
        <v>1309.3</v>
      </c>
      <c r="S5">
        <f t="shared" ref="S5:S22" si="1">C5</f>
        <v>0</v>
      </c>
      <c r="T5">
        <f t="shared" ref="T5:T22" si="2">D5</f>
        <v>36.299999999999997</v>
      </c>
      <c r="U5">
        <f t="shared" ref="U5:U22" si="3">E5</f>
        <v>53.6</v>
      </c>
      <c r="V5">
        <f t="shared" ref="V5:V22" si="4">F5</f>
        <v>1897.6</v>
      </c>
      <c r="W5">
        <f t="shared" ref="W5:W22" si="5">G5</f>
        <v>218.4</v>
      </c>
      <c r="X5">
        <f t="shared" ref="X5:X22" si="6">H5</f>
        <v>144.9</v>
      </c>
      <c r="Y5">
        <f t="shared" ref="Y5:Y22" si="7">I5</f>
        <v>0</v>
      </c>
      <c r="Z5">
        <f t="shared" ref="Z5:Z22" si="8">J5</f>
        <v>1533.5</v>
      </c>
      <c r="AA5">
        <f t="shared" ref="AA5:AA22" si="9">K5</f>
        <v>195.3</v>
      </c>
      <c r="AB5">
        <f t="shared" ref="AB5:AB22" si="10">L5</f>
        <v>0</v>
      </c>
      <c r="AC5">
        <f t="shared" ref="AC5:AC22" si="11">M5</f>
        <v>0</v>
      </c>
      <c r="AD5">
        <f t="shared" ref="AD5:AD22" si="12">N5</f>
        <v>5388.9000000000005</v>
      </c>
      <c r="AF5">
        <f>+Z5</f>
        <v>1533.5</v>
      </c>
      <c r="AG5">
        <f>+R5</f>
        <v>1309.3</v>
      </c>
      <c r="AH5">
        <f>+AF5+AG5</f>
        <v>2842.8</v>
      </c>
      <c r="AI5">
        <f>+V5</f>
        <v>1897.6</v>
      </c>
      <c r="AJ5">
        <v>218.4</v>
      </c>
    </row>
    <row r="6" spans="1:36" x14ac:dyDescent="0.25">
      <c r="A6" s="2">
        <v>2003</v>
      </c>
      <c r="B6">
        <v>756.6</v>
      </c>
      <c r="C6">
        <v>0</v>
      </c>
      <c r="D6">
        <v>36.200000000000003</v>
      </c>
      <c r="E6">
        <v>0.7</v>
      </c>
      <c r="F6">
        <v>1542.69999999999</v>
      </c>
      <c r="G6">
        <v>207.3</v>
      </c>
      <c r="H6">
        <v>122</v>
      </c>
      <c r="I6">
        <v>0</v>
      </c>
      <c r="J6">
        <v>1712.8999999999901</v>
      </c>
      <c r="K6">
        <v>486.1</v>
      </c>
      <c r="L6">
        <v>0</v>
      </c>
      <c r="M6">
        <v>0</v>
      </c>
      <c r="N6">
        <v>4864.4999999999809</v>
      </c>
      <c r="P6">
        <v>4864.4999999999809</v>
      </c>
      <c r="Q6">
        <v>2003</v>
      </c>
      <c r="R6">
        <f t="shared" si="0"/>
        <v>756.6</v>
      </c>
      <c r="S6">
        <f t="shared" si="1"/>
        <v>0</v>
      </c>
      <c r="T6">
        <f t="shared" si="2"/>
        <v>36.200000000000003</v>
      </c>
      <c r="U6">
        <f t="shared" si="3"/>
        <v>0.7</v>
      </c>
      <c r="V6">
        <f t="shared" si="4"/>
        <v>1542.69999999999</v>
      </c>
      <c r="W6">
        <f t="shared" si="5"/>
        <v>207.3</v>
      </c>
      <c r="X6">
        <f t="shared" si="6"/>
        <v>122</v>
      </c>
      <c r="Y6">
        <f t="shared" si="7"/>
        <v>0</v>
      </c>
      <c r="Z6">
        <f t="shared" si="8"/>
        <v>1712.8999999999901</v>
      </c>
      <c r="AA6">
        <f t="shared" si="9"/>
        <v>486.1</v>
      </c>
      <c r="AB6">
        <f t="shared" si="10"/>
        <v>0</v>
      </c>
      <c r="AC6">
        <f t="shared" si="11"/>
        <v>0</v>
      </c>
      <c r="AD6">
        <f t="shared" si="12"/>
        <v>4864.4999999999809</v>
      </c>
      <c r="AF6">
        <f t="shared" ref="AF6:AF22" si="13">+Z6</f>
        <v>1712.8999999999901</v>
      </c>
      <c r="AG6">
        <f t="shared" ref="AG6:AG22" si="14">+R6</f>
        <v>756.6</v>
      </c>
      <c r="AH6">
        <f t="shared" ref="AH6:AH22" si="15">+AF6+AG6</f>
        <v>2469.49999999999</v>
      </c>
      <c r="AI6">
        <f t="shared" ref="AI6:AI22" si="16">+V6</f>
        <v>1542.69999999999</v>
      </c>
      <c r="AJ6">
        <v>207.3</v>
      </c>
    </row>
    <row r="7" spans="1:36" x14ac:dyDescent="0.25">
      <c r="A7" s="2">
        <v>2004</v>
      </c>
      <c r="B7">
        <v>1098.5</v>
      </c>
      <c r="C7">
        <v>0</v>
      </c>
      <c r="D7">
        <v>31.2</v>
      </c>
      <c r="E7">
        <v>0.4</v>
      </c>
      <c r="F7">
        <v>1476.3</v>
      </c>
      <c r="G7">
        <v>202.6</v>
      </c>
      <c r="H7">
        <v>100.8</v>
      </c>
      <c r="I7">
        <v>0</v>
      </c>
      <c r="J7">
        <v>1836.19999999999</v>
      </c>
      <c r="K7">
        <v>488.8</v>
      </c>
      <c r="L7">
        <v>0</v>
      </c>
      <c r="M7">
        <v>0</v>
      </c>
      <c r="N7">
        <v>5234.7999999999902</v>
      </c>
      <c r="P7">
        <v>5234.7999999999902</v>
      </c>
      <c r="Q7">
        <v>2004</v>
      </c>
      <c r="R7">
        <f t="shared" si="0"/>
        <v>1098.5</v>
      </c>
      <c r="S7">
        <f t="shared" si="1"/>
        <v>0</v>
      </c>
      <c r="T7">
        <f t="shared" si="2"/>
        <v>31.2</v>
      </c>
      <c r="U7">
        <f t="shared" si="3"/>
        <v>0.4</v>
      </c>
      <c r="V7">
        <f t="shared" si="4"/>
        <v>1476.3</v>
      </c>
      <c r="W7">
        <f t="shared" si="5"/>
        <v>202.6</v>
      </c>
      <c r="X7">
        <f t="shared" si="6"/>
        <v>100.8</v>
      </c>
      <c r="Y7">
        <f t="shared" si="7"/>
        <v>0</v>
      </c>
      <c r="Z7">
        <f t="shared" si="8"/>
        <v>1836.19999999999</v>
      </c>
      <c r="AA7">
        <f t="shared" si="9"/>
        <v>488.8</v>
      </c>
      <c r="AB7">
        <f t="shared" si="10"/>
        <v>0</v>
      </c>
      <c r="AC7">
        <f t="shared" si="11"/>
        <v>0</v>
      </c>
      <c r="AD7">
        <f t="shared" si="12"/>
        <v>5234.7999999999902</v>
      </c>
      <c r="AF7">
        <f t="shared" si="13"/>
        <v>1836.19999999999</v>
      </c>
      <c r="AG7">
        <f t="shared" si="14"/>
        <v>1098.5</v>
      </c>
      <c r="AH7">
        <f t="shared" si="15"/>
        <v>2934.6999999999898</v>
      </c>
      <c r="AI7">
        <f t="shared" si="16"/>
        <v>1476.3</v>
      </c>
      <c r="AJ7">
        <v>202.6</v>
      </c>
    </row>
    <row r="8" spans="1:36" x14ac:dyDescent="0.25">
      <c r="A8" s="2">
        <v>2005</v>
      </c>
      <c r="B8">
        <v>771.69999999999902</v>
      </c>
      <c r="C8">
        <v>0</v>
      </c>
      <c r="D8">
        <v>427.599999999999</v>
      </c>
      <c r="E8">
        <v>42.099999999999902</v>
      </c>
      <c r="F8">
        <v>1237.5999999999999</v>
      </c>
      <c r="G8">
        <v>339.79999999999899</v>
      </c>
      <c r="H8">
        <v>189.2</v>
      </c>
      <c r="I8">
        <v>0</v>
      </c>
      <c r="J8">
        <v>1528.5</v>
      </c>
      <c r="K8">
        <v>638.9</v>
      </c>
      <c r="L8">
        <v>0</v>
      </c>
      <c r="M8">
        <v>0</v>
      </c>
      <c r="N8">
        <v>5175.399999999996</v>
      </c>
      <c r="P8">
        <v>5175.399999999996</v>
      </c>
      <c r="Q8">
        <v>2005</v>
      </c>
      <c r="R8">
        <f t="shared" si="0"/>
        <v>771.69999999999902</v>
      </c>
      <c r="S8">
        <f t="shared" si="1"/>
        <v>0</v>
      </c>
      <c r="T8">
        <f t="shared" si="2"/>
        <v>427.599999999999</v>
      </c>
      <c r="U8">
        <f t="shared" si="3"/>
        <v>42.099999999999902</v>
      </c>
      <c r="V8">
        <f t="shared" si="4"/>
        <v>1237.5999999999999</v>
      </c>
      <c r="W8">
        <f t="shared" si="5"/>
        <v>339.79999999999899</v>
      </c>
      <c r="X8">
        <f t="shared" si="6"/>
        <v>189.2</v>
      </c>
      <c r="Y8">
        <f t="shared" si="7"/>
        <v>0</v>
      </c>
      <c r="Z8">
        <f t="shared" si="8"/>
        <v>1528.5</v>
      </c>
      <c r="AA8">
        <f t="shared" si="9"/>
        <v>638.9</v>
      </c>
      <c r="AB8">
        <f t="shared" si="10"/>
        <v>0</v>
      </c>
      <c r="AC8">
        <f t="shared" si="11"/>
        <v>0</v>
      </c>
      <c r="AD8">
        <f t="shared" si="12"/>
        <v>5175.399999999996</v>
      </c>
      <c r="AF8">
        <f t="shared" si="13"/>
        <v>1528.5</v>
      </c>
      <c r="AG8">
        <f t="shared" si="14"/>
        <v>771.69999999999902</v>
      </c>
      <c r="AH8">
        <f t="shared" si="15"/>
        <v>2300.1999999999989</v>
      </c>
      <c r="AI8">
        <f t="shared" si="16"/>
        <v>1237.5999999999999</v>
      </c>
      <c r="AJ8">
        <v>339.79999999999899</v>
      </c>
    </row>
    <row r="9" spans="1:36" x14ac:dyDescent="0.25">
      <c r="A9" s="2">
        <v>2006</v>
      </c>
      <c r="B9">
        <v>806.7</v>
      </c>
      <c r="C9">
        <v>0</v>
      </c>
      <c r="D9">
        <v>31.1</v>
      </c>
      <c r="E9">
        <v>0.4</v>
      </c>
      <c r="F9">
        <v>1739.9</v>
      </c>
      <c r="G9">
        <v>365.8</v>
      </c>
      <c r="H9">
        <v>231.3</v>
      </c>
      <c r="I9">
        <v>0</v>
      </c>
      <c r="J9">
        <v>1469.7</v>
      </c>
      <c r="K9">
        <v>628.29999999999995</v>
      </c>
      <c r="L9">
        <v>0</v>
      </c>
      <c r="M9">
        <v>0</v>
      </c>
      <c r="N9">
        <v>5273.2000000000007</v>
      </c>
      <c r="P9">
        <v>5273.2000000000007</v>
      </c>
      <c r="Q9">
        <v>2006</v>
      </c>
      <c r="R9">
        <f t="shared" si="0"/>
        <v>806.7</v>
      </c>
      <c r="S9">
        <f t="shared" si="1"/>
        <v>0</v>
      </c>
      <c r="T9">
        <f t="shared" si="2"/>
        <v>31.1</v>
      </c>
      <c r="U9">
        <f t="shared" si="3"/>
        <v>0.4</v>
      </c>
      <c r="V9">
        <f t="shared" si="4"/>
        <v>1739.9</v>
      </c>
      <c r="W9">
        <f t="shared" si="5"/>
        <v>365.8</v>
      </c>
      <c r="X9">
        <f t="shared" si="6"/>
        <v>231.3</v>
      </c>
      <c r="Y9">
        <f t="shared" si="7"/>
        <v>0</v>
      </c>
      <c r="Z9">
        <f t="shared" si="8"/>
        <v>1469.7</v>
      </c>
      <c r="AA9">
        <f t="shared" si="9"/>
        <v>628.29999999999995</v>
      </c>
      <c r="AB9">
        <f t="shared" si="10"/>
        <v>0</v>
      </c>
      <c r="AC9">
        <f t="shared" si="11"/>
        <v>0</v>
      </c>
      <c r="AD9">
        <f t="shared" si="12"/>
        <v>5273.2000000000007</v>
      </c>
      <c r="AF9">
        <f t="shared" si="13"/>
        <v>1469.7</v>
      </c>
      <c r="AG9">
        <f t="shared" si="14"/>
        <v>806.7</v>
      </c>
      <c r="AH9">
        <f t="shared" si="15"/>
        <v>2276.4</v>
      </c>
      <c r="AI9">
        <f t="shared" si="16"/>
        <v>1739.9</v>
      </c>
      <c r="AJ9">
        <v>365.8</v>
      </c>
    </row>
    <row r="10" spans="1:36" x14ac:dyDescent="0.25">
      <c r="A10" s="2">
        <v>2007</v>
      </c>
      <c r="B10">
        <v>1079.4000000000001</v>
      </c>
      <c r="C10">
        <v>0</v>
      </c>
      <c r="D10">
        <v>42.4</v>
      </c>
      <c r="E10">
        <v>0</v>
      </c>
      <c r="F10">
        <v>1802.4</v>
      </c>
      <c r="G10">
        <v>185.79999999999899</v>
      </c>
      <c r="H10">
        <v>141.30000000000001</v>
      </c>
      <c r="I10">
        <v>0</v>
      </c>
      <c r="J10">
        <v>1596.4</v>
      </c>
      <c r="K10">
        <v>528.70000000000005</v>
      </c>
      <c r="L10">
        <v>0</v>
      </c>
      <c r="M10">
        <v>0</v>
      </c>
      <c r="N10">
        <v>5376.3999999999987</v>
      </c>
      <c r="P10">
        <v>5376.3999999999987</v>
      </c>
      <c r="Q10">
        <v>2007</v>
      </c>
      <c r="R10">
        <f t="shared" si="0"/>
        <v>1079.4000000000001</v>
      </c>
      <c r="S10">
        <f t="shared" si="1"/>
        <v>0</v>
      </c>
      <c r="T10">
        <f t="shared" si="2"/>
        <v>42.4</v>
      </c>
      <c r="U10">
        <f t="shared" si="3"/>
        <v>0</v>
      </c>
      <c r="V10">
        <f t="shared" si="4"/>
        <v>1802.4</v>
      </c>
      <c r="W10">
        <f t="shared" si="5"/>
        <v>185.79999999999899</v>
      </c>
      <c r="X10">
        <f t="shared" si="6"/>
        <v>141.30000000000001</v>
      </c>
      <c r="Y10">
        <f t="shared" si="7"/>
        <v>0</v>
      </c>
      <c r="Z10">
        <f t="shared" si="8"/>
        <v>1596.4</v>
      </c>
      <c r="AA10">
        <f t="shared" si="9"/>
        <v>528.70000000000005</v>
      </c>
      <c r="AB10">
        <f t="shared" si="10"/>
        <v>0</v>
      </c>
      <c r="AC10">
        <f t="shared" si="11"/>
        <v>0</v>
      </c>
      <c r="AD10">
        <f t="shared" si="12"/>
        <v>5376.3999999999987</v>
      </c>
      <c r="AF10">
        <f t="shared" si="13"/>
        <v>1596.4</v>
      </c>
      <c r="AG10">
        <f t="shared" si="14"/>
        <v>1079.4000000000001</v>
      </c>
      <c r="AH10">
        <f t="shared" si="15"/>
        <v>2675.8</v>
      </c>
      <c r="AI10">
        <f t="shared" si="16"/>
        <v>1802.4</v>
      </c>
      <c r="AJ10">
        <v>185.79999999999899</v>
      </c>
    </row>
    <row r="11" spans="1:36" x14ac:dyDescent="0.25">
      <c r="A11" s="2">
        <v>2008</v>
      </c>
      <c r="B11">
        <v>1254.4000000000001</v>
      </c>
      <c r="C11">
        <v>0</v>
      </c>
      <c r="D11">
        <v>32.299999999999997</v>
      </c>
      <c r="E11">
        <v>0.3</v>
      </c>
      <c r="F11">
        <v>1697.1</v>
      </c>
      <c r="G11">
        <v>138.19999999999999</v>
      </c>
      <c r="H11">
        <v>201.6</v>
      </c>
      <c r="I11">
        <v>0</v>
      </c>
      <c r="J11">
        <v>1269.2</v>
      </c>
      <c r="K11">
        <v>597.70000000000005</v>
      </c>
      <c r="L11">
        <v>0</v>
      </c>
      <c r="M11">
        <v>0</v>
      </c>
      <c r="N11">
        <v>5190.7999999999993</v>
      </c>
      <c r="P11">
        <v>5190.7999999999993</v>
      </c>
      <c r="Q11">
        <v>2008</v>
      </c>
      <c r="R11">
        <f t="shared" si="0"/>
        <v>1254.4000000000001</v>
      </c>
      <c r="S11">
        <f t="shared" si="1"/>
        <v>0</v>
      </c>
      <c r="T11">
        <f t="shared" si="2"/>
        <v>32.299999999999997</v>
      </c>
      <c r="U11">
        <f t="shared" si="3"/>
        <v>0.3</v>
      </c>
      <c r="V11">
        <f t="shared" si="4"/>
        <v>1697.1</v>
      </c>
      <c r="W11">
        <f t="shared" si="5"/>
        <v>138.19999999999999</v>
      </c>
      <c r="X11">
        <f t="shared" si="6"/>
        <v>201.6</v>
      </c>
      <c r="Y11">
        <f t="shared" si="7"/>
        <v>0</v>
      </c>
      <c r="Z11">
        <f t="shared" si="8"/>
        <v>1269.2</v>
      </c>
      <c r="AA11">
        <f t="shared" si="9"/>
        <v>597.70000000000005</v>
      </c>
      <c r="AB11">
        <f t="shared" si="10"/>
        <v>0</v>
      </c>
      <c r="AC11">
        <f t="shared" si="11"/>
        <v>0</v>
      </c>
      <c r="AD11">
        <f t="shared" si="12"/>
        <v>5190.7999999999993</v>
      </c>
      <c r="AF11">
        <f t="shared" si="13"/>
        <v>1269.2</v>
      </c>
      <c r="AG11">
        <f t="shared" si="14"/>
        <v>1254.4000000000001</v>
      </c>
      <c r="AH11">
        <f t="shared" si="15"/>
        <v>2523.6000000000004</v>
      </c>
      <c r="AI11">
        <f t="shared" si="16"/>
        <v>1697.1</v>
      </c>
      <c r="AJ11">
        <v>138.19999999999999</v>
      </c>
    </row>
    <row r="12" spans="1:36" x14ac:dyDescent="0.25">
      <c r="A12" s="2">
        <v>2009</v>
      </c>
      <c r="B12">
        <v>1216.4000000000001</v>
      </c>
      <c r="C12">
        <v>0</v>
      </c>
      <c r="D12">
        <v>32.299999999999997</v>
      </c>
      <c r="E12">
        <v>0.8</v>
      </c>
      <c r="F12">
        <v>1744.5</v>
      </c>
      <c r="G12">
        <v>98.8</v>
      </c>
      <c r="H12">
        <v>179.9</v>
      </c>
      <c r="I12">
        <v>0</v>
      </c>
      <c r="J12">
        <v>985.7</v>
      </c>
      <c r="K12">
        <v>498.7</v>
      </c>
      <c r="L12">
        <v>0</v>
      </c>
      <c r="M12">
        <v>0</v>
      </c>
      <c r="N12">
        <v>4757.1000000000004</v>
      </c>
      <c r="P12">
        <v>4757.1000000000004</v>
      </c>
      <c r="Q12">
        <v>2009</v>
      </c>
      <c r="R12">
        <f t="shared" si="0"/>
        <v>1216.4000000000001</v>
      </c>
      <c r="S12">
        <f t="shared" si="1"/>
        <v>0</v>
      </c>
      <c r="T12">
        <f t="shared" si="2"/>
        <v>32.299999999999997</v>
      </c>
      <c r="U12">
        <f t="shared" si="3"/>
        <v>0.8</v>
      </c>
      <c r="V12">
        <f t="shared" si="4"/>
        <v>1744.5</v>
      </c>
      <c r="W12">
        <f t="shared" si="5"/>
        <v>98.8</v>
      </c>
      <c r="X12">
        <f t="shared" si="6"/>
        <v>179.9</v>
      </c>
      <c r="Y12">
        <f t="shared" si="7"/>
        <v>0</v>
      </c>
      <c r="Z12">
        <f t="shared" si="8"/>
        <v>985.7</v>
      </c>
      <c r="AA12">
        <f t="shared" si="9"/>
        <v>498.7</v>
      </c>
      <c r="AB12">
        <f t="shared" si="10"/>
        <v>0</v>
      </c>
      <c r="AC12">
        <f t="shared" si="11"/>
        <v>0</v>
      </c>
      <c r="AD12">
        <f t="shared" si="12"/>
        <v>4757.1000000000004</v>
      </c>
      <c r="AF12">
        <f t="shared" si="13"/>
        <v>985.7</v>
      </c>
      <c r="AG12">
        <f t="shared" si="14"/>
        <v>1216.4000000000001</v>
      </c>
      <c r="AH12">
        <f t="shared" si="15"/>
        <v>2202.1000000000004</v>
      </c>
      <c r="AI12">
        <f t="shared" si="16"/>
        <v>1744.5</v>
      </c>
      <c r="AJ12">
        <v>98.8</v>
      </c>
    </row>
    <row r="13" spans="1:36" x14ac:dyDescent="0.25">
      <c r="A13" s="2">
        <v>2010</v>
      </c>
      <c r="B13">
        <v>987.8</v>
      </c>
      <c r="C13">
        <v>0</v>
      </c>
      <c r="D13">
        <v>86.6</v>
      </c>
      <c r="E13">
        <v>1.4</v>
      </c>
      <c r="F13">
        <v>1408.2</v>
      </c>
      <c r="G13">
        <v>241.6</v>
      </c>
      <c r="H13">
        <v>220.29999999999899</v>
      </c>
      <c r="I13">
        <v>0</v>
      </c>
      <c r="J13">
        <v>826.9</v>
      </c>
      <c r="K13">
        <v>553</v>
      </c>
      <c r="L13">
        <v>0</v>
      </c>
      <c r="M13">
        <v>0</v>
      </c>
      <c r="N13">
        <v>4325.7999999999993</v>
      </c>
      <c r="P13">
        <v>4325.7999999999993</v>
      </c>
      <c r="Q13">
        <v>2010</v>
      </c>
      <c r="R13">
        <f t="shared" si="0"/>
        <v>987.8</v>
      </c>
      <c r="S13">
        <f t="shared" si="1"/>
        <v>0</v>
      </c>
      <c r="T13">
        <f t="shared" si="2"/>
        <v>86.6</v>
      </c>
      <c r="U13">
        <f t="shared" si="3"/>
        <v>1.4</v>
      </c>
      <c r="V13">
        <f t="shared" si="4"/>
        <v>1408.2</v>
      </c>
      <c r="W13">
        <f t="shared" si="5"/>
        <v>241.6</v>
      </c>
      <c r="X13">
        <f t="shared" si="6"/>
        <v>220.29999999999899</v>
      </c>
      <c r="Y13">
        <f t="shared" si="7"/>
        <v>0</v>
      </c>
      <c r="Z13">
        <f t="shared" si="8"/>
        <v>826.9</v>
      </c>
      <c r="AA13">
        <f t="shared" si="9"/>
        <v>553</v>
      </c>
      <c r="AB13">
        <f t="shared" si="10"/>
        <v>0</v>
      </c>
      <c r="AC13">
        <f t="shared" si="11"/>
        <v>0</v>
      </c>
      <c r="AD13">
        <f t="shared" si="12"/>
        <v>4325.7999999999993</v>
      </c>
      <c r="AF13">
        <f t="shared" si="13"/>
        <v>826.9</v>
      </c>
      <c r="AG13">
        <f t="shared" si="14"/>
        <v>987.8</v>
      </c>
      <c r="AH13">
        <f t="shared" si="15"/>
        <v>1814.6999999999998</v>
      </c>
      <c r="AI13">
        <f t="shared" si="16"/>
        <v>1408.2</v>
      </c>
      <c r="AJ13">
        <v>241.6</v>
      </c>
    </row>
    <row r="14" spans="1:36" x14ac:dyDescent="0.25">
      <c r="A14" s="2">
        <v>2011</v>
      </c>
      <c r="B14">
        <v>955.8</v>
      </c>
      <c r="C14">
        <v>0</v>
      </c>
      <c r="D14">
        <v>220.7</v>
      </c>
      <c r="E14">
        <v>1.7</v>
      </c>
      <c r="F14">
        <v>1351</v>
      </c>
      <c r="G14">
        <v>324.89999999999998</v>
      </c>
      <c r="H14">
        <v>214.3</v>
      </c>
      <c r="I14">
        <v>0</v>
      </c>
      <c r="J14">
        <v>900.69999999999902</v>
      </c>
      <c r="K14">
        <v>644.6</v>
      </c>
      <c r="L14">
        <v>0</v>
      </c>
      <c r="M14">
        <v>0</v>
      </c>
      <c r="N14">
        <v>4613.6999999999989</v>
      </c>
      <c r="P14">
        <v>4613.6999999999989</v>
      </c>
      <c r="Q14">
        <v>2011</v>
      </c>
      <c r="R14">
        <f t="shared" si="0"/>
        <v>955.8</v>
      </c>
      <c r="S14">
        <f t="shared" si="1"/>
        <v>0</v>
      </c>
      <c r="T14">
        <f t="shared" si="2"/>
        <v>220.7</v>
      </c>
      <c r="U14">
        <f t="shared" si="3"/>
        <v>1.7</v>
      </c>
      <c r="V14">
        <f t="shared" si="4"/>
        <v>1351</v>
      </c>
      <c r="W14">
        <f t="shared" si="5"/>
        <v>324.89999999999998</v>
      </c>
      <c r="X14">
        <f t="shared" si="6"/>
        <v>214.3</v>
      </c>
      <c r="Y14">
        <f t="shared" si="7"/>
        <v>0</v>
      </c>
      <c r="Z14">
        <f t="shared" si="8"/>
        <v>900.69999999999902</v>
      </c>
      <c r="AA14">
        <f t="shared" si="9"/>
        <v>644.6</v>
      </c>
      <c r="AB14">
        <f t="shared" si="10"/>
        <v>0</v>
      </c>
      <c r="AC14">
        <f t="shared" si="11"/>
        <v>0</v>
      </c>
      <c r="AD14">
        <f t="shared" si="12"/>
        <v>4613.6999999999989</v>
      </c>
      <c r="AF14">
        <f t="shared" si="13"/>
        <v>900.69999999999902</v>
      </c>
      <c r="AG14">
        <f t="shared" si="14"/>
        <v>955.8</v>
      </c>
      <c r="AH14">
        <f t="shared" si="15"/>
        <v>1856.4999999999991</v>
      </c>
      <c r="AI14">
        <f t="shared" si="16"/>
        <v>1351</v>
      </c>
      <c r="AJ14">
        <v>324.89999999999998</v>
      </c>
    </row>
    <row r="15" spans="1:36" x14ac:dyDescent="0.25">
      <c r="A15" s="2">
        <v>2012</v>
      </c>
      <c r="B15">
        <v>902.19999999999902</v>
      </c>
      <c r="C15">
        <v>0</v>
      </c>
      <c r="D15">
        <v>61.599999999999902</v>
      </c>
      <c r="E15">
        <v>0.1</v>
      </c>
      <c r="F15">
        <v>1484.1</v>
      </c>
      <c r="G15">
        <v>200.1</v>
      </c>
      <c r="H15">
        <v>236.5</v>
      </c>
      <c r="I15">
        <v>0</v>
      </c>
      <c r="J15">
        <v>1170.3999999999901</v>
      </c>
      <c r="K15">
        <v>513.1</v>
      </c>
      <c r="L15">
        <v>0</v>
      </c>
      <c r="M15">
        <v>0</v>
      </c>
      <c r="N15">
        <v>4568.0999999999894</v>
      </c>
      <c r="P15">
        <v>4568.0999999999894</v>
      </c>
      <c r="Q15">
        <v>2012</v>
      </c>
      <c r="R15">
        <f t="shared" si="0"/>
        <v>902.19999999999902</v>
      </c>
      <c r="S15">
        <f t="shared" si="1"/>
        <v>0</v>
      </c>
      <c r="T15">
        <f t="shared" si="2"/>
        <v>61.599999999999902</v>
      </c>
      <c r="U15">
        <f t="shared" si="3"/>
        <v>0.1</v>
      </c>
      <c r="V15">
        <f t="shared" si="4"/>
        <v>1484.1</v>
      </c>
      <c r="W15">
        <f t="shared" si="5"/>
        <v>200.1</v>
      </c>
      <c r="X15">
        <f t="shared" si="6"/>
        <v>236.5</v>
      </c>
      <c r="Y15">
        <f t="shared" si="7"/>
        <v>0</v>
      </c>
      <c r="Z15">
        <f t="shared" si="8"/>
        <v>1170.3999999999901</v>
      </c>
      <c r="AA15">
        <f t="shared" si="9"/>
        <v>513.1</v>
      </c>
      <c r="AB15">
        <f t="shared" si="10"/>
        <v>0</v>
      </c>
      <c r="AC15">
        <f t="shared" si="11"/>
        <v>0</v>
      </c>
      <c r="AD15">
        <f t="shared" si="12"/>
        <v>4568.0999999999894</v>
      </c>
      <c r="AF15">
        <f t="shared" si="13"/>
        <v>1170.3999999999901</v>
      </c>
      <c r="AG15">
        <f t="shared" si="14"/>
        <v>902.19999999999902</v>
      </c>
      <c r="AH15">
        <f t="shared" si="15"/>
        <v>2072.599999999989</v>
      </c>
      <c r="AI15">
        <f t="shared" si="16"/>
        <v>1484.1</v>
      </c>
      <c r="AJ15">
        <v>200.1</v>
      </c>
    </row>
    <row r="16" spans="1:36" x14ac:dyDescent="0.25">
      <c r="A16" s="2">
        <v>2013</v>
      </c>
      <c r="B16">
        <v>1304.0999999999999</v>
      </c>
      <c r="C16">
        <v>0</v>
      </c>
      <c r="D16">
        <v>43.5</v>
      </c>
      <c r="E16">
        <v>0</v>
      </c>
      <c r="F16">
        <v>1824.2</v>
      </c>
      <c r="G16">
        <v>74.5</v>
      </c>
      <c r="H16">
        <v>196.5</v>
      </c>
      <c r="I16">
        <v>0</v>
      </c>
      <c r="J16">
        <v>1060.8</v>
      </c>
      <c r="K16">
        <v>509.9</v>
      </c>
      <c r="L16">
        <v>0</v>
      </c>
      <c r="M16">
        <v>0</v>
      </c>
      <c r="N16">
        <v>5013.5</v>
      </c>
      <c r="P16">
        <v>5013.5</v>
      </c>
      <c r="Q16">
        <v>2013</v>
      </c>
      <c r="R16">
        <f t="shared" si="0"/>
        <v>1304.0999999999999</v>
      </c>
      <c r="S16">
        <f t="shared" si="1"/>
        <v>0</v>
      </c>
      <c r="T16">
        <f t="shared" si="2"/>
        <v>43.5</v>
      </c>
      <c r="U16">
        <f t="shared" si="3"/>
        <v>0</v>
      </c>
      <c r="V16">
        <f t="shared" si="4"/>
        <v>1824.2</v>
      </c>
      <c r="W16">
        <f t="shared" si="5"/>
        <v>74.5</v>
      </c>
      <c r="X16">
        <f t="shared" si="6"/>
        <v>196.5</v>
      </c>
      <c r="Y16">
        <f t="shared" si="7"/>
        <v>0</v>
      </c>
      <c r="Z16">
        <f t="shared" si="8"/>
        <v>1060.8</v>
      </c>
      <c r="AA16">
        <f t="shared" si="9"/>
        <v>509.9</v>
      </c>
      <c r="AB16">
        <f t="shared" si="10"/>
        <v>0</v>
      </c>
      <c r="AC16">
        <f t="shared" si="11"/>
        <v>0</v>
      </c>
      <c r="AD16">
        <f t="shared" si="12"/>
        <v>5013.5</v>
      </c>
      <c r="AF16">
        <f t="shared" si="13"/>
        <v>1060.8</v>
      </c>
      <c r="AG16">
        <f t="shared" si="14"/>
        <v>1304.0999999999999</v>
      </c>
      <c r="AH16">
        <f t="shared" si="15"/>
        <v>2364.8999999999996</v>
      </c>
      <c r="AI16">
        <f t="shared" si="16"/>
        <v>1824.2</v>
      </c>
      <c r="AJ16">
        <v>74.5</v>
      </c>
    </row>
    <row r="17" spans="1:36" x14ac:dyDescent="0.25">
      <c r="A17" s="2">
        <v>2014</v>
      </c>
      <c r="B17">
        <v>1730.3</v>
      </c>
      <c r="C17">
        <v>0</v>
      </c>
      <c r="D17">
        <v>59.599999999999902</v>
      </c>
      <c r="E17">
        <v>0.1</v>
      </c>
      <c r="F17">
        <v>1986.1</v>
      </c>
      <c r="G17">
        <v>51.5</v>
      </c>
      <c r="H17">
        <v>168</v>
      </c>
      <c r="I17">
        <v>0</v>
      </c>
      <c r="J17">
        <v>642.9</v>
      </c>
      <c r="K17">
        <v>505.6</v>
      </c>
      <c r="L17">
        <v>0</v>
      </c>
      <c r="M17">
        <v>0</v>
      </c>
      <c r="N17">
        <v>5144.0999999999995</v>
      </c>
      <c r="P17">
        <v>5144.0999999999995</v>
      </c>
      <c r="Q17">
        <v>2014</v>
      </c>
      <c r="R17">
        <f t="shared" si="0"/>
        <v>1730.3</v>
      </c>
      <c r="S17">
        <f t="shared" si="1"/>
        <v>0</v>
      </c>
      <c r="T17">
        <f t="shared" si="2"/>
        <v>59.599999999999902</v>
      </c>
      <c r="U17">
        <f t="shared" si="3"/>
        <v>0.1</v>
      </c>
      <c r="V17">
        <f t="shared" si="4"/>
        <v>1986.1</v>
      </c>
      <c r="W17">
        <f t="shared" si="5"/>
        <v>51.5</v>
      </c>
      <c r="X17">
        <f t="shared" si="6"/>
        <v>168</v>
      </c>
      <c r="Y17">
        <f t="shared" si="7"/>
        <v>0</v>
      </c>
      <c r="Z17">
        <f t="shared" si="8"/>
        <v>642.9</v>
      </c>
      <c r="AA17">
        <f t="shared" si="9"/>
        <v>505.6</v>
      </c>
      <c r="AB17">
        <f t="shared" si="10"/>
        <v>0</v>
      </c>
      <c r="AC17">
        <f t="shared" si="11"/>
        <v>0</v>
      </c>
      <c r="AD17">
        <f t="shared" si="12"/>
        <v>5144.0999999999995</v>
      </c>
      <c r="AF17">
        <f t="shared" si="13"/>
        <v>642.9</v>
      </c>
      <c r="AG17">
        <f t="shared" si="14"/>
        <v>1730.3</v>
      </c>
      <c r="AH17">
        <f t="shared" si="15"/>
        <v>2373.1999999999998</v>
      </c>
      <c r="AI17">
        <f t="shared" si="16"/>
        <v>1986.1</v>
      </c>
      <c r="AJ17">
        <v>51.5</v>
      </c>
    </row>
    <row r="18" spans="1:36" x14ac:dyDescent="0.25">
      <c r="A18" s="2">
        <v>2015</v>
      </c>
      <c r="B18">
        <v>1573.2</v>
      </c>
      <c r="C18">
        <v>0</v>
      </c>
      <c r="D18">
        <v>43.4</v>
      </c>
      <c r="E18">
        <v>0.2</v>
      </c>
      <c r="F18">
        <v>1462.3</v>
      </c>
      <c r="G18">
        <v>35.200000000000003</v>
      </c>
      <c r="H18">
        <v>164</v>
      </c>
      <c r="I18">
        <v>0</v>
      </c>
      <c r="J18">
        <v>456.4</v>
      </c>
      <c r="K18">
        <v>456.5</v>
      </c>
      <c r="L18">
        <v>0</v>
      </c>
      <c r="M18">
        <v>0</v>
      </c>
      <c r="N18">
        <v>4191.2000000000007</v>
      </c>
      <c r="P18">
        <v>4191.2000000000007</v>
      </c>
      <c r="Q18">
        <v>2015</v>
      </c>
      <c r="R18">
        <f t="shared" si="0"/>
        <v>1573.2</v>
      </c>
      <c r="S18">
        <f t="shared" si="1"/>
        <v>0</v>
      </c>
      <c r="T18">
        <f t="shared" si="2"/>
        <v>43.4</v>
      </c>
      <c r="U18">
        <f t="shared" si="3"/>
        <v>0.2</v>
      </c>
      <c r="V18">
        <f t="shared" si="4"/>
        <v>1462.3</v>
      </c>
      <c r="W18">
        <f t="shared" si="5"/>
        <v>35.200000000000003</v>
      </c>
      <c r="X18">
        <f t="shared" si="6"/>
        <v>164</v>
      </c>
      <c r="Y18">
        <f t="shared" si="7"/>
        <v>0</v>
      </c>
      <c r="Z18">
        <f t="shared" si="8"/>
        <v>456.4</v>
      </c>
      <c r="AA18">
        <f t="shared" si="9"/>
        <v>456.5</v>
      </c>
      <c r="AB18">
        <f t="shared" si="10"/>
        <v>0</v>
      </c>
      <c r="AC18">
        <f t="shared" si="11"/>
        <v>0</v>
      </c>
      <c r="AD18">
        <f t="shared" si="12"/>
        <v>4191.2000000000007</v>
      </c>
      <c r="AF18">
        <f t="shared" si="13"/>
        <v>456.4</v>
      </c>
      <c r="AG18">
        <f t="shared" si="14"/>
        <v>1573.2</v>
      </c>
      <c r="AH18">
        <f t="shared" si="15"/>
        <v>2029.6</v>
      </c>
      <c r="AI18">
        <f t="shared" si="16"/>
        <v>1462.3</v>
      </c>
      <c r="AJ18">
        <v>35.200000000000003</v>
      </c>
    </row>
    <row r="19" spans="1:36" x14ac:dyDescent="0.25">
      <c r="A19" s="2">
        <v>2016</v>
      </c>
      <c r="B19">
        <v>1186.5999999999999</v>
      </c>
      <c r="C19">
        <v>27.4</v>
      </c>
      <c r="D19">
        <v>43.8</v>
      </c>
      <c r="E19">
        <v>0.1</v>
      </c>
      <c r="F19">
        <v>1331</v>
      </c>
      <c r="G19">
        <v>96.1</v>
      </c>
      <c r="H19">
        <v>90.399999999999906</v>
      </c>
      <c r="I19">
        <v>17.100000000000001</v>
      </c>
      <c r="J19">
        <v>917.3</v>
      </c>
      <c r="K19">
        <v>474.4</v>
      </c>
      <c r="L19">
        <v>0</v>
      </c>
      <c r="M19">
        <v>0</v>
      </c>
      <c r="N19">
        <v>4184.1999999999989</v>
      </c>
      <c r="P19">
        <v>4184.1999999999989</v>
      </c>
      <c r="Q19">
        <v>2016</v>
      </c>
      <c r="R19">
        <f t="shared" si="0"/>
        <v>1186.5999999999999</v>
      </c>
      <c r="S19">
        <f t="shared" si="1"/>
        <v>27.4</v>
      </c>
      <c r="T19">
        <f t="shared" si="2"/>
        <v>43.8</v>
      </c>
      <c r="U19">
        <f t="shared" si="3"/>
        <v>0.1</v>
      </c>
      <c r="V19">
        <f t="shared" si="4"/>
        <v>1331</v>
      </c>
      <c r="W19">
        <f t="shared" si="5"/>
        <v>96.1</v>
      </c>
      <c r="X19">
        <f t="shared" si="6"/>
        <v>90.399999999999906</v>
      </c>
      <c r="Y19">
        <f t="shared" si="7"/>
        <v>17.100000000000001</v>
      </c>
      <c r="Z19">
        <f t="shared" si="8"/>
        <v>917.3</v>
      </c>
      <c r="AA19">
        <f t="shared" si="9"/>
        <v>474.4</v>
      </c>
      <c r="AB19">
        <f t="shared" si="10"/>
        <v>0</v>
      </c>
      <c r="AC19">
        <f t="shared" si="11"/>
        <v>0</v>
      </c>
      <c r="AD19">
        <f t="shared" si="12"/>
        <v>4184.1999999999989</v>
      </c>
      <c r="AF19">
        <f t="shared" si="13"/>
        <v>917.3</v>
      </c>
      <c r="AG19">
        <f t="shared" si="14"/>
        <v>1186.5999999999999</v>
      </c>
      <c r="AH19">
        <f t="shared" si="15"/>
        <v>2103.8999999999996</v>
      </c>
      <c r="AI19">
        <f t="shared" si="16"/>
        <v>1331</v>
      </c>
      <c r="AJ19">
        <v>96.1</v>
      </c>
    </row>
    <row r="20" spans="1:36" x14ac:dyDescent="0.25">
      <c r="A20" s="2">
        <v>2018</v>
      </c>
      <c r="B20">
        <v>917.1</v>
      </c>
      <c r="C20">
        <v>21.9</v>
      </c>
      <c r="D20">
        <v>56.3</v>
      </c>
      <c r="E20">
        <v>0</v>
      </c>
      <c r="F20">
        <v>1579.3</v>
      </c>
      <c r="G20">
        <v>284.2</v>
      </c>
      <c r="H20">
        <v>107.6</v>
      </c>
      <c r="I20">
        <v>0</v>
      </c>
      <c r="J20">
        <v>1042.9000000000001</v>
      </c>
      <c r="K20">
        <v>480</v>
      </c>
      <c r="L20">
        <v>0</v>
      </c>
      <c r="M20">
        <v>0</v>
      </c>
      <c r="N20">
        <v>4489.2999999999993</v>
      </c>
      <c r="P20">
        <v>4489.2999999999993</v>
      </c>
      <c r="Q20">
        <v>2018</v>
      </c>
      <c r="R20">
        <f t="shared" si="0"/>
        <v>917.1</v>
      </c>
      <c r="S20">
        <f t="shared" si="1"/>
        <v>21.9</v>
      </c>
      <c r="T20">
        <f t="shared" si="2"/>
        <v>56.3</v>
      </c>
      <c r="U20">
        <f t="shared" si="3"/>
        <v>0</v>
      </c>
      <c r="V20">
        <f t="shared" si="4"/>
        <v>1579.3</v>
      </c>
      <c r="W20">
        <f t="shared" si="5"/>
        <v>284.2</v>
      </c>
      <c r="X20">
        <f t="shared" si="6"/>
        <v>107.6</v>
      </c>
      <c r="Y20">
        <f t="shared" si="7"/>
        <v>0</v>
      </c>
      <c r="Z20">
        <f t="shared" si="8"/>
        <v>1042.9000000000001</v>
      </c>
      <c r="AA20">
        <f t="shared" si="9"/>
        <v>480</v>
      </c>
      <c r="AB20">
        <f t="shared" si="10"/>
        <v>0</v>
      </c>
      <c r="AC20">
        <f t="shared" si="11"/>
        <v>0</v>
      </c>
      <c r="AD20">
        <f t="shared" si="12"/>
        <v>4489.2999999999993</v>
      </c>
      <c r="AF20">
        <f t="shared" si="13"/>
        <v>1042.9000000000001</v>
      </c>
      <c r="AG20">
        <f t="shared" si="14"/>
        <v>917.1</v>
      </c>
      <c r="AH20">
        <f t="shared" si="15"/>
        <v>1960</v>
      </c>
      <c r="AI20">
        <f t="shared" si="16"/>
        <v>1579.3</v>
      </c>
      <c r="AJ20">
        <v>284.2</v>
      </c>
    </row>
    <row r="21" spans="1:36" x14ac:dyDescent="0.25">
      <c r="A21" s="2">
        <v>2019</v>
      </c>
      <c r="B21">
        <v>775.4</v>
      </c>
      <c r="C21">
        <v>45.6</v>
      </c>
      <c r="D21">
        <v>198.1</v>
      </c>
      <c r="E21">
        <v>1.5</v>
      </c>
      <c r="F21">
        <v>1414.9</v>
      </c>
      <c r="G21">
        <v>309.3</v>
      </c>
      <c r="H21">
        <v>170.7</v>
      </c>
      <c r="I21">
        <v>0</v>
      </c>
      <c r="J21">
        <v>921.5</v>
      </c>
      <c r="K21">
        <v>601.79999999999995</v>
      </c>
      <c r="L21">
        <v>0</v>
      </c>
      <c r="M21">
        <v>0</v>
      </c>
      <c r="N21">
        <v>4438.8</v>
      </c>
      <c r="P21">
        <v>4438.8</v>
      </c>
      <c r="Q21">
        <v>2019</v>
      </c>
      <c r="R21">
        <f t="shared" si="0"/>
        <v>775.4</v>
      </c>
      <c r="S21">
        <f t="shared" si="1"/>
        <v>45.6</v>
      </c>
      <c r="T21">
        <f t="shared" si="2"/>
        <v>198.1</v>
      </c>
      <c r="U21">
        <f t="shared" si="3"/>
        <v>1.5</v>
      </c>
      <c r="V21">
        <f t="shared" si="4"/>
        <v>1414.9</v>
      </c>
      <c r="W21">
        <f t="shared" si="5"/>
        <v>309.3</v>
      </c>
      <c r="X21">
        <f t="shared" si="6"/>
        <v>170.7</v>
      </c>
      <c r="Y21">
        <f t="shared" si="7"/>
        <v>0</v>
      </c>
      <c r="Z21">
        <f t="shared" si="8"/>
        <v>921.5</v>
      </c>
      <c r="AA21">
        <f t="shared" si="9"/>
        <v>601.79999999999995</v>
      </c>
      <c r="AB21">
        <f t="shared" si="10"/>
        <v>0</v>
      </c>
      <c r="AC21">
        <f t="shared" si="11"/>
        <v>0</v>
      </c>
      <c r="AD21">
        <f t="shared" si="12"/>
        <v>4438.8</v>
      </c>
      <c r="AF21">
        <f t="shared" si="13"/>
        <v>921.5</v>
      </c>
      <c r="AG21">
        <f t="shared" si="14"/>
        <v>775.4</v>
      </c>
      <c r="AH21">
        <f t="shared" si="15"/>
        <v>1696.9</v>
      </c>
      <c r="AI21">
        <f t="shared" si="16"/>
        <v>1414.9</v>
      </c>
      <c r="AJ21">
        <v>309.3</v>
      </c>
    </row>
    <row r="22" spans="1:36" x14ac:dyDescent="0.25">
      <c r="A22" s="2">
        <v>2020</v>
      </c>
      <c r="B22">
        <v>834.7</v>
      </c>
      <c r="C22">
        <v>41.4</v>
      </c>
      <c r="D22">
        <v>102.3</v>
      </c>
      <c r="E22">
        <v>0.3</v>
      </c>
      <c r="F22">
        <v>1362.1</v>
      </c>
      <c r="G22">
        <v>245</v>
      </c>
      <c r="H22">
        <v>173.6</v>
      </c>
      <c r="I22">
        <v>0</v>
      </c>
      <c r="J22">
        <v>1039.5999999999999</v>
      </c>
      <c r="K22">
        <v>546.20000000000005</v>
      </c>
      <c r="L22">
        <v>0</v>
      </c>
      <c r="M22">
        <v>0</v>
      </c>
      <c r="N22">
        <v>4345.2</v>
      </c>
      <c r="P22">
        <v>4345.2</v>
      </c>
      <c r="Q22">
        <v>2020</v>
      </c>
      <c r="R22">
        <f t="shared" si="0"/>
        <v>834.7</v>
      </c>
      <c r="S22">
        <f t="shared" si="1"/>
        <v>41.4</v>
      </c>
      <c r="T22">
        <f t="shared" si="2"/>
        <v>102.3</v>
      </c>
      <c r="U22">
        <f t="shared" si="3"/>
        <v>0.3</v>
      </c>
      <c r="V22">
        <f t="shared" si="4"/>
        <v>1362.1</v>
      </c>
      <c r="W22">
        <f t="shared" si="5"/>
        <v>245</v>
      </c>
      <c r="X22">
        <f t="shared" si="6"/>
        <v>173.6</v>
      </c>
      <c r="Y22">
        <f t="shared" si="7"/>
        <v>0</v>
      </c>
      <c r="Z22">
        <f t="shared" si="8"/>
        <v>1039.5999999999999</v>
      </c>
      <c r="AA22">
        <f t="shared" si="9"/>
        <v>546.20000000000005</v>
      </c>
      <c r="AB22">
        <f t="shared" si="10"/>
        <v>0</v>
      </c>
      <c r="AC22">
        <f t="shared" si="11"/>
        <v>0</v>
      </c>
      <c r="AD22">
        <f t="shared" si="12"/>
        <v>4345.2</v>
      </c>
      <c r="AF22">
        <f t="shared" si="13"/>
        <v>1039.5999999999999</v>
      </c>
      <c r="AG22">
        <f t="shared" si="14"/>
        <v>834.7</v>
      </c>
      <c r="AH22">
        <f t="shared" si="15"/>
        <v>1874.3</v>
      </c>
      <c r="AI22">
        <f t="shared" si="16"/>
        <v>1362.1</v>
      </c>
      <c r="AJ22">
        <v>245</v>
      </c>
    </row>
    <row r="23" spans="1:36" x14ac:dyDescent="0.25">
      <c r="A23" s="2" t="s">
        <v>15</v>
      </c>
      <c r="B23">
        <v>19460.199999999997</v>
      </c>
      <c r="C23">
        <v>136.30000000000001</v>
      </c>
      <c r="D23">
        <v>1585.2999999999986</v>
      </c>
      <c r="E23">
        <v>103.69999999999989</v>
      </c>
      <c r="F23">
        <v>28341.299999999988</v>
      </c>
      <c r="G23">
        <v>3619.0999999999976</v>
      </c>
      <c r="H23">
        <v>3052.8999999999987</v>
      </c>
      <c r="I23">
        <v>17.100000000000001</v>
      </c>
      <c r="J23">
        <v>20911.499999999971</v>
      </c>
      <c r="K23">
        <v>9347.5999999999985</v>
      </c>
      <c r="L23">
        <v>0</v>
      </c>
      <c r="M23">
        <v>0</v>
      </c>
      <c r="N23">
        <v>86574.999999999956</v>
      </c>
      <c r="Q23" t="s">
        <v>15</v>
      </c>
      <c r="R23">
        <f>SUM(R5:R22)</f>
        <v>19460.199999999997</v>
      </c>
      <c r="S23">
        <f t="shared" ref="S23:AD23" si="17">SUM(S5:S22)</f>
        <v>136.30000000000001</v>
      </c>
      <c r="T23">
        <f t="shared" si="17"/>
        <v>1585.2999999999986</v>
      </c>
      <c r="U23">
        <f t="shared" si="17"/>
        <v>103.69999999999989</v>
      </c>
      <c r="V23">
        <f t="shared" si="17"/>
        <v>28341.299999999988</v>
      </c>
      <c r="W23">
        <f t="shared" si="17"/>
        <v>3619.0999999999976</v>
      </c>
      <c r="X23">
        <f t="shared" si="17"/>
        <v>3052.8999999999987</v>
      </c>
      <c r="Y23">
        <f t="shared" si="17"/>
        <v>17.100000000000001</v>
      </c>
      <c r="Z23">
        <f t="shared" si="17"/>
        <v>20911.499999999971</v>
      </c>
      <c r="AA23">
        <f t="shared" si="17"/>
        <v>9347.5999999999985</v>
      </c>
      <c r="AB23">
        <f t="shared" si="17"/>
        <v>0</v>
      </c>
      <c r="AC23">
        <f t="shared" si="17"/>
        <v>0</v>
      </c>
      <c r="AD23">
        <f t="shared" si="17"/>
        <v>86574.999999999956</v>
      </c>
    </row>
    <row r="24" spans="1:36" x14ac:dyDescent="0.25">
      <c r="Q24" t="s">
        <v>29</v>
      </c>
      <c r="R24" s="3">
        <f>R23/$AD$23</f>
        <v>0.22477851573779967</v>
      </c>
      <c r="S24" s="3">
        <f t="shared" ref="S24:AC24" si="18">S23/$AD$23</f>
        <v>1.5743574935027443E-3</v>
      </c>
      <c r="T24" s="3">
        <f t="shared" si="18"/>
        <v>1.8311290788333809E-2</v>
      </c>
      <c r="U24" s="3">
        <f t="shared" si="18"/>
        <v>1.1978053710655495E-3</v>
      </c>
      <c r="V24" s="3">
        <f t="shared" si="18"/>
        <v>0.3273612474732891</v>
      </c>
      <c r="W24" s="3">
        <f t="shared" si="18"/>
        <v>4.1803060929829619E-2</v>
      </c>
      <c r="X24" s="3">
        <f t="shared" si="18"/>
        <v>3.5263066705168933E-2</v>
      </c>
      <c r="Y24" s="3">
        <f t="shared" si="18"/>
        <v>1.9751660410049102E-4</v>
      </c>
      <c r="Z24" s="3">
        <f>Z23/$AD$23</f>
        <v>0.2415420155934159</v>
      </c>
      <c r="AA24" s="3">
        <f t="shared" si="18"/>
        <v>0.10797112330349412</v>
      </c>
      <c r="AB24" s="3">
        <f t="shared" si="18"/>
        <v>0</v>
      </c>
      <c r="AC24" s="3">
        <f t="shared" si="18"/>
        <v>0</v>
      </c>
      <c r="AD24" s="3">
        <f>AD23/$AD$23</f>
        <v>1</v>
      </c>
      <c r="AE24" s="8">
        <f>R24+V24+Z24</f>
        <v>0.79368177880450463</v>
      </c>
    </row>
    <row r="25" spans="1:36" x14ac:dyDescent="0.25">
      <c r="R25" s="8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62B5-8054-4387-8194-2147240A4B2D}">
  <dimension ref="A1:N21"/>
  <sheetViews>
    <sheetView workbookViewId="0">
      <selection activeCell="P4" sqref="P4"/>
    </sheetView>
  </sheetViews>
  <sheetFormatPr defaultRowHeight="15.75" x14ac:dyDescent="0.25"/>
  <sheetData>
    <row r="1" spans="1:14" x14ac:dyDescent="0.25">
      <c r="A1" t="str">
        <f>Main!Q4</f>
        <v>Year</v>
      </c>
      <c r="B1" t="str">
        <f>Main!R4</f>
        <v>Colorado</v>
      </c>
      <c r="C1" t="str">
        <f>Main!S4</f>
        <v>Desalination</v>
      </c>
      <c r="D1" t="str">
        <f>Main!T4</f>
        <v>Env</v>
      </c>
      <c r="E1" t="str">
        <f>Main!U4</f>
        <v>Federal</v>
      </c>
      <c r="F1" t="str">
        <f>Main!V4</f>
        <v>Groundwater</v>
      </c>
      <c r="G1" t="str">
        <f>Main!W4</f>
        <v>Imports</v>
      </c>
      <c r="H1" t="str">
        <f>Main!X4</f>
        <v>LocalSupplies</v>
      </c>
      <c r="I1" t="str">
        <f>Main!Y4</f>
        <v>Other</v>
      </c>
      <c r="J1" t="str">
        <f>Main!Z4</f>
        <v>SWP</v>
      </c>
      <c r="K1" t="str">
        <f>Main!AA4</f>
        <v>TotalReturnFlowandReuse(TRFR)</v>
      </c>
      <c r="L1" t="str">
        <f>Main!AB4</f>
        <v>TransfersImports</v>
      </c>
      <c r="M1" t="str">
        <f>Main!AC4</f>
        <v>TransfersInternal</v>
      </c>
      <c r="N1" t="str">
        <f>Main!AD4</f>
        <v>Grand Total</v>
      </c>
    </row>
    <row r="2" spans="1:14" x14ac:dyDescent="0.25">
      <c r="A2">
        <f>Main!Q5</f>
        <v>2002</v>
      </c>
      <c r="B2">
        <f>Main!R5</f>
        <v>1309.3</v>
      </c>
      <c r="C2">
        <f>Main!S5</f>
        <v>0</v>
      </c>
      <c r="D2">
        <f>Main!T5</f>
        <v>36.299999999999997</v>
      </c>
      <c r="E2">
        <f>Main!U5</f>
        <v>53.6</v>
      </c>
      <c r="F2">
        <f>Main!V5</f>
        <v>1897.6</v>
      </c>
      <c r="G2">
        <f>Main!W5</f>
        <v>218.4</v>
      </c>
      <c r="H2">
        <f>Main!X5</f>
        <v>144.9</v>
      </c>
      <c r="I2">
        <f>Main!Y5</f>
        <v>0</v>
      </c>
      <c r="J2">
        <f>Main!Z5</f>
        <v>1533.5</v>
      </c>
      <c r="K2">
        <f>Main!AA5</f>
        <v>195.3</v>
      </c>
      <c r="L2">
        <f>Main!AB5</f>
        <v>0</v>
      </c>
      <c r="M2">
        <f>Main!AC5</f>
        <v>0</v>
      </c>
      <c r="N2">
        <f>Main!AD5</f>
        <v>5388.9000000000005</v>
      </c>
    </row>
    <row r="3" spans="1:14" x14ac:dyDescent="0.25">
      <c r="A3">
        <f>Main!Q6</f>
        <v>2003</v>
      </c>
      <c r="B3">
        <f>Main!R6</f>
        <v>756.6</v>
      </c>
      <c r="C3">
        <f>Main!S6</f>
        <v>0</v>
      </c>
      <c r="D3">
        <f>Main!T6</f>
        <v>36.200000000000003</v>
      </c>
      <c r="E3">
        <f>Main!U6</f>
        <v>0.7</v>
      </c>
      <c r="F3">
        <f>Main!V6</f>
        <v>1542.69999999999</v>
      </c>
      <c r="G3">
        <f>Main!W6</f>
        <v>207.3</v>
      </c>
      <c r="H3">
        <f>Main!X6</f>
        <v>122</v>
      </c>
      <c r="I3">
        <f>Main!Y6</f>
        <v>0</v>
      </c>
      <c r="J3">
        <f>Main!Z6</f>
        <v>1712.8999999999901</v>
      </c>
      <c r="K3">
        <f>Main!AA6</f>
        <v>486.1</v>
      </c>
      <c r="L3">
        <f>Main!AB6</f>
        <v>0</v>
      </c>
      <c r="M3">
        <f>Main!AC6</f>
        <v>0</v>
      </c>
      <c r="N3">
        <f>Main!AD6</f>
        <v>4864.4999999999809</v>
      </c>
    </row>
    <row r="4" spans="1:14" x14ac:dyDescent="0.25">
      <c r="A4">
        <f>Main!Q7</f>
        <v>2004</v>
      </c>
      <c r="B4">
        <f>Main!R7</f>
        <v>1098.5</v>
      </c>
      <c r="C4">
        <f>Main!S7</f>
        <v>0</v>
      </c>
      <c r="D4">
        <f>Main!T7</f>
        <v>31.2</v>
      </c>
      <c r="E4">
        <f>Main!U7</f>
        <v>0.4</v>
      </c>
      <c r="F4">
        <f>Main!V7</f>
        <v>1476.3</v>
      </c>
      <c r="G4">
        <f>Main!W7</f>
        <v>202.6</v>
      </c>
      <c r="H4">
        <f>Main!X7</f>
        <v>100.8</v>
      </c>
      <c r="I4">
        <f>Main!Y7</f>
        <v>0</v>
      </c>
      <c r="J4">
        <f>Main!Z7</f>
        <v>1836.19999999999</v>
      </c>
      <c r="K4">
        <f>Main!AA7</f>
        <v>488.8</v>
      </c>
      <c r="L4">
        <f>Main!AB7</f>
        <v>0</v>
      </c>
      <c r="M4">
        <f>Main!AC7</f>
        <v>0</v>
      </c>
      <c r="N4">
        <f>Main!AD7</f>
        <v>5234.7999999999902</v>
      </c>
    </row>
    <row r="5" spans="1:14" x14ac:dyDescent="0.25">
      <c r="A5">
        <f>Main!Q8</f>
        <v>2005</v>
      </c>
      <c r="B5">
        <f>Main!R8</f>
        <v>771.69999999999902</v>
      </c>
      <c r="C5">
        <f>Main!S8</f>
        <v>0</v>
      </c>
      <c r="D5">
        <f>Main!T8</f>
        <v>427.599999999999</v>
      </c>
      <c r="E5">
        <f>Main!U8</f>
        <v>42.099999999999902</v>
      </c>
      <c r="F5">
        <f>Main!V8</f>
        <v>1237.5999999999999</v>
      </c>
      <c r="G5">
        <f>Main!W8</f>
        <v>339.79999999999899</v>
      </c>
      <c r="H5">
        <f>Main!X8</f>
        <v>189.2</v>
      </c>
      <c r="I5">
        <f>Main!Y8</f>
        <v>0</v>
      </c>
      <c r="J5">
        <f>Main!Z8</f>
        <v>1528.5</v>
      </c>
      <c r="K5">
        <f>Main!AA8</f>
        <v>638.9</v>
      </c>
      <c r="L5">
        <f>Main!AB8</f>
        <v>0</v>
      </c>
      <c r="M5">
        <f>Main!AC8</f>
        <v>0</v>
      </c>
      <c r="N5">
        <f>Main!AD8</f>
        <v>5175.399999999996</v>
      </c>
    </row>
    <row r="6" spans="1:14" x14ac:dyDescent="0.25">
      <c r="A6">
        <f>Main!Q9</f>
        <v>2006</v>
      </c>
      <c r="B6">
        <f>Main!R9</f>
        <v>806.7</v>
      </c>
      <c r="C6">
        <f>Main!S9</f>
        <v>0</v>
      </c>
      <c r="D6">
        <f>Main!T9</f>
        <v>31.1</v>
      </c>
      <c r="E6">
        <f>Main!U9</f>
        <v>0.4</v>
      </c>
      <c r="F6">
        <f>Main!V9</f>
        <v>1739.9</v>
      </c>
      <c r="G6">
        <f>Main!W9</f>
        <v>365.8</v>
      </c>
      <c r="H6">
        <f>Main!X9</f>
        <v>231.3</v>
      </c>
      <c r="I6">
        <f>Main!Y9</f>
        <v>0</v>
      </c>
      <c r="J6">
        <f>Main!Z9</f>
        <v>1469.7</v>
      </c>
      <c r="K6">
        <f>Main!AA9</f>
        <v>628.29999999999995</v>
      </c>
      <c r="L6">
        <f>Main!AB9</f>
        <v>0</v>
      </c>
      <c r="M6">
        <f>Main!AC9</f>
        <v>0</v>
      </c>
      <c r="N6">
        <f>Main!AD9</f>
        <v>5273.2000000000007</v>
      </c>
    </row>
    <row r="7" spans="1:14" x14ac:dyDescent="0.25">
      <c r="A7">
        <f>Main!Q10</f>
        <v>2007</v>
      </c>
      <c r="B7">
        <f>Main!R10</f>
        <v>1079.4000000000001</v>
      </c>
      <c r="C7">
        <f>Main!S10</f>
        <v>0</v>
      </c>
      <c r="D7">
        <f>Main!T10</f>
        <v>42.4</v>
      </c>
      <c r="E7">
        <f>Main!U10</f>
        <v>0</v>
      </c>
      <c r="F7">
        <f>Main!V10</f>
        <v>1802.4</v>
      </c>
      <c r="G7">
        <f>Main!W10</f>
        <v>185.79999999999899</v>
      </c>
      <c r="H7">
        <f>Main!X10</f>
        <v>141.30000000000001</v>
      </c>
      <c r="I7">
        <f>Main!Y10</f>
        <v>0</v>
      </c>
      <c r="J7">
        <f>Main!Z10</f>
        <v>1596.4</v>
      </c>
      <c r="K7">
        <f>Main!AA10</f>
        <v>528.70000000000005</v>
      </c>
      <c r="L7">
        <f>Main!AB10</f>
        <v>0</v>
      </c>
      <c r="M7">
        <f>Main!AC10</f>
        <v>0</v>
      </c>
      <c r="N7">
        <f>Main!AD10</f>
        <v>5376.3999999999987</v>
      </c>
    </row>
    <row r="8" spans="1:14" x14ac:dyDescent="0.25">
      <c r="A8">
        <f>Main!Q11</f>
        <v>2008</v>
      </c>
      <c r="B8">
        <f>Main!R11</f>
        <v>1254.4000000000001</v>
      </c>
      <c r="C8">
        <f>Main!S11</f>
        <v>0</v>
      </c>
      <c r="D8">
        <f>Main!T11</f>
        <v>32.299999999999997</v>
      </c>
      <c r="E8">
        <f>Main!U11</f>
        <v>0.3</v>
      </c>
      <c r="F8">
        <f>Main!V11</f>
        <v>1697.1</v>
      </c>
      <c r="G8">
        <f>Main!W11</f>
        <v>138.19999999999999</v>
      </c>
      <c r="H8">
        <f>Main!X11</f>
        <v>201.6</v>
      </c>
      <c r="I8">
        <f>Main!Y11</f>
        <v>0</v>
      </c>
      <c r="J8">
        <f>Main!Z11</f>
        <v>1269.2</v>
      </c>
      <c r="K8">
        <f>Main!AA11</f>
        <v>597.70000000000005</v>
      </c>
      <c r="L8">
        <f>Main!AB11</f>
        <v>0</v>
      </c>
      <c r="M8">
        <f>Main!AC11</f>
        <v>0</v>
      </c>
      <c r="N8">
        <f>Main!AD11</f>
        <v>5190.7999999999993</v>
      </c>
    </row>
    <row r="9" spans="1:14" x14ac:dyDescent="0.25">
      <c r="A9">
        <f>Main!Q12</f>
        <v>2009</v>
      </c>
      <c r="B9">
        <f>Main!R12</f>
        <v>1216.4000000000001</v>
      </c>
      <c r="C9">
        <f>Main!S12</f>
        <v>0</v>
      </c>
      <c r="D9">
        <f>Main!T12</f>
        <v>32.299999999999997</v>
      </c>
      <c r="E9">
        <f>Main!U12</f>
        <v>0.8</v>
      </c>
      <c r="F9">
        <f>Main!V12</f>
        <v>1744.5</v>
      </c>
      <c r="G9">
        <f>Main!W12</f>
        <v>98.8</v>
      </c>
      <c r="H9">
        <f>Main!X12</f>
        <v>179.9</v>
      </c>
      <c r="I9">
        <f>Main!Y12</f>
        <v>0</v>
      </c>
      <c r="J9">
        <f>Main!Z12</f>
        <v>985.7</v>
      </c>
      <c r="K9">
        <f>Main!AA12</f>
        <v>498.7</v>
      </c>
      <c r="L9">
        <f>Main!AB12</f>
        <v>0</v>
      </c>
      <c r="M9">
        <f>Main!AC12</f>
        <v>0</v>
      </c>
      <c r="N9">
        <f>Main!AD12</f>
        <v>4757.1000000000004</v>
      </c>
    </row>
    <row r="10" spans="1:14" x14ac:dyDescent="0.25">
      <c r="A10">
        <f>Main!Q13</f>
        <v>2010</v>
      </c>
      <c r="B10">
        <f>Main!R13</f>
        <v>987.8</v>
      </c>
      <c r="C10">
        <f>Main!S13</f>
        <v>0</v>
      </c>
      <c r="D10">
        <f>Main!T13</f>
        <v>86.6</v>
      </c>
      <c r="E10">
        <f>Main!U13</f>
        <v>1.4</v>
      </c>
      <c r="F10">
        <f>Main!V13</f>
        <v>1408.2</v>
      </c>
      <c r="G10">
        <f>Main!W13</f>
        <v>241.6</v>
      </c>
      <c r="H10">
        <f>Main!X13</f>
        <v>220.29999999999899</v>
      </c>
      <c r="I10">
        <f>Main!Y13</f>
        <v>0</v>
      </c>
      <c r="J10">
        <f>Main!Z13</f>
        <v>826.9</v>
      </c>
      <c r="K10">
        <f>Main!AA13</f>
        <v>553</v>
      </c>
      <c r="L10">
        <f>Main!AB13</f>
        <v>0</v>
      </c>
      <c r="M10">
        <f>Main!AC13</f>
        <v>0</v>
      </c>
      <c r="N10">
        <f>Main!AD13</f>
        <v>4325.7999999999993</v>
      </c>
    </row>
    <row r="11" spans="1:14" x14ac:dyDescent="0.25">
      <c r="A11">
        <f>Main!Q14</f>
        <v>2011</v>
      </c>
      <c r="B11">
        <f>Main!R14</f>
        <v>955.8</v>
      </c>
      <c r="C11">
        <f>Main!S14</f>
        <v>0</v>
      </c>
      <c r="D11">
        <f>Main!T14</f>
        <v>220.7</v>
      </c>
      <c r="E11">
        <f>Main!U14</f>
        <v>1.7</v>
      </c>
      <c r="F11">
        <f>Main!V14</f>
        <v>1351</v>
      </c>
      <c r="G11">
        <f>Main!W14</f>
        <v>324.89999999999998</v>
      </c>
      <c r="H11">
        <f>Main!X14</f>
        <v>214.3</v>
      </c>
      <c r="I11">
        <f>Main!Y14</f>
        <v>0</v>
      </c>
      <c r="J11">
        <f>Main!Z14</f>
        <v>900.69999999999902</v>
      </c>
      <c r="K11">
        <f>Main!AA14</f>
        <v>644.6</v>
      </c>
      <c r="L11">
        <f>Main!AB14</f>
        <v>0</v>
      </c>
      <c r="M11">
        <f>Main!AC14</f>
        <v>0</v>
      </c>
      <c r="N11">
        <f>Main!AD14</f>
        <v>4613.6999999999989</v>
      </c>
    </row>
    <row r="12" spans="1:14" x14ac:dyDescent="0.25">
      <c r="A12">
        <f>Main!Q15</f>
        <v>2012</v>
      </c>
      <c r="B12">
        <f>Main!R15</f>
        <v>902.19999999999902</v>
      </c>
      <c r="C12">
        <f>Main!S15</f>
        <v>0</v>
      </c>
      <c r="D12">
        <f>Main!T15</f>
        <v>61.599999999999902</v>
      </c>
      <c r="E12">
        <f>Main!U15</f>
        <v>0.1</v>
      </c>
      <c r="F12">
        <f>Main!V15</f>
        <v>1484.1</v>
      </c>
      <c r="G12">
        <f>Main!W15</f>
        <v>200.1</v>
      </c>
      <c r="H12">
        <f>Main!X15</f>
        <v>236.5</v>
      </c>
      <c r="I12">
        <f>Main!Y15</f>
        <v>0</v>
      </c>
      <c r="J12">
        <f>Main!Z15</f>
        <v>1170.3999999999901</v>
      </c>
      <c r="K12">
        <f>Main!AA15</f>
        <v>513.1</v>
      </c>
      <c r="L12">
        <f>Main!AB15</f>
        <v>0</v>
      </c>
      <c r="M12">
        <f>Main!AC15</f>
        <v>0</v>
      </c>
      <c r="N12">
        <f>Main!AD15</f>
        <v>4568.0999999999894</v>
      </c>
    </row>
    <row r="13" spans="1:14" x14ac:dyDescent="0.25">
      <c r="A13">
        <f>Main!Q16</f>
        <v>2013</v>
      </c>
      <c r="B13">
        <f>Main!R16</f>
        <v>1304.0999999999999</v>
      </c>
      <c r="C13">
        <f>Main!S16</f>
        <v>0</v>
      </c>
      <c r="D13">
        <f>Main!T16</f>
        <v>43.5</v>
      </c>
      <c r="E13">
        <f>Main!U16</f>
        <v>0</v>
      </c>
      <c r="F13">
        <f>Main!V16</f>
        <v>1824.2</v>
      </c>
      <c r="G13">
        <f>Main!W16</f>
        <v>74.5</v>
      </c>
      <c r="H13">
        <f>Main!X16</f>
        <v>196.5</v>
      </c>
      <c r="I13">
        <f>Main!Y16</f>
        <v>0</v>
      </c>
      <c r="J13">
        <f>Main!Z16</f>
        <v>1060.8</v>
      </c>
      <c r="K13">
        <f>Main!AA16</f>
        <v>509.9</v>
      </c>
      <c r="L13">
        <f>Main!AB16</f>
        <v>0</v>
      </c>
      <c r="M13">
        <f>Main!AC16</f>
        <v>0</v>
      </c>
      <c r="N13">
        <f>Main!AD16</f>
        <v>5013.5</v>
      </c>
    </row>
    <row r="14" spans="1:14" x14ac:dyDescent="0.25">
      <c r="A14">
        <f>Main!Q17</f>
        <v>2014</v>
      </c>
      <c r="B14">
        <f>Main!R17</f>
        <v>1730.3</v>
      </c>
      <c r="C14">
        <f>Main!S17</f>
        <v>0</v>
      </c>
      <c r="D14">
        <f>Main!T17</f>
        <v>59.599999999999902</v>
      </c>
      <c r="E14">
        <f>Main!U17</f>
        <v>0.1</v>
      </c>
      <c r="F14">
        <f>Main!V17</f>
        <v>1986.1</v>
      </c>
      <c r="G14">
        <f>Main!W17</f>
        <v>51.5</v>
      </c>
      <c r="H14">
        <f>Main!X17</f>
        <v>168</v>
      </c>
      <c r="I14">
        <f>Main!Y17</f>
        <v>0</v>
      </c>
      <c r="J14">
        <f>Main!Z17</f>
        <v>642.9</v>
      </c>
      <c r="K14">
        <f>Main!AA17</f>
        <v>505.6</v>
      </c>
      <c r="L14">
        <f>Main!AB17</f>
        <v>0</v>
      </c>
      <c r="M14">
        <f>Main!AC17</f>
        <v>0</v>
      </c>
      <c r="N14">
        <f>Main!AD17</f>
        <v>5144.0999999999995</v>
      </c>
    </row>
    <row r="15" spans="1:14" x14ac:dyDescent="0.25">
      <c r="A15">
        <f>Main!Q18</f>
        <v>2015</v>
      </c>
      <c r="B15">
        <f>Main!R18</f>
        <v>1573.2</v>
      </c>
      <c r="C15">
        <f>Main!S18</f>
        <v>0</v>
      </c>
      <c r="D15">
        <f>Main!T18</f>
        <v>43.4</v>
      </c>
      <c r="E15">
        <f>Main!U18</f>
        <v>0.2</v>
      </c>
      <c r="F15">
        <f>Main!V18</f>
        <v>1462.3</v>
      </c>
      <c r="G15">
        <f>Main!W18</f>
        <v>35.200000000000003</v>
      </c>
      <c r="H15">
        <f>Main!X18</f>
        <v>164</v>
      </c>
      <c r="I15">
        <f>Main!Y18</f>
        <v>0</v>
      </c>
      <c r="J15">
        <f>Main!Z18</f>
        <v>456.4</v>
      </c>
      <c r="K15">
        <f>Main!AA18</f>
        <v>456.5</v>
      </c>
      <c r="L15">
        <f>Main!AB18</f>
        <v>0</v>
      </c>
      <c r="M15">
        <f>Main!AC18</f>
        <v>0</v>
      </c>
      <c r="N15">
        <f>Main!AD18</f>
        <v>4191.2000000000007</v>
      </c>
    </row>
    <row r="16" spans="1:14" x14ac:dyDescent="0.25">
      <c r="A16">
        <f>Main!Q19</f>
        <v>2016</v>
      </c>
      <c r="B16">
        <f>Main!R19</f>
        <v>1186.5999999999999</v>
      </c>
      <c r="C16">
        <f>Main!S19</f>
        <v>27.4</v>
      </c>
      <c r="D16">
        <f>Main!T19</f>
        <v>43.8</v>
      </c>
      <c r="E16">
        <f>Main!U19</f>
        <v>0.1</v>
      </c>
      <c r="F16">
        <f>Main!V19</f>
        <v>1331</v>
      </c>
      <c r="G16">
        <f>Main!W19</f>
        <v>96.1</v>
      </c>
      <c r="H16">
        <f>Main!X19</f>
        <v>90.399999999999906</v>
      </c>
      <c r="I16">
        <f>Main!Y19</f>
        <v>17.100000000000001</v>
      </c>
      <c r="J16">
        <f>Main!Z19</f>
        <v>917.3</v>
      </c>
      <c r="K16">
        <f>Main!AA19</f>
        <v>474.4</v>
      </c>
      <c r="L16">
        <f>Main!AB19</f>
        <v>0</v>
      </c>
      <c r="M16">
        <f>Main!AC19</f>
        <v>0</v>
      </c>
      <c r="N16">
        <f>Main!AD19</f>
        <v>4184.1999999999989</v>
      </c>
    </row>
    <row r="17" spans="1:14" x14ac:dyDescent="0.25">
      <c r="A17">
        <f>Main!Q20</f>
        <v>2018</v>
      </c>
      <c r="B17">
        <f>Main!R20</f>
        <v>917.1</v>
      </c>
      <c r="C17">
        <f>Main!S20</f>
        <v>21.9</v>
      </c>
      <c r="D17">
        <f>Main!T20</f>
        <v>56.3</v>
      </c>
      <c r="E17">
        <f>Main!U20</f>
        <v>0</v>
      </c>
      <c r="F17">
        <f>Main!V20</f>
        <v>1579.3</v>
      </c>
      <c r="G17">
        <f>Main!W20</f>
        <v>284.2</v>
      </c>
      <c r="H17">
        <f>Main!X20</f>
        <v>107.6</v>
      </c>
      <c r="I17">
        <f>Main!Y20</f>
        <v>0</v>
      </c>
      <c r="J17">
        <f>Main!Z20</f>
        <v>1042.9000000000001</v>
      </c>
      <c r="K17">
        <f>Main!AA20</f>
        <v>480</v>
      </c>
      <c r="L17">
        <f>Main!AB20</f>
        <v>0</v>
      </c>
      <c r="M17">
        <f>Main!AC20</f>
        <v>0</v>
      </c>
      <c r="N17">
        <f>Main!AD20</f>
        <v>4489.2999999999993</v>
      </c>
    </row>
    <row r="18" spans="1:14" x14ac:dyDescent="0.25">
      <c r="A18">
        <f>Main!Q21</f>
        <v>2019</v>
      </c>
      <c r="B18">
        <f>Main!R21</f>
        <v>775.4</v>
      </c>
      <c r="C18">
        <f>Main!S21</f>
        <v>45.6</v>
      </c>
      <c r="D18">
        <f>Main!T21</f>
        <v>198.1</v>
      </c>
      <c r="E18">
        <f>Main!U21</f>
        <v>1.5</v>
      </c>
      <c r="F18">
        <f>Main!V21</f>
        <v>1414.9</v>
      </c>
      <c r="G18">
        <f>Main!W21</f>
        <v>309.3</v>
      </c>
      <c r="H18">
        <f>Main!X21</f>
        <v>170.7</v>
      </c>
      <c r="I18">
        <f>Main!Y21</f>
        <v>0</v>
      </c>
      <c r="J18">
        <f>Main!Z21</f>
        <v>921.5</v>
      </c>
      <c r="K18">
        <f>Main!AA21</f>
        <v>601.79999999999995</v>
      </c>
      <c r="L18">
        <f>Main!AB21</f>
        <v>0</v>
      </c>
      <c r="M18">
        <f>Main!AC21</f>
        <v>0</v>
      </c>
      <c r="N18">
        <f>Main!AD21</f>
        <v>4438.8</v>
      </c>
    </row>
    <row r="19" spans="1:14" x14ac:dyDescent="0.25">
      <c r="A19">
        <f>Main!Q22</f>
        <v>2020</v>
      </c>
      <c r="B19">
        <f>Main!R22</f>
        <v>834.7</v>
      </c>
      <c r="C19">
        <f>Main!S22</f>
        <v>41.4</v>
      </c>
      <c r="D19">
        <f>Main!T22</f>
        <v>102.3</v>
      </c>
      <c r="E19">
        <f>Main!U22</f>
        <v>0.3</v>
      </c>
      <c r="F19">
        <f>Main!V22</f>
        <v>1362.1</v>
      </c>
      <c r="G19">
        <f>Main!W22</f>
        <v>245</v>
      </c>
      <c r="H19">
        <f>Main!X22</f>
        <v>173.6</v>
      </c>
      <c r="I19">
        <f>Main!Y22</f>
        <v>0</v>
      </c>
      <c r="J19">
        <f>Main!Z22</f>
        <v>1039.5999999999999</v>
      </c>
      <c r="K19">
        <f>Main!AA22</f>
        <v>546.20000000000005</v>
      </c>
      <c r="L19">
        <f>Main!AB22</f>
        <v>0</v>
      </c>
      <c r="M19">
        <f>Main!AC22</f>
        <v>0</v>
      </c>
      <c r="N19">
        <f>Main!AD22</f>
        <v>4345.2</v>
      </c>
    </row>
    <row r="20" spans="1:14" x14ac:dyDescent="0.25">
      <c r="A20" t="str">
        <f>Main!Q23</f>
        <v>Grand Total</v>
      </c>
      <c r="B20">
        <f>Main!R23</f>
        <v>19460.199999999997</v>
      </c>
      <c r="C20">
        <f>Main!S23</f>
        <v>136.30000000000001</v>
      </c>
      <c r="D20">
        <f>Main!T23</f>
        <v>1585.2999999999986</v>
      </c>
      <c r="E20">
        <f>Main!U23</f>
        <v>103.69999999999989</v>
      </c>
      <c r="F20">
        <f>Main!V23</f>
        <v>28341.299999999988</v>
      </c>
      <c r="G20">
        <f>Main!W23</f>
        <v>3619.0999999999976</v>
      </c>
      <c r="H20">
        <f>Main!X23</f>
        <v>3052.8999999999987</v>
      </c>
      <c r="I20">
        <f>Main!Y23</f>
        <v>17.100000000000001</v>
      </c>
      <c r="J20">
        <f>Main!Z23</f>
        <v>20911.499999999971</v>
      </c>
      <c r="K20">
        <f>Main!AA23</f>
        <v>9347.5999999999985</v>
      </c>
      <c r="L20">
        <f>Main!AB23</f>
        <v>0</v>
      </c>
      <c r="M20">
        <f>Main!AC23</f>
        <v>0</v>
      </c>
      <c r="N20">
        <f>Main!AD23</f>
        <v>86574.999999999956</v>
      </c>
    </row>
    <row r="21" spans="1:14" x14ac:dyDescent="0.25">
      <c r="A21" t="str">
        <f>Main!Q24</f>
        <v>percent</v>
      </c>
      <c r="B21" s="3">
        <f>Main!R24</f>
        <v>0.22477851573779967</v>
      </c>
      <c r="C21" s="3">
        <f>Main!S24</f>
        <v>1.5743574935027443E-3</v>
      </c>
      <c r="D21" s="3">
        <f>Main!T24</f>
        <v>1.8311290788333809E-2</v>
      </c>
      <c r="E21" s="3">
        <f>Main!U24</f>
        <v>1.1978053710655495E-3</v>
      </c>
      <c r="F21" s="3">
        <f>Main!V24</f>
        <v>0.3273612474732891</v>
      </c>
      <c r="G21" s="3">
        <f>Main!W24</f>
        <v>4.1803060929829619E-2</v>
      </c>
      <c r="H21" s="3">
        <f>Main!X24</f>
        <v>3.5263066705168933E-2</v>
      </c>
      <c r="I21" s="3">
        <f>Main!Y24</f>
        <v>1.9751660410049102E-4</v>
      </c>
      <c r="J21" s="3">
        <f>Main!Z24</f>
        <v>0.2415420155934159</v>
      </c>
      <c r="K21" s="3">
        <f>Main!AA24</f>
        <v>0.10797112330349412</v>
      </c>
      <c r="L21" s="3">
        <f>Main!AB24</f>
        <v>0</v>
      </c>
      <c r="M21" s="3">
        <f>Main!AC24</f>
        <v>0</v>
      </c>
      <c r="N21" s="3">
        <f>Main!AD24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D78-6524-4E04-BE78-8AB027F5D198}">
  <dimension ref="A1:AF74"/>
  <sheetViews>
    <sheetView topLeftCell="B1" zoomScale="85" zoomScaleNormal="85" workbookViewId="0">
      <selection activeCell="J5" sqref="J5"/>
    </sheetView>
  </sheetViews>
  <sheetFormatPr defaultRowHeight="15.75" x14ac:dyDescent="0.25"/>
  <cols>
    <col min="11" max="11" width="8.625" customWidth="1"/>
    <col min="20" max="20" width="16.75" customWidth="1"/>
    <col min="22" max="22" width="21.125" bestFit="1" customWidth="1"/>
    <col min="25" max="25" width="15.375" bestFit="1" customWidth="1"/>
  </cols>
  <sheetData>
    <row r="1" spans="1:29" x14ac:dyDescent="0.25">
      <c r="A1" s="5" t="s">
        <v>14</v>
      </c>
      <c r="B1" s="5" t="s">
        <v>8</v>
      </c>
      <c r="C1" s="5" t="s">
        <v>9</v>
      </c>
      <c r="D1" s="5" t="s">
        <v>7</v>
      </c>
      <c r="E1" s="5" t="s">
        <v>3</v>
      </c>
      <c r="F1" s="5" t="s">
        <v>2</v>
      </c>
      <c r="G1" s="5" t="s">
        <v>10</v>
      </c>
      <c r="H1" s="5" t="s">
        <v>6</v>
      </c>
      <c r="I1" s="5" t="s">
        <v>11</v>
      </c>
      <c r="J1" s="5" t="s">
        <v>5</v>
      </c>
      <c r="K1" s="5" t="s">
        <v>4</v>
      </c>
      <c r="L1" s="5" t="s">
        <v>12</v>
      </c>
      <c r="M1" s="5" t="s">
        <v>13</v>
      </c>
      <c r="N1" s="5" t="s">
        <v>15</v>
      </c>
      <c r="Q1" t="s">
        <v>19</v>
      </c>
      <c r="R1" t="s">
        <v>21</v>
      </c>
      <c r="S1" t="s">
        <v>22</v>
      </c>
      <c r="T1" t="s">
        <v>23</v>
      </c>
      <c r="U1" t="s">
        <v>20</v>
      </c>
      <c r="V1" t="s">
        <v>24</v>
      </c>
    </row>
    <row r="2" spans="1:29" x14ac:dyDescent="0.25">
      <c r="A2" s="2">
        <v>2002</v>
      </c>
      <c r="B2">
        <v>0</v>
      </c>
      <c r="C2">
        <v>0</v>
      </c>
      <c r="D2">
        <v>1332</v>
      </c>
      <c r="E2">
        <v>1905.7</v>
      </c>
      <c r="F2">
        <v>2720.1</v>
      </c>
      <c r="G2">
        <v>0</v>
      </c>
      <c r="H2">
        <v>3514</v>
      </c>
      <c r="I2">
        <v>0</v>
      </c>
      <c r="J2">
        <v>7.9</v>
      </c>
      <c r="K2">
        <v>2004.8</v>
      </c>
      <c r="L2">
        <v>0</v>
      </c>
      <c r="M2">
        <v>0</v>
      </c>
      <c r="N2">
        <v>11484.499999999998</v>
      </c>
      <c r="Q2">
        <v>2002</v>
      </c>
      <c r="R2" s="13">
        <v>0.43937324128001998</v>
      </c>
      <c r="S2" s="13">
        <v>0.71130952380952395</v>
      </c>
      <c r="T2" s="13">
        <v>0.37088323353293401</v>
      </c>
      <c r="U2" s="13">
        <v>0.71363636363636296</v>
      </c>
      <c r="V2" s="13">
        <v>0.81062874251496997</v>
      </c>
      <c r="X2" t="s">
        <v>30</v>
      </c>
    </row>
    <row r="3" spans="1:29" ht="16.5" thickBot="1" x14ac:dyDescent="0.3">
      <c r="A3" s="2">
        <v>2003</v>
      </c>
      <c r="B3">
        <v>0</v>
      </c>
      <c r="C3">
        <v>0</v>
      </c>
      <c r="D3">
        <v>467.9</v>
      </c>
      <c r="E3">
        <v>1764.9</v>
      </c>
      <c r="F3">
        <v>2551.8000000000002</v>
      </c>
      <c r="G3">
        <v>0</v>
      </c>
      <c r="H3">
        <v>2431.6</v>
      </c>
      <c r="I3">
        <v>0</v>
      </c>
      <c r="J3">
        <v>16.7</v>
      </c>
      <c r="K3">
        <v>3175.5</v>
      </c>
      <c r="L3">
        <v>0</v>
      </c>
      <c r="M3">
        <v>0</v>
      </c>
      <c r="N3">
        <v>10408.400000000001</v>
      </c>
      <c r="Q3">
        <v>2003</v>
      </c>
      <c r="R3" s="13">
        <v>0.39011299435028202</v>
      </c>
      <c r="S3" s="13">
        <v>0.65714285714285703</v>
      </c>
      <c r="T3" s="13">
        <v>0.28330838323353202</v>
      </c>
      <c r="U3" s="13">
        <v>0.60043103448275803</v>
      </c>
      <c r="V3" s="13">
        <v>0.71781437125748504</v>
      </c>
    </row>
    <row r="4" spans="1:29" x14ac:dyDescent="0.25">
      <c r="A4" s="2">
        <v>2004</v>
      </c>
      <c r="B4">
        <v>0</v>
      </c>
      <c r="C4">
        <v>0</v>
      </c>
      <c r="D4">
        <v>1580.5</v>
      </c>
      <c r="E4">
        <v>1460.9</v>
      </c>
      <c r="F4">
        <v>2936.7</v>
      </c>
      <c r="G4">
        <v>0</v>
      </c>
      <c r="H4">
        <v>2781.8999999999901</v>
      </c>
      <c r="I4">
        <v>0</v>
      </c>
      <c r="J4">
        <v>14.2</v>
      </c>
      <c r="K4">
        <v>1949.2</v>
      </c>
      <c r="L4">
        <v>0</v>
      </c>
      <c r="M4">
        <v>0</v>
      </c>
      <c r="N4">
        <v>10723.399999999992</v>
      </c>
      <c r="Q4">
        <v>2004</v>
      </c>
      <c r="R4" s="13">
        <v>0.44770299145299097</v>
      </c>
      <c r="S4" s="13">
        <v>0.57983193277310896</v>
      </c>
      <c r="T4" s="13">
        <v>0.39221556886227499</v>
      </c>
      <c r="U4" s="13">
        <v>0.56971153846153799</v>
      </c>
      <c r="V4" s="13">
        <v>0.58270958083832303</v>
      </c>
      <c r="X4" s="12" t="s">
        <v>31</v>
      </c>
      <c r="Y4" s="12"/>
    </row>
    <row r="5" spans="1:29" x14ac:dyDescent="0.25">
      <c r="A5" s="2">
        <v>2005</v>
      </c>
      <c r="B5">
        <v>0</v>
      </c>
      <c r="C5">
        <v>0</v>
      </c>
      <c r="D5">
        <v>3118.5</v>
      </c>
      <c r="E5">
        <v>1541.8</v>
      </c>
      <c r="F5">
        <v>2163.9</v>
      </c>
      <c r="G5">
        <v>0</v>
      </c>
      <c r="H5">
        <v>2781.9</v>
      </c>
      <c r="I5">
        <v>0</v>
      </c>
      <c r="J5">
        <v>4.7</v>
      </c>
      <c r="K5">
        <v>2454.1</v>
      </c>
      <c r="L5">
        <v>0</v>
      </c>
      <c r="M5">
        <v>0</v>
      </c>
      <c r="N5">
        <v>12064.900000000001</v>
      </c>
      <c r="Q5">
        <v>2005</v>
      </c>
      <c r="R5" s="13">
        <v>0.61111111111111105</v>
      </c>
      <c r="S5" s="13">
        <v>0.64375000000000004</v>
      </c>
      <c r="T5" s="13">
        <v>0.66579341317365204</v>
      </c>
      <c r="U5" s="13">
        <v>0.64482758620689595</v>
      </c>
      <c r="V5" s="13">
        <v>0.69947604790419105</v>
      </c>
      <c r="X5" t="s">
        <v>32</v>
      </c>
      <c r="Y5">
        <v>0.90611344190709819</v>
      </c>
    </row>
    <row r="6" spans="1:29" x14ac:dyDescent="0.25">
      <c r="A6" s="2">
        <v>2006</v>
      </c>
      <c r="B6">
        <v>0</v>
      </c>
      <c r="C6">
        <v>0</v>
      </c>
      <c r="D6">
        <v>2784.1</v>
      </c>
      <c r="E6">
        <v>1736</v>
      </c>
      <c r="F6">
        <v>2669.6</v>
      </c>
      <c r="G6">
        <v>35.699999999999903</v>
      </c>
      <c r="H6">
        <v>2403.8000000000002</v>
      </c>
      <c r="I6">
        <v>0</v>
      </c>
      <c r="J6">
        <v>5.5</v>
      </c>
      <c r="K6">
        <v>3203</v>
      </c>
      <c r="L6">
        <v>0</v>
      </c>
      <c r="M6">
        <v>0</v>
      </c>
      <c r="N6">
        <v>12837.7</v>
      </c>
      <c r="Q6">
        <v>2006</v>
      </c>
      <c r="R6" s="13">
        <v>0.56730769230769196</v>
      </c>
      <c r="S6" s="13">
        <v>0.69270833333333304</v>
      </c>
      <c r="T6" s="13">
        <v>0.59955089820359198</v>
      </c>
      <c r="U6" s="13">
        <v>0.67445054945054905</v>
      </c>
      <c r="V6" s="13">
        <v>0.78742514970059796</v>
      </c>
      <c r="X6" t="s">
        <v>33</v>
      </c>
      <c r="Y6">
        <v>0.82104156960472829</v>
      </c>
    </row>
    <row r="7" spans="1:29" x14ac:dyDescent="0.25">
      <c r="A7" s="2">
        <v>2007</v>
      </c>
      <c r="B7">
        <v>0</v>
      </c>
      <c r="C7">
        <v>0</v>
      </c>
      <c r="D7">
        <v>1017.7</v>
      </c>
      <c r="E7">
        <v>1639.4</v>
      </c>
      <c r="F7">
        <v>3401.9</v>
      </c>
      <c r="G7">
        <v>45</v>
      </c>
      <c r="H7">
        <v>2914.2</v>
      </c>
      <c r="I7">
        <v>0</v>
      </c>
      <c r="J7">
        <v>24.4</v>
      </c>
      <c r="K7">
        <v>1550.9</v>
      </c>
      <c r="L7">
        <v>0</v>
      </c>
      <c r="M7">
        <v>0</v>
      </c>
      <c r="N7">
        <v>10593.5</v>
      </c>
      <c r="Q7">
        <v>2007</v>
      </c>
      <c r="R7" s="13">
        <v>0.42529761904761898</v>
      </c>
      <c r="S7" s="13">
        <v>0.59545454545454501</v>
      </c>
      <c r="T7" s="13">
        <v>0.33645209580838298</v>
      </c>
      <c r="U7" s="13">
        <v>0.55833333333333302</v>
      </c>
      <c r="V7" s="13">
        <v>0.60890718562874202</v>
      </c>
      <c r="X7" t="s">
        <v>34</v>
      </c>
      <c r="Y7">
        <v>0.79547607954826094</v>
      </c>
    </row>
    <row r="8" spans="1:29" x14ac:dyDescent="0.25">
      <c r="A8" s="2">
        <v>2008</v>
      </c>
      <c r="B8">
        <v>0</v>
      </c>
      <c r="C8">
        <v>0</v>
      </c>
      <c r="D8">
        <v>1104.3</v>
      </c>
      <c r="E8">
        <v>1444.8</v>
      </c>
      <c r="F8">
        <v>3656.2</v>
      </c>
      <c r="G8">
        <v>0</v>
      </c>
      <c r="H8">
        <v>3063.2</v>
      </c>
      <c r="I8">
        <v>0</v>
      </c>
      <c r="J8">
        <v>9.1</v>
      </c>
      <c r="K8">
        <v>1735.2</v>
      </c>
      <c r="L8">
        <v>0</v>
      </c>
      <c r="M8">
        <v>0</v>
      </c>
      <c r="N8">
        <v>11012.800000000001</v>
      </c>
      <c r="Q8">
        <v>2008</v>
      </c>
      <c r="R8" s="13">
        <v>0.38541666666666602</v>
      </c>
      <c r="S8" s="13">
        <v>0.5</v>
      </c>
      <c r="T8" s="13">
        <v>0.26085329341317298</v>
      </c>
      <c r="U8" s="13">
        <v>0.5</v>
      </c>
      <c r="V8" s="13">
        <v>0.44086826347305302</v>
      </c>
      <c r="X8" t="s">
        <v>35</v>
      </c>
      <c r="Y8">
        <v>342.06774702283747</v>
      </c>
    </row>
    <row r="9" spans="1:29" ht="16.5" thickBot="1" x14ac:dyDescent="0.3">
      <c r="A9" s="2">
        <v>2009</v>
      </c>
      <c r="B9">
        <v>0</v>
      </c>
      <c r="C9">
        <v>0</v>
      </c>
      <c r="D9">
        <v>1569</v>
      </c>
      <c r="E9">
        <v>1471.9</v>
      </c>
      <c r="F9">
        <v>3646.4</v>
      </c>
      <c r="G9">
        <v>0</v>
      </c>
      <c r="H9">
        <v>2602.3000000000002</v>
      </c>
      <c r="I9">
        <v>0</v>
      </c>
      <c r="J9">
        <v>45.7</v>
      </c>
      <c r="K9">
        <v>2181.5</v>
      </c>
      <c r="L9">
        <v>0</v>
      </c>
      <c r="M9">
        <v>0</v>
      </c>
      <c r="N9">
        <v>11516.800000000001</v>
      </c>
      <c r="Q9">
        <v>2009</v>
      </c>
      <c r="R9" s="13">
        <v>0.36016912103083298</v>
      </c>
      <c r="S9" s="13">
        <v>0.36190476190476101</v>
      </c>
      <c r="T9" s="13">
        <v>0.19386227544910101</v>
      </c>
      <c r="U9" s="13">
        <v>0.37008101851851799</v>
      </c>
      <c r="V9" s="13">
        <v>0.20097305389221501</v>
      </c>
      <c r="X9" s="10" t="s">
        <v>36</v>
      </c>
      <c r="Y9" s="10">
        <v>17</v>
      </c>
    </row>
    <row r="10" spans="1:29" x14ac:dyDescent="0.25">
      <c r="A10" s="2">
        <v>2010</v>
      </c>
      <c r="B10">
        <v>0</v>
      </c>
      <c r="C10">
        <v>0</v>
      </c>
      <c r="D10">
        <v>1671.5</v>
      </c>
      <c r="E10">
        <v>1563.1</v>
      </c>
      <c r="F10">
        <v>2507.1999999999998</v>
      </c>
      <c r="G10">
        <v>0</v>
      </c>
      <c r="H10">
        <v>2827.4</v>
      </c>
      <c r="I10">
        <v>0</v>
      </c>
      <c r="J10">
        <v>28.4</v>
      </c>
      <c r="K10">
        <v>2374.6</v>
      </c>
      <c r="L10">
        <v>0</v>
      </c>
      <c r="M10">
        <v>0</v>
      </c>
      <c r="N10">
        <v>10972.199999999999</v>
      </c>
      <c r="Q10">
        <v>2010</v>
      </c>
      <c r="R10" s="13">
        <v>0.58292483660130701</v>
      </c>
      <c r="S10" s="13">
        <v>0.40336134453781503</v>
      </c>
      <c r="T10" s="13">
        <v>0.62088323353293395</v>
      </c>
      <c r="U10" s="13">
        <v>0.44523809523809499</v>
      </c>
      <c r="V10" s="13">
        <v>0.26347305389221498</v>
      </c>
    </row>
    <row r="11" spans="1:29" ht="16.5" thickBot="1" x14ac:dyDescent="0.3">
      <c r="A11" s="2">
        <v>2011</v>
      </c>
      <c r="B11">
        <v>0</v>
      </c>
      <c r="C11">
        <v>0</v>
      </c>
      <c r="D11">
        <v>2812.5</v>
      </c>
      <c r="E11">
        <v>1707.7</v>
      </c>
      <c r="F11">
        <v>2324.1</v>
      </c>
      <c r="G11">
        <v>3</v>
      </c>
      <c r="H11">
        <v>2724.3</v>
      </c>
      <c r="I11">
        <v>0</v>
      </c>
      <c r="J11">
        <v>26.2</v>
      </c>
      <c r="K11">
        <v>3134.8</v>
      </c>
      <c r="L11">
        <v>0</v>
      </c>
      <c r="M11">
        <v>0</v>
      </c>
      <c r="N11">
        <v>12732.599999999999</v>
      </c>
      <c r="Q11">
        <v>2011</v>
      </c>
      <c r="R11" s="13">
        <v>0.716852739719534</v>
      </c>
      <c r="S11" s="13">
        <v>0.52651515151515105</v>
      </c>
      <c r="T11" s="13">
        <v>0.83757485029940104</v>
      </c>
      <c r="U11" s="13">
        <v>0.56111111111111101</v>
      </c>
      <c r="V11" s="13">
        <v>0.49550898203592803</v>
      </c>
      <c r="X11" t="s">
        <v>37</v>
      </c>
    </row>
    <row r="12" spans="1:29" x14ac:dyDescent="0.25">
      <c r="A12" s="2">
        <v>2012</v>
      </c>
      <c r="B12">
        <v>0</v>
      </c>
      <c r="C12">
        <v>0</v>
      </c>
      <c r="D12">
        <v>974.4</v>
      </c>
      <c r="E12">
        <v>1616.2</v>
      </c>
      <c r="F12">
        <v>3361.7999999999902</v>
      </c>
      <c r="G12">
        <v>0</v>
      </c>
      <c r="H12">
        <v>2450.2999999999902</v>
      </c>
      <c r="I12">
        <v>0</v>
      </c>
      <c r="J12">
        <v>27.5</v>
      </c>
      <c r="K12">
        <v>1941.2</v>
      </c>
      <c r="L12">
        <v>0</v>
      </c>
      <c r="M12">
        <v>0</v>
      </c>
      <c r="N12">
        <v>10371.399999999981</v>
      </c>
      <c r="Q12">
        <v>2012</v>
      </c>
      <c r="R12" s="13">
        <v>0.39419129720853802</v>
      </c>
      <c r="S12" s="13">
        <v>0.48809523809523803</v>
      </c>
      <c r="T12" s="13">
        <v>0.30239520958083799</v>
      </c>
      <c r="U12" s="13">
        <v>0.45454545454545398</v>
      </c>
      <c r="V12" s="13">
        <v>0.41467065868263397</v>
      </c>
      <c r="X12" s="11"/>
      <c r="Y12" s="11" t="s">
        <v>42</v>
      </c>
      <c r="Z12" s="11" t="s">
        <v>43</v>
      </c>
      <c r="AA12" s="11" t="s">
        <v>44</v>
      </c>
      <c r="AB12" s="11" t="s">
        <v>45</v>
      </c>
      <c r="AC12" s="11" t="s">
        <v>46</v>
      </c>
    </row>
    <row r="13" spans="1:29" x14ac:dyDescent="0.25">
      <c r="A13" s="2">
        <v>2013</v>
      </c>
      <c r="B13">
        <v>0</v>
      </c>
      <c r="C13">
        <v>0</v>
      </c>
      <c r="D13">
        <v>1125.69999999999</v>
      </c>
      <c r="E13">
        <v>1465.3999999999901</v>
      </c>
      <c r="F13">
        <v>3632.2</v>
      </c>
      <c r="G13">
        <v>0</v>
      </c>
      <c r="H13">
        <v>1943</v>
      </c>
      <c r="I13">
        <v>0</v>
      </c>
      <c r="J13">
        <v>44.2</v>
      </c>
      <c r="K13">
        <v>2065.1999999999998</v>
      </c>
      <c r="L13">
        <v>0</v>
      </c>
      <c r="M13">
        <v>0</v>
      </c>
      <c r="N13">
        <v>10275.699999999979</v>
      </c>
      <c r="Q13">
        <v>2013</v>
      </c>
      <c r="R13" s="13">
        <v>0.317980022197558</v>
      </c>
      <c r="S13" s="13">
        <v>0.36931818181818099</v>
      </c>
      <c r="T13" s="13">
        <v>0.13884730538922099</v>
      </c>
      <c r="U13" s="13">
        <v>0.34523809523809501</v>
      </c>
      <c r="V13" s="13">
        <v>0.21444610778443099</v>
      </c>
      <c r="X13" t="s">
        <v>38</v>
      </c>
      <c r="Y13">
        <v>2</v>
      </c>
      <c r="Z13">
        <v>7515627.9749599565</v>
      </c>
      <c r="AA13">
        <v>3757813.9874799782</v>
      </c>
      <c r="AB13">
        <v>32.115229076042162</v>
      </c>
      <c r="AC13">
        <v>5.87848120562792E-6</v>
      </c>
    </row>
    <row r="14" spans="1:29" x14ac:dyDescent="0.25">
      <c r="A14" s="2">
        <v>2014</v>
      </c>
      <c r="B14">
        <v>0</v>
      </c>
      <c r="C14">
        <v>0</v>
      </c>
      <c r="D14">
        <v>890.7</v>
      </c>
      <c r="E14">
        <v>982</v>
      </c>
      <c r="F14">
        <v>4510.8999999999996</v>
      </c>
      <c r="G14">
        <v>0</v>
      </c>
      <c r="H14">
        <v>1534.8</v>
      </c>
      <c r="I14">
        <v>0</v>
      </c>
      <c r="J14">
        <v>31.3</v>
      </c>
      <c r="K14">
        <v>1496.8</v>
      </c>
      <c r="L14">
        <v>0</v>
      </c>
      <c r="M14">
        <v>0</v>
      </c>
      <c r="N14">
        <v>9446.5</v>
      </c>
      <c r="Q14">
        <v>2014</v>
      </c>
      <c r="R14" s="13">
        <v>0.237889983579638</v>
      </c>
      <c r="S14" s="13">
        <v>0.24137931034482701</v>
      </c>
      <c r="T14" s="13">
        <v>5.4266467065868199E-2</v>
      </c>
      <c r="U14" s="13">
        <v>0.23611111111111099</v>
      </c>
      <c r="V14" s="13">
        <v>7.4850299401197598E-2</v>
      </c>
      <c r="X14" t="s">
        <v>39</v>
      </c>
      <c r="Y14">
        <v>14</v>
      </c>
      <c r="Z14">
        <v>1638144.809745919</v>
      </c>
      <c r="AA14">
        <v>117010.34355327992</v>
      </c>
    </row>
    <row r="15" spans="1:29" ht="16.5" thickBot="1" x14ac:dyDescent="0.3">
      <c r="A15" s="2">
        <v>2015</v>
      </c>
      <c r="B15">
        <v>0</v>
      </c>
      <c r="C15">
        <v>0</v>
      </c>
      <c r="D15">
        <v>858.4</v>
      </c>
      <c r="E15">
        <v>742.8</v>
      </c>
      <c r="F15">
        <v>4983.8999999999996</v>
      </c>
      <c r="G15">
        <v>0</v>
      </c>
      <c r="H15">
        <v>977</v>
      </c>
      <c r="I15">
        <v>0</v>
      </c>
      <c r="J15">
        <v>12.7</v>
      </c>
      <c r="K15">
        <v>1552.9</v>
      </c>
      <c r="L15">
        <v>0</v>
      </c>
      <c r="M15">
        <v>0</v>
      </c>
      <c r="N15">
        <v>9127.6999999999989</v>
      </c>
      <c r="Q15">
        <v>2015</v>
      </c>
      <c r="R15" s="13">
        <v>0.278919491525423</v>
      </c>
      <c r="S15" s="13">
        <v>0.22380952380952299</v>
      </c>
      <c r="T15" s="13">
        <v>0.10104790419161599</v>
      </c>
      <c r="U15" s="13">
        <v>0.21980676328502399</v>
      </c>
      <c r="V15" s="13">
        <v>6.6991017964071795E-2</v>
      </c>
      <c r="X15" s="10" t="s">
        <v>40</v>
      </c>
      <c r="Y15" s="10">
        <v>16</v>
      </c>
      <c r="Z15" s="10">
        <v>9153772.7847058754</v>
      </c>
      <c r="AA15" s="10"/>
      <c r="AB15" s="10"/>
      <c r="AC15" s="10"/>
    </row>
    <row r="16" spans="1:29" ht="16.5" thickBot="1" x14ac:dyDescent="0.3">
      <c r="A16" s="2">
        <v>2016</v>
      </c>
      <c r="B16">
        <v>0</v>
      </c>
      <c r="C16">
        <v>0</v>
      </c>
      <c r="D16">
        <v>1827.9</v>
      </c>
      <c r="E16">
        <v>1153.9000000000001</v>
      </c>
      <c r="F16">
        <v>3633.5</v>
      </c>
      <c r="G16">
        <v>0</v>
      </c>
      <c r="H16">
        <v>1813.3</v>
      </c>
      <c r="I16">
        <v>0</v>
      </c>
      <c r="J16">
        <v>7.8</v>
      </c>
      <c r="K16">
        <v>2304.3000000000002</v>
      </c>
      <c r="L16">
        <v>0</v>
      </c>
      <c r="M16">
        <v>0</v>
      </c>
      <c r="N16">
        <v>10740.7</v>
      </c>
      <c r="Q16">
        <v>2016</v>
      </c>
      <c r="R16" s="13">
        <v>0.49652777777777701</v>
      </c>
      <c r="S16" s="13">
        <v>0.211206896551724</v>
      </c>
      <c r="T16" s="13">
        <v>0.44610778443113702</v>
      </c>
      <c r="U16" s="13">
        <v>0.25</v>
      </c>
      <c r="V16" s="13">
        <v>6.2125748502993898E-2</v>
      </c>
    </row>
    <row r="17" spans="1:32" x14ac:dyDescent="0.25">
      <c r="A17" s="2">
        <v>2018</v>
      </c>
      <c r="B17">
        <v>0</v>
      </c>
      <c r="C17">
        <v>0</v>
      </c>
      <c r="D17">
        <v>1064.7</v>
      </c>
      <c r="E17">
        <v>1676.19999999999</v>
      </c>
      <c r="F17">
        <v>2993.1</v>
      </c>
      <c r="G17">
        <v>0</v>
      </c>
      <c r="H17">
        <v>2457.4</v>
      </c>
      <c r="I17">
        <v>0</v>
      </c>
      <c r="J17">
        <v>5.8999999999999897</v>
      </c>
      <c r="K17">
        <v>2770.6</v>
      </c>
      <c r="L17">
        <v>0</v>
      </c>
      <c r="M17">
        <v>0</v>
      </c>
      <c r="N17">
        <v>10967.899999999991</v>
      </c>
      <c r="Q17">
        <v>2018</v>
      </c>
      <c r="R17" s="13">
        <v>0.49445542380324897</v>
      </c>
      <c r="S17" s="13">
        <v>0.5</v>
      </c>
      <c r="T17" s="13">
        <v>0.47604790419161602</v>
      </c>
      <c r="U17" s="13">
        <v>0.41428571428571398</v>
      </c>
      <c r="V17" s="13">
        <v>0.44086826347305302</v>
      </c>
      <c r="X17" s="11"/>
      <c r="Y17" s="11" t="s">
        <v>47</v>
      </c>
      <c r="Z17" s="11" t="s">
        <v>35</v>
      </c>
      <c r="AA17" s="11" t="s">
        <v>48</v>
      </c>
      <c r="AB17" s="11" t="s">
        <v>49</v>
      </c>
      <c r="AC17" s="11" t="s">
        <v>50</v>
      </c>
      <c r="AD17" s="11" t="s">
        <v>51</v>
      </c>
      <c r="AE17" s="11" t="s">
        <v>52</v>
      </c>
      <c r="AF17" s="11" t="s">
        <v>53</v>
      </c>
    </row>
    <row r="18" spans="1:32" x14ac:dyDescent="0.25">
      <c r="A18" s="2">
        <v>2019</v>
      </c>
      <c r="B18">
        <v>0</v>
      </c>
      <c r="C18">
        <v>0</v>
      </c>
      <c r="D18">
        <v>2481.9</v>
      </c>
      <c r="E18">
        <v>1576.7</v>
      </c>
      <c r="F18">
        <v>2671.1</v>
      </c>
      <c r="G18">
        <v>0</v>
      </c>
      <c r="H18">
        <v>2228.6999999999998</v>
      </c>
      <c r="I18">
        <v>0</v>
      </c>
      <c r="J18">
        <v>3</v>
      </c>
      <c r="K18">
        <v>3782.3</v>
      </c>
      <c r="L18">
        <v>0</v>
      </c>
      <c r="M18">
        <v>0</v>
      </c>
      <c r="N18">
        <v>12743.7</v>
      </c>
      <c r="Q18">
        <v>2019</v>
      </c>
      <c r="R18" s="13">
        <v>0.675219298245614</v>
      </c>
      <c r="S18" s="13">
        <v>0.57142857142857095</v>
      </c>
      <c r="T18" s="13">
        <v>0.76684131736526895</v>
      </c>
      <c r="U18" s="13">
        <v>0.61498917748917703</v>
      </c>
      <c r="V18" s="13">
        <v>0.57110778443113697</v>
      </c>
      <c r="X18" t="s">
        <v>41</v>
      </c>
      <c r="Y18">
        <v>5099.2967221480576</v>
      </c>
      <c r="Z18">
        <v>290.71872853768383</v>
      </c>
      <c r="AA18">
        <v>17.540310346696742</v>
      </c>
      <c r="AB18">
        <v>6.3191112268365307E-11</v>
      </c>
      <c r="AC18">
        <v>4475.767063252043</v>
      </c>
      <c r="AD18">
        <v>5722.8263810440721</v>
      </c>
      <c r="AE18">
        <v>4475.767063252043</v>
      </c>
      <c r="AF18">
        <v>5722.8263810440721</v>
      </c>
    </row>
    <row r="19" spans="1:32" x14ac:dyDescent="0.25">
      <c r="A19" s="2">
        <v>2020</v>
      </c>
      <c r="B19">
        <v>0</v>
      </c>
      <c r="C19">
        <v>0</v>
      </c>
      <c r="D19">
        <v>1078.5999999999999</v>
      </c>
      <c r="E19">
        <v>1500.1</v>
      </c>
      <c r="F19">
        <v>3178.7</v>
      </c>
      <c r="G19">
        <v>0</v>
      </c>
      <c r="H19">
        <v>2261.1999999999998</v>
      </c>
      <c r="I19">
        <v>0</v>
      </c>
      <c r="J19">
        <v>3.2</v>
      </c>
      <c r="K19">
        <v>2425.6999999999998</v>
      </c>
      <c r="L19">
        <v>0</v>
      </c>
      <c r="M19">
        <v>0</v>
      </c>
      <c r="N19">
        <v>10447.5</v>
      </c>
      <c r="Q19">
        <v>2020</v>
      </c>
      <c r="R19" s="13">
        <v>0.39393939393939298</v>
      </c>
      <c r="S19" s="13">
        <v>0.45</v>
      </c>
      <c r="T19" s="13">
        <v>0.287799401197604</v>
      </c>
      <c r="U19" s="13">
        <v>0.43913043478260799</v>
      </c>
      <c r="V19" s="13">
        <v>0.355538922155688</v>
      </c>
      <c r="X19">
        <v>0.37088323353293401</v>
      </c>
      <c r="Y19">
        <v>-1576.9839466117471</v>
      </c>
      <c r="Z19">
        <v>480.10987693143653</v>
      </c>
      <c r="AA19">
        <v>-3.2846313362492077</v>
      </c>
      <c r="AB19">
        <v>5.4256861038253336E-3</v>
      </c>
      <c r="AC19">
        <v>-2606.7172193921479</v>
      </c>
      <c r="AD19">
        <v>-547.2506738313466</v>
      </c>
      <c r="AE19">
        <v>-2606.7172193921479</v>
      </c>
      <c r="AF19">
        <v>-547.2506738313466</v>
      </c>
    </row>
    <row r="20" spans="1:32" ht="16.5" thickBot="1" x14ac:dyDescent="0.3">
      <c r="A20" s="6" t="s">
        <v>15</v>
      </c>
      <c r="B20" s="7">
        <v>0</v>
      </c>
      <c r="C20" s="7">
        <v>0</v>
      </c>
      <c r="D20" s="7">
        <v>27760.299999999996</v>
      </c>
      <c r="E20" s="7">
        <v>26949.499999999978</v>
      </c>
      <c r="F20" s="7">
        <v>57543.099999999984</v>
      </c>
      <c r="G20" s="7">
        <v>83.699999999999903</v>
      </c>
      <c r="H20" s="7">
        <v>43710.299999999981</v>
      </c>
      <c r="I20" s="7">
        <v>0</v>
      </c>
      <c r="J20" s="7">
        <v>318.39999999999998</v>
      </c>
      <c r="K20" s="7">
        <v>42102.6</v>
      </c>
      <c r="L20" s="7">
        <v>0</v>
      </c>
      <c r="M20" s="7">
        <v>0</v>
      </c>
      <c r="N20" s="7">
        <v>198467.89999999997</v>
      </c>
      <c r="X20" s="10">
        <v>0.71363636363636296</v>
      </c>
      <c r="Y20" s="10">
        <v>-2683.9433507209046</v>
      </c>
      <c r="Z20" s="10">
        <v>776.87570774105893</v>
      </c>
      <c r="AA20" s="10">
        <v>-3.4547911898610839</v>
      </c>
      <c r="AB20" s="10">
        <v>3.8676231699635837E-3</v>
      </c>
      <c r="AC20" s="10">
        <v>-4350.1760268506505</v>
      </c>
      <c r="AD20" s="10">
        <v>-1017.7106745911587</v>
      </c>
      <c r="AE20" s="10">
        <v>-4350.1760268506505</v>
      </c>
      <c r="AF20" s="10">
        <v>-1017.7106745911587</v>
      </c>
    </row>
    <row r="21" spans="1:32" x14ac:dyDescent="0.25">
      <c r="B21" s="3">
        <f t="shared" ref="B21:M21" si="0">B20/$N$20</f>
        <v>0</v>
      </c>
      <c r="C21" s="3">
        <f t="shared" si="0"/>
        <v>0</v>
      </c>
      <c r="D21" s="3">
        <f t="shared" si="0"/>
        <v>0.13987299709424042</v>
      </c>
      <c r="E21" s="3">
        <f t="shared" si="0"/>
        <v>0.13578770168878687</v>
      </c>
      <c r="F21" s="3">
        <f t="shared" si="0"/>
        <v>0.28993655901029836</v>
      </c>
      <c r="G21" s="3">
        <f t="shared" si="0"/>
        <v>4.2173066778053236E-4</v>
      </c>
      <c r="H21" s="3">
        <f t="shared" si="0"/>
        <v>0.22023863808706592</v>
      </c>
      <c r="I21" s="3">
        <f t="shared" si="0"/>
        <v>0</v>
      </c>
      <c r="J21" s="3">
        <f t="shared" si="0"/>
        <v>1.6042896609476899E-3</v>
      </c>
      <c r="K21" s="3">
        <f t="shared" si="0"/>
        <v>0.21213808379088006</v>
      </c>
      <c r="L21" s="3">
        <f t="shared" si="0"/>
        <v>0</v>
      </c>
      <c r="M21" s="3">
        <f t="shared" si="0"/>
        <v>0</v>
      </c>
      <c r="N21" s="3">
        <f>N20/$N$20</f>
        <v>1</v>
      </c>
    </row>
    <row r="24" spans="1:32" x14ac:dyDescent="0.25">
      <c r="X24" t="s">
        <v>54</v>
      </c>
    </row>
    <row r="25" spans="1:32" ht="16.5" thickBot="1" x14ac:dyDescent="0.3"/>
    <row r="26" spans="1:32" x14ac:dyDescent="0.25">
      <c r="X26" s="11" t="s">
        <v>55</v>
      </c>
      <c r="Y26" s="11" t="s">
        <v>56</v>
      </c>
      <c r="Z26" s="11" t="s">
        <v>57</v>
      </c>
    </row>
    <row r="27" spans="1:32" x14ac:dyDescent="0.25">
      <c r="X27">
        <v>1</v>
      </c>
      <c r="Y27">
        <v>3041.0010672817762</v>
      </c>
      <c r="Z27">
        <v>-489.20106728177598</v>
      </c>
    </row>
    <row r="28" spans="1:32" x14ac:dyDescent="0.25">
      <c r="X28">
        <v>2</v>
      </c>
      <c r="Y28">
        <v>2951.7055709582341</v>
      </c>
      <c r="Z28">
        <v>-15.00557095823433</v>
      </c>
    </row>
    <row r="29" spans="1:32" x14ac:dyDescent="0.25">
      <c r="X29">
        <v>3</v>
      </c>
      <c r="Y29">
        <v>2318.6704854519571</v>
      </c>
      <c r="Z29">
        <v>-154.77048545195703</v>
      </c>
    </row>
    <row r="30" spans="1:32" x14ac:dyDescent="0.25">
      <c r="X30">
        <v>4</v>
      </c>
      <c r="Y30">
        <v>2343.6275129164778</v>
      </c>
      <c r="Z30">
        <v>325.97248708352208</v>
      </c>
    </row>
    <row r="31" spans="1:32" x14ac:dyDescent="0.25">
      <c r="X31">
        <v>5</v>
      </c>
      <c r="Y31">
        <v>3070.1821307685227</v>
      </c>
      <c r="Z31">
        <v>331.71786923147738</v>
      </c>
    </row>
    <row r="32" spans="1:32" x14ac:dyDescent="0.25">
      <c r="X32">
        <v>6</v>
      </c>
      <c r="Y32">
        <v>3345.9635906542271</v>
      </c>
      <c r="Z32">
        <v>310.2364093457727</v>
      </c>
    </row>
    <row r="33" spans="16:26" x14ac:dyDescent="0.25">
      <c r="X33">
        <v>7</v>
      </c>
      <c r="Y33">
        <v>3800.3025370304044</v>
      </c>
      <c r="Z33">
        <v>-153.90253703040435</v>
      </c>
    </row>
    <row r="34" spans="16:26" x14ac:dyDescent="0.25">
      <c r="X34">
        <v>8</v>
      </c>
      <c r="Y34">
        <v>2925.1800049443027</v>
      </c>
      <c r="Z34">
        <v>-417.98000494430289</v>
      </c>
    </row>
    <row r="35" spans="16:26" x14ac:dyDescent="0.25">
      <c r="X35">
        <v>9</v>
      </c>
      <c r="Y35">
        <v>2272.4641934578794</v>
      </c>
      <c r="Z35">
        <v>51.635806542120463</v>
      </c>
    </row>
    <row r="36" spans="16:26" x14ac:dyDescent="0.25">
      <c r="X36">
        <v>10</v>
      </c>
      <c r="Y36">
        <v>3402.4500807790992</v>
      </c>
      <c r="Z36">
        <v>-40.650080779108976</v>
      </c>
    </row>
    <row r="37" spans="16:26" x14ac:dyDescent="0.25">
      <c r="X37">
        <v>11</v>
      </c>
      <c r="Y37">
        <v>3953.7372603891217</v>
      </c>
      <c r="Z37">
        <v>-321.53726038912191</v>
      </c>
    </row>
    <row r="38" spans="16:26" x14ac:dyDescent="0.25">
      <c r="X38">
        <v>12</v>
      </c>
      <c r="Y38">
        <v>4380.0105280478574</v>
      </c>
      <c r="Z38">
        <v>130.88947195214223</v>
      </c>
    </row>
    <row r="39" spans="16:26" x14ac:dyDescent="0.25">
      <c r="X39">
        <v>13</v>
      </c>
      <c r="Y39">
        <v>4349.996898636793</v>
      </c>
      <c r="Z39">
        <v>633.90310136320659</v>
      </c>
    </row>
    <row r="40" spans="16:26" x14ac:dyDescent="0.25">
      <c r="Q40" t="s">
        <v>20</v>
      </c>
      <c r="R40" t="s">
        <v>21</v>
      </c>
      <c r="S40" t="s">
        <v>22</v>
      </c>
      <c r="T40" t="s">
        <v>23</v>
      </c>
      <c r="U40" t="s">
        <v>24</v>
      </c>
      <c r="X40">
        <v>14</v>
      </c>
      <c r="Y40">
        <v>3724.8060699613939</v>
      </c>
      <c r="Z40">
        <v>-91.30606996139386</v>
      </c>
    </row>
    <row r="41" spans="16:26" x14ac:dyDescent="0.25">
      <c r="P41">
        <v>11</v>
      </c>
      <c r="Q41">
        <v>0.40790986085904402</v>
      </c>
      <c r="R41">
        <v>0.34006734006734002</v>
      </c>
      <c r="S41">
        <v>0.50595238095238004</v>
      </c>
      <c r="T41">
        <v>0.18188622754490999</v>
      </c>
      <c r="U41">
        <v>0.44872754491017902</v>
      </c>
      <c r="X41">
        <v>15</v>
      </c>
      <c r="Y41">
        <v>3236.6574312639091</v>
      </c>
      <c r="Z41">
        <v>-243.55743126390917</v>
      </c>
    </row>
    <row r="42" spans="16:26" x14ac:dyDescent="0.25">
      <c r="P42">
        <v>12</v>
      </c>
      <c r="Q42">
        <v>0.45476190476190398</v>
      </c>
      <c r="R42">
        <v>0.53418799271380801</v>
      </c>
      <c r="S42">
        <v>0.46037037037036999</v>
      </c>
      <c r="T42">
        <v>0.53742514970059796</v>
      </c>
      <c r="U42">
        <v>0.36639221556886198</v>
      </c>
      <c r="X42">
        <v>16</v>
      </c>
      <c r="Y42">
        <v>2239.4041613770296</v>
      </c>
      <c r="Z42">
        <v>431.69583862297031</v>
      </c>
    </row>
    <row r="43" spans="16:26" ht="16.5" thickBot="1" x14ac:dyDescent="0.3">
      <c r="P43">
        <v>13</v>
      </c>
      <c r="Q43">
        <v>0.372988505747126</v>
      </c>
      <c r="R43">
        <v>0.41826923076923</v>
      </c>
      <c r="S43">
        <v>0.418650793650793</v>
      </c>
      <c r="T43">
        <v>0.32372754491017902</v>
      </c>
      <c r="U43">
        <v>0.29865269461077798</v>
      </c>
      <c r="X43" s="10">
        <v>17</v>
      </c>
      <c r="Y43" s="10">
        <v>3466.8404760810017</v>
      </c>
      <c r="Z43" s="10">
        <v>-288.14047608100191</v>
      </c>
    </row>
    <row r="44" spans="16:26" x14ac:dyDescent="0.25">
      <c r="P44">
        <v>14</v>
      </c>
      <c r="Q44">
        <v>0.79089668615984399</v>
      </c>
      <c r="R44">
        <v>0.83123342175066295</v>
      </c>
      <c r="S44">
        <v>0.60185185185185097</v>
      </c>
      <c r="T44">
        <v>0.94872754491017897</v>
      </c>
      <c r="U44">
        <v>0.62125748502994005</v>
      </c>
    </row>
    <row r="45" spans="16:26" x14ac:dyDescent="0.25">
      <c r="P45">
        <v>15</v>
      </c>
      <c r="Q45">
        <v>0.83333333333333304</v>
      </c>
      <c r="R45">
        <v>0.63627012999811094</v>
      </c>
      <c r="S45">
        <v>0.8</v>
      </c>
      <c r="T45">
        <v>0.71856287425149701</v>
      </c>
      <c r="U45">
        <v>0.934880239520958</v>
      </c>
    </row>
    <row r="46" spans="16:26" x14ac:dyDescent="0.25">
      <c r="P46">
        <v>16</v>
      </c>
      <c r="Q46">
        <v>0.53571428571428503</v>
      </c>
      <c r="R46">
        <v>0.27981481481481402</v>
      </c>
      <c r="S46">
        <v>0.608764367816092</v>
      </c>
      <c r="T46">
        <v>8.6826347305389198E-2</v>
      </c>
      <c r="U46">
        <v>0.64446107784431095</v>
      </c>
    </row>
    <row r="47" spans="16:26" x14ac:dyDescent="0.25">
      <c r="P47">
        <v>17</v>
      </c>
      <c r="Q47">
        <v>0.5</v>
      </c>
      <c r="R47">
        <v>0.47222222222222199</v>
      </c>
      <c r="S47">
        <v>0.488612836438923</v>
      </c>
      <c r="T47">
        <v>0.43974550898203502</v>
      </c>
      <c r="U47">
        <v>0.41579341317365198</v>
      </c>
    </row>
    <row r="48" spans="16:26" x14ac:dyDescent="0.25">
      <c r="P48">
        <v>18</v>
      </c>
      <c r="Q48">
        <v>0.38965517241379299</v>
      </c>
      <c r="R48">
        <v>0.422222222222222</v>
      </c>
      <c r="S48">
        <v>0.41428571428571398</v>
      </c>
      <c r="T48">
        <v>0.32447604790419099</v>
      </c>
      <c r="U48">
        <v>0.29154191616766401</v>
      </c>
    </row>
    <row r="49" spans="16:21" x14ac:dyDescent="0.25">
      <c r="P49">
        <v>19</v>
      </c>
      <c r="Q49">
        <v>0.50608519269776797</v>
      </c>
      <c r="R49">
        <v>0.69561781609195406</v>
      </c>
      <c r="S49">
        <v>0.45761494252873502</v>
      </c>
      <c r="T49">
        <v>0.80800898203592797</v>
      </c>
      <c r="U49">
        <v>0.36863772455089799</v>
      </c>
    </row>
    <row r="50" spans="16:21" x14ac:dyDescent="0.25">
      <c r="P50">
        <v>20</v>
      </c>
      <c r="Q50">
        <v>0.83405172413793105</v>
      </c>
      <c r="R50">
        <v>0.74538461538461498</v>
      </c>
      <c r="S50">
        <v>0.75185185185185099</v>
      </c>
      <c r="T50">
        <v>0.88510479041916101</v>
      </c>
      <c r="U50">
        <v>0.86826347305389195</v>
      </c>
    </row>
    <row r="51" spans="16:21" x14ac:dyDescent="0.25">
      <c r="P51">
        <v>21</v>
      </c>
      <c r="Q51">
        <v>0.76388888888888795</v>
      </c>
      <c r="R51">
        <v>0.473646723646723</v>
      </c>
      <c r="S51">
        <v>0.80047619047619001</v>
      </c>
      <c r="T51">
        <v>0.415419161676646</v>
      </c>
      <c r="U51">
        <v>0.92589820359281405</v>
      </c>
    </row>
    <row r="52" spans="16:21" x14ac:dyDescent="0.25">
      <c r="P52">
        <v>22</v>
      </c>
      <c r="Q52">
        <v>0.59340659340659296</v>
      </c>
      <c r="R52">
        <v>0.28431372549019601</v>
      </c>
      <c r="S52">
        <v>0.677651515151515</v>
      </c>
      <c r="T52">
        <v>0.100299401197604</v>
      </c>
      <c r="U52">
        <v>0.74962574850299402</v>
      </c>
    </row>
    <row r="53" spans="16:21" x14ac:dyDescent="0.25">
      <c r="P53">
        <v>23</v>
      </c>
      <c r="Q53">
        <v>0.43055555555555503</v>
      </c>
      <c r="R53">
        <v>0.26879699248120298</v>
      </c>
      <c r="S53">
        <v>0.50094696969696895</v>
      </c>
      <c r="T53">
        <v>7.4850299401197501E-2</v>
      </c>
      <c r="U53">
        <v>0.44386227544910101</v>
      </c>
    </row>
    <row r="54" spans="16:21" x14ac:dyDescent="0.25">
      <c r="P54">
        <v>24</v>
      </c>
      <c r="Q54">
        <v>0.36538461538461497</v>
      </c>
      <c r="R54">
        <v>0.39932983682983603</v>
      </c>
      <c r="S54">
        <v>0.40833333333333299</v>
      </c>
      <c r="T54">
        <v>0.26983532934131699</v>
      </c>
      <c r="U54">
        <v>0.28480538922155602</v>
      </c>
    </row>
    <row r="55" spans="16:21" x14ac:dyDescent="0.25">
      <c r="P55">
        <v>25</v>
      </c>
      <c r="Q55">
        <v>0.26050420168067201</v>
      </c>
      <c r="R55">
        <v>0.41319444444444398</v>
      </c>
      <c r="S55">
        <v>0.31481018981018899</v>
      </c>
      <c r="T55">
        <v>0.29715568862275399</v>
      </c>
      <c r="U55">
        <v>0.14745508982035899</v>
      </c>
    </row>
    <row r="56" spans="16:21" x14ac:dyDescent="0.25">
      <c r="P56">
        <v>26</v>
      </c>
      <c r="Q56">
        <v>0.422222222222222</v>
      </c>
      <c r="R56">
        <v>0.71016949152542297</v>
      </c>
      <c r="S56">
        <v>0.40972222222222199</v>
      </c>
      <c r="T56">
        <v>0.83420658682634696</v>
      </c>
      <c r="U56">
        <v>0.28592814371257402</v>
      </c>
    </row>
    <row r="57" spans="16:21" x14ac:dyDescent="0.25">
      <c r="P57">
        <v>27</v>
      </c>
      <c r="Q57">
        <v>0.31666666666666599</v>
      </c>
      <c r="R57">
        <v>0.45076923076922998</v>
      </c>
      <c r="S57">
        <v>0.35416666666666602</v>
      </c>
      <c r="T57">
        <v>0.394461077844311</v>
      </c>
      <c r="U57">
        <v>0.18562874251497</v>
      </c>
    </row>
    <row r="58" spans="16:21" x14ac:dyDescent="0.25">
      <c r="P58">
        <v>28</v>
      </c>
      <c r="Q58">
        <v>0.55000000000000004</v>
      </c>
      <c r="R58">
        <v>0.752941176470588</v>
      </c>
      <c r="S58">
        <v>0.47777777777777702</v>
      </c>
      <c r="T58">
        <v>0.88922155688622695</v>
      </c>
      <c r="U58">
        <v>0.410179640718562</v>
      </c>
    </row>
    <row r="59" spans="16:21" x14ac:dyDescent="0.25">
      <c r="P59">
        <v>29</v>
      </c>
      <c r="Q59">
        <v>0.68333333333333302</v>
      </c>
      <c r="R59">
        <v>0.67647058823529405</v>
      </c>
      <c r="S59">
        <v>0.65151515151515105</v>
      </c>
      <c r="T59">
        <v>0.77357784431137699</v>
      </c>
      <c r="U59">
        <v>0.71407185628742498</v>
      </c>
    </row>
    <row r="71" spans="17:17" x14ac:dyDescent="0.25">
      <c r="Q71" s="9"/>
    </row>
    <row r="72" spans="17:17" x14ac:dyDescent="0.25">
      <c r="Q72" s="9"/>
    </row>
    <row r="73" spans="17:17" x14ac:dyDescent="0.25">
      <c r="Q73" s="9"/>
    </row>
    <row r="74" spans="17:17" x14ac:dyDescent="0.25">
      <c r="Q74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4484-B4C4-4693-9156-05161D7CEA1B}">
  <dimension ref="A1:M60"/>
  <sheetViews>
    <sheetView topLeftCell="A29" workbookViewId="0">
      <selection activeCell="C38" sqref="C38"/>
    </sheetView>
  </sheetViews>
  <sheetFormatPr defaultRowHeight="15.75" x14ac:dyDescent="0.25"/>
  <cols>
    <col min="1" max="1" width="4.875" bestFit="1" customWidth="1"/>
    <col min="2" max="5" width="11.875" bestFit="1" customWidth="1"/>
    <col min="6" max="6" width="9.125" bestFit="1" customWidth="1"/>
    <col min="7" max="7" width="8.5" bestFit="1" customWidth="1"/>
    <col min="8" max="8" width="11.875" bestFit="1" customWidth="1"/>
    <col min="9" max="9" width="8.125" bestFit="1" customWidth="1"/>
    <col min="10" max="10" width="4.875" bestFit="1" customWidth="1"/>
    <col min="11" max="11" width="11.875" bestFit="1" customWidth="1"/>
    <col min="12" max="12" width="7" bestFit="1" customWidth="1"/>
  </cols>
  <sheetData>
    <row r="1" spans="1:12" ht="63" customHeight="1" x14ac:dyDescent="0.25">
      <c r="B1" s="14" t="s">
        <v>58</v>
      </c>
      <c r="C1" s="14" t="s">
        <v>59</v>
      </c>
      <c r="D1" s="14"/>
      <c r="E1" s="14" t="s">
        <v>60</v>
      </c>
      <c r="F1" s="14" t="s">
        <v>61</v>
      </c>
      <c r="G1" s="14"/>
      <c r="H1" s="14" t="s">
        <v>65</v>
      </c>
      <c r="I1" s="14" t="s">
        <v>62</v>
      </c>
      <c r="J1" s="14"/>
      <c r="K1" s="14" t="s">
        <v>63</v>
      </c>
      <c r="L1" s="14" t="s">
        <v>64</v>
      </c>
    </row>
    <row r="2" spans="1:12" x14ac:dyDescent="0.25">
      <c r="A2">
        <v>2002</v>
      </c>
      <c r="B2" s="4">
        <v>1749.0462848769303</v>
      </c>
      <c r="C2">
        <v>1897.6</v>
      </c>
      <c r="D2">
        <v>2002</v>
      </c>
      <c r="E2" s="4">
        <v>191.98356276952654</v>
      </c>
      <c r="F2">
        <v>218.4</v>
      </c>
      <c r="G2">
        <v>2002</v>
      </c>
      <c r="H2" s="4">
        <v>1142.3482696273682</v>
      </c>
      <c r="I2">
        <v>1309.3</v>
      </c>
      <c r="J2">
        <v>2002</v>
      </c>
      <c r="K2" s="4">
        <v>1593.8016967556446</v>
      </c>
      <c r="L2">
        <v>1533.5</v>
      </c>
    </row>
    <row r="3" spans="1:12" x14ac:dyDescent="0.25">
      <c r="A3">
        <v>2003</v>
      </c>
      <c r="B3" s="4">
        <v>1554.5474245844464</v>
      </c>
      <c r="C3">
        <v>1542.69999999999</v>
      </c>
      <c r="D3">
        <v>2003</v>
      </c>
      <c r="E3" s="4">
        <v>248.28889640178761</v>
      </c>
      <c r="F3">
        <v>207.3</v>
      </c>
      <c r="G3">
        <v>2003</v>
      </c>
      <c r="H3" s="4">
        <v>946.46291366323021</v>
      </c>
      <c r="I3">
        <v>756.6</v>
      </c>
      <c r="J3">
        <v>2003</v>
      </c>
      <c r="K3" s="4">
        <v>1601.0668585104715</v>
      </c>
      <c r="L3">
        <v>1712.8999999999901</v>
      </c>
    </row>
    <row r="4" spans="1:12" x14ac:dyDescent="0.25">
      <c r="A4">
        <v>2004</v>
      </c>
      <c r="B4" s="4">
        <v>1605.3645841582415</v>
      </c>
      <c r="C4">
        <v>1476.3</v>
      </c>
      <c r="D4">
        <v>2004</v>
      </c>
      <c r="E4" s="4">
        <v>184.25537972196105</v>
      </c>
      <c r="F4">
        <v>202.6</v>
      </c>
      <c r="G4">
        <v>2004</v>
      </c>
      <c r="H4" s="4">
        <v>1014.8882686194825</v>
      </c>
      <c r="I4">
        <v>1098.5</v>
      </c>
      <c r="J4">
        <v>2004</v>
      </c>
      <c r="K4" s="4">
        <v>1566.7126989032943</v>
      </c>
      <c r="L4">
        <v>1836.19999999999</v>
      </c>
    </row>
    <row r="5" spans="1:12" x14ac:dyDescent="0.25">
      <c r="A5">
        <v>2005</v>
      </c>
      <c r="B5" s="4">
        <v>1349.2581465860865</v>
      </c>
      <c r="C5">
        <v>1237.5999999999999</v>
      </c>
      <c r="D5">
        <v>2005</v>
      </c>
      <c r="E5" s="4">
        <v>353.17138061874493</v>
      </c>
      <c r="F5">
        <v>339.79999999999899</v>
      </c>
      <c r="G5">
        <v>2005</v>
      </c>
      <c r="H5" s="4">
        <v>798.78225488250951</v>
      </c>
      <c r="I5">
        <v>771.69999999999902</v>
      </c>
      <c r="J5">
        <v>2005</v>
      </c>
      <c r="K5" s="4">
        <v>1633.6355360672883</v>
      </c>
      <c r="L5">
        <v>1528.5</v>
      </c>
    </row>
    <row r="6" spans="1:12" x14ac:dyDescent="0.25">
      <c r="A6">
        <v>2006</v>
      </c>
      <c r="B6" s="4">
        <v>1449.6143632626131</v>
      </c>
      <c r="C6">
        <v>1739.9</v>
      </c>
      <c r="D6">
        <v>2006</v>
      </c>
      <c r="E6" s="4">
        <v>343.23514527187535</v>
      </c>
      <c r="F6">
        <v>365.8</v>
      </c>
      <c r="G6">
        <v>2006</v>
      </c>
      <c r="H6" s="4">
        <v>781.65782103417746</v>
      </c>
      <c r="I6">
        <v>806.7</v>
      </c>
      <c r="J6">
        <v>2006</v>
      </c>
      <c r="K6" s="4">
        <v>1655.0357995460026</v>
      </c>
      <c r="L6">
        <v>1469.7</v>
      </c>
    </row>
    <row r="7" spans="1:12" x14ac:dyDescent="0.25">
      <c r="A7">
        <v>2007</v>
      </c>
      <c r="B7" s="4">
        <v>1818.5900345213984</v>
      </c>
      <c r="C7">
        <v>1802.4</v>
      </c>
      <c r="D7">
        <v>2007</v>
      </c>
      <c r="E7" s="4">
        <v>146.71849063378701</v>
      </c>
      <c r="F7">
        <v>185.79999999999899</v>
      </c>
      <c r="G7">
        <v>2007</v>
      </c>
      <c r="H7" s="4">
        <v>1216.0045286353475</v>
      </c>
      <c r="I7">
        <v>1079.4000000000001</v>
      </c>
      <c r="J7">
        <v>2007</v>
      </c>
      <c r="K7" s="4">
        <v>1626.9474102172796</v>
      </c>
      <c r="L7">
        <v>1596.4</v>
      </c>
    </row>
    <row r="8" spans="1:12" x14ac:dyDescent="0.25">
      <c r="A8">
        <v>2008</v>
      </c>
      <c r="B8" s="4">
        <v>1742.5380486732936</v>
      </c>
      <c r="C8">
        <v>1697.1</v>
      </c>
      <c r="D8">
        <v>2008</v>
      </c>
      <c r="E8" s="4">
        <v>144.51043833448247</v>
      </c>
      <c r="F8">
        <v>138.19999999999999</v>
      </c>
      <c r="G8">
        <v>2008</v>
      </c>
      <c r="H8" s="4">
        <v>1154.7247747013685</v>
      </c>
      <c r="I8">
        <v>1254.4000000000001</v>
      </c>
      <c r="J8">
        <v>2008</v>
      </c>
      <c r="K8" s="4">
        <v>1018.0230175365045</v>
      </c>
      <c r="L8">
        <v>1269.2</v>
      </c>
    </row>
    <row r="9" spans="1:12" x14ac:dyDescent="0.25">
      <c r="A9">
        <v>2009</v>
      </c>
      <c r="B9" s="4">
        <v>1695.7925395300172</v>
      </c>
      <c r="C9">
        <v>1744.5</v>
      </c>
      <c r="D9">
        <v>2009</v>
      </c>
      <c r="E9" s="4">
        <v>187.56745817091786</v>
      </c>
      <c r="F9">
        <v>98.8</v>
      </c>
      <c r="G9">
        <v>2009</v>
      </c>
      <c r="H9" s="4">
        <v>1267.2526456698665</v>
      </c>
      <c r="I9">
        <v>1216.4000000000001</v>
      </c>
      <c r="J9">
        <v>2009</v>
      </c>
      <c r="K9" s="4">
        <v>911.54617452439118</v>
      </c>
      <c r="L9">
        <v>985.7</v>
      </c>
    </row>
    <row r="10" spans="1:12" x14ac:dyDescent="0.25">
      <c r="A10">
        <v>2010</v>
      </c>
      <c r="B10" s="4">
        <v>1303.1128720852726</v>
      </c>
      <c r="C10">
        <v>1408.2</v>
      </c>
      <c r="D10">
        <v>2010</v>
      </c>
      <c r="E10" s="4">
        <v>267.05734094587501</v>
      </c>
      <c r="F10">
        <v>241.6</v>
      </c>
      <c r="G10">
        <v>2010</v>
      </c>
      <c r="H10" s="4">
        <v>926.09567727875628</v>
      </c>
      <c r="I10">
        <v>987.8</v>
      </c>
      <c r="J10">
        <v>2010</v>
      </c>
      <c r="K10" s="4">
        <v>916.53326920057452</v>
      </c>
      <c r="L10">
        <v>826.9</v>
      </c>
    </row>
    <row r="11" spans="1:12" x14ac:dyDescent="0.25">
      <c r="A11">
        <v>2011</v>
      </c>
      <c r="B11" s="4">
        <v>1345.6593727370139</v>
      </c>
      <c r="C11">
        <v>1351</v>
      </c>
      <c r="D11">
        <v>2011</v>
      </c>
      <c r="E11" s="4">
        <v>335.5069622243102</v>
      </c>
      <c r="F11">
        <v>324.89999999999998</v>
      </c>
      <c r="G11">
        <v>2011</v>
      </c>
      <c r="H11" s="4">
        <v>757.02140269206177</v>
      </c>
      <c r="I11">
        <v>955.8</v>
      </c>
      <c r="J11">
        <v>2011</v>
      </c>
      <c r="K11" s="4">
        <v>1053.4290711421918</v>
      </c>
      <c r="L11">
        <v>900.69999999999902</v>
      </c>
    </row>
    <row r="12" spans="1:12" x14ac:dyDescent="0.25">
      <c r="A12">
        <v>2012</v>
      </c>
      <c r="B12" s="4">
        <v>1658.264469622997</v>
      </c>
      <c r="C12">
        <v>1484.1</v>
      </c>
      <c r="D12">
        <v>2012</v>
      </c>
      <c r="E12" s="4">
        <v>174.31914437509138</v>
      </c>
      <c r="F12">
        <v>200.1</v>
      </c>
      <c r="G12">
        <v>2012</v>
      </c>
      <c r="H12" s="4">
        <v>961.6943725265894</v>
      </c>
      <c r="I12">
        <v>902.19999999999902</v>
      </c>
      <c r="J12">
        <v>2012</v>
      </c>
      <c r="K12" s="4">
        <v>1058.6269154361207</v>
      </c>
      <c r="L12">
        <v>1170.3999999999901</v>
      </c>
    </row>
    <row r="13" spans="1:12" x14ac:dyDescent="0.25">
      <c r="A13">
        <v>2013</v>
      </c>
      <c r="B13" s="4">
        <v>1797.8058111335558</v>
      </c>
      <c r="C13">
        <v>1824.2</v>
      </c>
      <c r="D13">
        <v>2013</v>
      </c>
      <c r="E13" s="4">
        <v>116.90978459317806</v>
      </c>
      <c r="F13">
        <v>74.5</v>
      </c>
      <c r="G13">
        <v>2013</v>
      </c>
      <c r="H13" s="4">
        <v>1279.9145088009539</v>
      </c>
      <c r="I13">
        <v>1304.0999999999999</v>
      </c>
      <c r="J13">
        <v>2013</v>
      </c>
      <c r="K13" s="4">
        <v>988.86945281799353</v>
      </c>
      <c r="L13">
        <v>1060.8</v>
      </c>
    </row>
    <row r="14" spans="1:12" x14ac:dyDescent="0.25">
      <c r="A14">
        <v>2014</v>
      </c>
      <c r="B14" s="4">
        <v>1913.6584939456261</v>
      </c>
      <c r="C14">
        <v>1986.1</v>
      </c>
      <c r="D14">
        <v>2014</v>
      </c>
      <c r="E14" s="4">
        <v>51.772241763699249</v>
      </c>
      <c r="F14">
        <v>51.5</v>
      </c>
      <c r="G14">
        <v>2014</v>
      </c>
      <c r="H14" s="4">
        <v>1648.5034551788337</v>
      </c>
      <c r="I14">
        <v>1730.3</v>
      </c>
      <c r="J14">
        <v>2014</v>
      </c>
      <c r="K14" s="4">
        <v>887.26885361043469</v>
      </c>
      <c r="L14">
        <v>642.9</v>
      </c>
    </row>
    <row r="15" spans="1:12" x14ac:dyDescent="0.25">
      <c r="A15">
        <v>2015</v>
      </c>
      <c r="B15" s="4">
        <v>1450.2939865736346</v>
      </c>
      <c r="C15">
        <v>1462.3</v>
      </c>
      <c r="D15">
        <v>2015</v>
      </c>
      <c r="E15" s="4">
        <v>28.587692621003544</v>
      </c>
      <c r="F15">
        <v>35.200000000000003</v>
      </c>
      <c r="G15">
        <v>2015</v>
      </c>
      <c r="H15" s="4">
        <v>1589.5159945841101</v>
      </c>
      <c r="I15">
        <v>1573.2</v>
      </c>
      <c r="J15">
        <v>2015</v>
      </c>
      <c r="K15" s="4">
        <v>570.54860692025022</v>
      </c>
      <c r="L15">
        <v>456.4</v>
      </c>
    </row>
    <row r="16" spans="1:12" x14ac:dyDescent="0.25">
      <c r="A16">
        <v>2016</v>
      </c>
      <c r="B16" s="4">
        <v>1424.1330338746106</v>
      </c>
      <c r="C16">
        <v>1331</v>
      </c>
      <c r="D16">
        <v>2016</v>
      </c>
      <c r="E16" s="4">
        <v>122.42991534143903</v>
      </c>
      <c r="F16">
        <v>96.1</v>
      </c>
      <c r="G16">
        <v>2016</v>
      </c>
      <c r="H16" s="4">
        <v>1260.2921376328095</v>
      </c>
      <c r="I16">
        <v>1186.5999999999999</v>
      </c>
      <c r="J16">
        <v>2016</v>
      </c>
      <c r="K16" s="4">
        <v>728.02709973884214</v>
      </c>
      <c r="L16">
        <v>917.3</v>
      </c>
    </row>
    <row r="17" spans="1:13" x14ac:dyDescent="0.25">
      <c r="A17">
        <v>2018</v>
      </c>
      <c r="B17" s="4">
        <v>1619.1916970203386</v>
      </c>
      <c r="C17">
        <v>1579.3</v>
      </c>
      <c r="D17">
        <v>2018</v>
      </c>
      <c r="E17" s="4">
        <v>204.12785041570032</v>
      </c>
      <c r="F17">
        <v>284.2</v>
      </c>
      <c r="G17">
        <v>2018</v>
      </c>
      <c r="H17" s="4">
        <v>1000.4626271000648</v>
      </c>
      <c r="I17">
        <v>917.1</v>
      </c>
      <c r="J17">
        <v>2018</v>
      </c>
      <c r="K17" s="4">
        <v>1008.5588266323894</v>
      </c>
      <c r="L17">
        <v>1042.9000000000001</v>
      </c>
    </row>
    <row r="18" spans="1:13" x14ac:dyDescent="0.25">
      <c r="A18">
        <v>2019</v>
      </c>
      <c r="B18" s="4">
        <v>1358.6620069180744</v>
      </c>
      <c r="C18">
        <v>1414.9</v>
      </c>
      <c r="D18">
        <v>2019</v>
      </c>
      <c r="E18" s="4">
        <v>304.59423003404902</v>
      </c>
      <c r="F18">
        <v>309.3</v>
      </c>
      <c r="G18">
        <v>2019</v>
      </c>
      <c r="H18" s="4">
        <v>802.29449394925211</v>
      </c>
      <c r="I18">
        <v>775.4</v>
      </c>
      <c r="J18">
        <v>2019</v>
      </c>
      <c r="K18" s="4">
        <v>1039.4396412981057</v>
      </c>
      <c r="L18">
        <v>921.5</v>
      </c>
    </row>
    <row r="19" spans="1:13" x14ac:dyDescent="0.25">
      <c r="A19">
        <v>2020</v>
      </c>
      <c r="B19" s="4">
        <v>1505.7668298958388</v>
      </c>
      <c r="C19">
        <v>1362.1</v>
      </c>
      <c r="D19">
        <v>2020</v>
      </c>
      <c r="E19" s="4">
        <v>214.06408576256996</v>
      </c>
      <c r="F19">
        <v>245</v>
      </c>
      <c r="G19">
        <v>2020</v>
      </c>
      <c r="H19" s="4">
        <v>912.28385342321667</v>
      </c>
      <c r="I19">
        <v>834.7</v>
      </c>
      <c r="J19">
        <v>2020</v>
      </c>
      <c r="K19" s="4">
        <v>1053.4290711421918</v>
      </c>
      <c r="L19">
        <v>1039.5999999999999</v>
      </c>
    </row>
    <row r="22" spans="1:13" ht="63" x14ac:dyDescent="0.25">
      <c r="B22" s="14" t="s">
        <v>58</v>
      </c>
      <c r="C22" s="14" t="s">
        <v>60</v>
      </c>
      <c r="D22" s="14" t="s">
        <v>65</v>
      </c>
      <c r="E22" s="14" t="s">
        <v>63</v>
      </c>
      <c r="F22" s="14" t="s">
        <v>59</v>
      </c>
      <c r="G22" s="14" t="s">
        <v>61</v>
      </c>
      <c r="H22" s="14" t="s">
        <v>62</v>
      </c>
      <c r="I22" s="14" t="s">
        <v>64</v>
      </c>
      <c r="M22" t="s">
        <v>66</v>
      </c>
    </row>
    <row r="23" spans="1:13" x14ac:dyDescent="0.25">
      <c r="A23">
        <v>2002</v>
      </c>
      <c r="B23" s="4" cm="1">
        <f t="array" ref="B23:B40">B2:B19</f>
        <v>1749.0462848769303</v>
      </c>
      <c r="C23" s="4" cm="1">
        <f t="array" ref="C23:C40">E2:E19</f>
        <v>191.98356276952654</v>
      </c>
      <c r="D23" s="4" cm="1">
        <f t="array" ref="D23:D40">H2:H19</f>
        <v>1142.3482696273682</v>
      </c>
      <c r="E23" s="4" cm="1">
        <f t="array" ref="E23:E40">K2:K19</f>
        <v>1593.8016967556446</v>
      </c>
      <c r="F23">
        <v>1897.6</v>
      </c>
      <c r="G23">
        <v>218.4</v>
      </c>
      <c r="H23">
        <v>1309.3</v>
      </c>
      <c r="I23">
        <v>1533.5</v>
      </c>
    </row>
    <row r="24" spans="1:13" x14ac:dyDescent="0.25">
      <c r="A24">
        <v>2003</v>
      </c>
      <c r="B24" s="4">
        <v>1554.5474245844464</v>
      </c>
      <c r="C24" s="4">
        <v>248.28889640178761</v>
      </c>
      <c r="D24" s="4">
        <v>946.46291366323021</v>
      </c>
      <c r="E24" s="4">
        <v>1601.0668585104715</v>
      </c>
      <c r="F24">
        <v>1542.69999999999</v>
      </c>
      <c r="G24">
        <v>207.3</v>
      </c>
      <c r="H24">
        <v>756.6</v>
      </c>
      <c r="I24">
        <v>1712.8999999999901</v>
      </c>
    </row>
    <row r="25" spans="1:13" x14ac:dyDescent="0.25">
      <c r="A25">
        <v>2004</v>
      </c>
      <c r="B25" s="4">
        <v>1605.3645841582415</v>
      </c>
      <c r="C25" s="4">
        <v>184.25537972196105</v>
      </c>
      <c r="D25" s="4">
        <v>1014.8882686194825</v>
      </c>
      <c r="E25" s="4">
        <v>1566.7126989032943</v>
      </c>
      <c r="F25">
        <v>1476.3</v>
      </c>
      <c r="G25">
        <v>202.6</v>
      </c>
      <c r="H25">
        <v>1098.5</v>
      </c>
      <c r="I25">
        <v>1836.19999999999</v>
      </c>
    </row>
    <row r="26" spans="1:13" x14ac:dyDescent="0.25">
      <c r="A26">
        <v>2005</v>
      </c>
      <c r="B26" s="4">
        <v>1349.2581465860865</v>
      </c>
      <c r="C26" s="4">
        <v>353.17138061874493</v>
      </c>
      <c r="D26" s="4">
        <v>798.78225488250951</v>
      </c>
      <c r="E26" s="4">
        <v>1633.6355360672883</v>
      </c>
      <c r="F26">
        <v>1237.5999999999999</v>
      </c>
      <c r="G26">
        <v>339.79999999999899</v>
      </c>
      <c r="H26">
        <v>771.69999999999902</v>
      </c>
      <c r="I26">
        <v>1528.5</v>
      </c>
    </row>
    <row r="27" spans="1:13" x14ac:dyDescent="0.25">
      <c r="A27">
        <v>2006</v>
      </c>
      <c r="B27" s="4">
        <v>1449.6143632626131</v>
      </c>
      <c r="C27" s="4">
        <v>343.23514527187535</v>
      </c>
      <c r="D27" s="4">
        <v>781.65782103417746</v>
      </c>
      <c r="E27" s="4">
        <v>1655.0357995460026</v>
      </c>
      <c r="F27">
        <v>1739.9</v>
      </c>
      <c r="G27">
        <v>365.8</v>
      </c>
      <c r="H27">
        <v>806.7</v>
      </c>
      <c r="I27">
        <v>1469.7</v>
      </c>
    </row>
    <row r="28" spans="1:13" x14ac:dyDescent="0.25">
      <c r="A28">
        <v>2007</v>
      </c>
      <c r="B28" s="4">
        <v>1818.5900345213984</v>
      </c>
      <c r="C28" s="4">
        <v>146.71849063378701</v>
      </c>
      <c r="D28" s="4">
        <v>1216.0045286353475</v>
      </c>
      <c r="E28" s="4">
        <v>1626.9474102172796</v>
      </c>
      <c r="F28">
        <v>1802.4</v>
      </c>
      <c r="G28">
        <v>185.79999999999899</v>
      </c>
      <c r="H28">
        <v>1079.4000000000001</v>
      </c>
      <c r="I28">
        <v>1596.4</v>
      </c>
    </row>
    <row r="29" spans="1:13" x14ac:dyDescent="0.25">
      <c r="A29">
        <v>2008</v>
      </c>
      <c r="B29" s="4">
        <v>1742.5380486732936</v>
      </c>
      <c r="C29" s="4">
        <v>144.51043833448247</v>
      </c>
      <c r="D29" s="4">
        <v>1154.7247747013685</v>
      </c>
      <c r="E29" s="4">
        <v>1018.0230175365045</v>
      </c>
      <c r="F29">
        <v>1697.1</v>
      </c>
      <c r="G29">
        <v>138.19999999999999</v>
      </c>
      <c r="H29">
        <v>1254.4000000000001</v>
      </c>
      <c r="I29">
        <v>1269.2</v>
      </c>
    </row>
    <row r="30" spans="1:13" x14ac:dyDescent="0.25">
      <c r="A30">
        <v>2009</v>
      </c>
      <c r="B30" s="4">
        <v>1695.7925395300172</v>
      </c>
      <c r="C30" s="4">
        <v>187.56745817091786</v>
      </c>
      <c r="D30" s="4">
        <v>1267.2526456698665</v>
      </c>
      <c r="E30" s="4">
        <v>911.54617452439118</v>
      </c>
      <c r="F30">
        <v>1744.5</v>
      </c>
      <c r="G30">
        <v>98.8</v>
      </c>
      <c r="H30">
        <v>1216.4000000000001</v>
      </c>
      <c r="I30">
        <v>985.7</v>
      </c>
    </row>
    <row r="31" spans="1:13" x14ac:dyDescent="0.25">
      <c r="A31">
        <v>2010</v>
      </c>
      <c r="B31" s="4">
        <v>1303.1128720852726</v>
      </c>
      <c r="C31" s="4">
        <v>267.05734094587501</v>
      </c>
      <c r="D31" s="4">
        <v>926.09567727875628</v>
      </c>
      <c r="E31" s="4">
        <v>916.53326920057452</v>
      </c>
      <c r="F31">
        <v>1408.2</v>
      </c>
      <c r="G31">
        <v>241.6</v>
      </c>
      <c r="H31">
        <v>987.8</v>
      </c>
      <c r="I31">
        <v>826.9</v>
      </c>
    </row>
    <row r="32" spans="1:13" x14ac:dyDescent="0.25">
      <c r="A32">
        <v>2011</v>
      </c>
      <c r="B32" s="4">
        <v>1345.6593727370139</v>
      </c>
      <c r="C32" s="4">
        <v>335.5069622243102</v>
      </c>
      <c r="D32" s="4">
        <v>757.02140269206177</v>
      </c>
      <c r="E32" s="4">
        <v>1053.4290711421918</v>
      </c>
      <c r="F32">
        <v>1351</v>
      </c>
      <c r="G32">
        <v>324.89999999999998</v>
      </c>
      <c r="H32">
        <v>955.8</v>
      </c>
      <c r="I32">
        <v>900.69999999999902</v>
      </c>
    </row>
    <row r="33" spans="1:9" x14ac:dyDescent="0.25">
      <c r="A33">
        <v>2012</v>
      </c>
      <c r="B33" s="4">
        <v>1658.264469622997</v>
      </c>
      <c r="C33" s="4">
        <v>174.31914437509138</v>
      </c>
      <c r="D33" s="4">
        <v>961.6943725265894</v>
      </c>
      <c r="E33" s="4">
        <v>1058.6269154361207</v>
      </c>
      <c r="F33">
        <v>1484.1</v>
      </c>
      <c r="G33">
        <v>200.1</v>
      </c>
      <c r="H33">
        <v>902.19999999999902</v>
      </c>
      <c r="I33">
        <v>1170.3999999999901</v>
      </c>
    </row>
    <row r="34" spans="1:9" x14ac:dyDescent="0.25">
      <c r="A34">
        <v>2013</v>
      </c>
      <c r="B34" s="4">
        <v>1797.8058111335558</v>
      </c>
      <c r="C34" s="4">
        <v>116.90978459317806</v>
      </c>
      <c r="D34" s="4">
        <v>1279.9145088009539</v>
      </c>
      <c r="E34" s="4">
        <v>988.86945281799353</v>
      </c>
      <c r="F34">
        <v>1824.2</v>
      </c>
      <c r="G34">
        <v>74.5</v>
      </c>
      <c r="H34">
        <v>1304.0999999999999</v>
      </c>
      <c r="I34">
        <v>1060.8</v>
      </c>
    </row>
    <row r="35" spans="1:9" x14ac:dyDescent="0.25">
      <c r="A35">
        <v>2014</v>
      </c>
      <c r="B35" s="4">
        <v>1913.6584939456261</v>
      </c>
      <c r="C35" s="4">
        <v>51.772241763699249</v>
      </c>
      <c r="D35" s="4">
        <v>1648.5034551788337</v>
      </c>
      <c r="E35" s="4">
        <v>887.26885361043469</v>
      </c>
      <c r="F35">
        <v>1986.1</v>
      </c>
      <c r="G35">
        <v>51.5</v>
      </c>
      <c r="H35">
        <v>1730.3</v>
      </c>
      <c r="I35">
        <v>642.9</v>
      </c>
    </row>
    <row r="36" spans="1:9" x14ac:dyDescent="0.25">
      <c r="A36">
        <v>2015</v>
      </c>
      <c r="B36" s="4">
        <v>1450.2939865736346</v>
      </c>
      <c r="C36" s="4">
        <v>28.587692621003544</v>
      </c>
      <c r="D36" s="4">
        <v>1589.5159945841101</v>
      </c>
      <c r="E36" s="4">
        <v>570.54860692025022</v>
      </c>
      <c r="F36">
        <v>1462.3</v>
      </c>
      <c r="G36">
        <v>35.200000000000003</v>
      </c>
      <c r="H36">
        <v>1573.2</v>
      </c>
      <c r="I36">
        <v>456.4</v>
      </c>
    </row>
    <row r="37" spans="1:9" x14ac:dyDescent="0.25">
      <c r="A37">
        <v>2016</v>
      </c>
      <c r="B37" s="4">
        <v>1424.1330338746106</v>
      </c>
      <c r="C37" s="4">
        <v>122.42991534143903</v>
      </c>
      <c r="D37" s="4">
        <v>1260.2921376328095</v>
      </c>
      <c r="E37" s="4">
        <v>728.02709973884214</v>
      </c>
      <c r="F37">
        <v>1331</v>
      </c>
      <c r="G37">
        <v>96.1</v>
      </c>
      <c r="H37">
        <v>1186.5999999999999</v>
      </c>
      <c r="I37">
        <v>917.3</v>
      </c>
    </row>
    <row r="38" spans="1:9" x14ac:dyDescent="0.25">
      <c r="A38">
        <v>2018</v>
      </c>
      <c r="B38" s="4">
        <v>1619.1916970203386</v>
      </c>
      <c r="C38" s="4">
        <v>204.12785041570032</v>
      </c>
      <c r="D38" s="4">
        <v>1000.4626271000648</v>
      </c>
      <c r="E38" s="4">
        <v>1008.5588266323894</v>
      </c>
      <c r="F38">
        <v>1579.3</v>
      </c>
      <c r="G38">
        <v>284.2</v>
      </c>
      <c r="H38">
        <v>917.1</v>
      </c>
      <c r="I38">
        <v>1042.9000000000001</v>
      </c>
    </row>
    <row r="39" spans="1:9" x14ac:dyDescent="0.25">
      <c r="A39">
        <v>2019</v>
      </c>
      <c r="B39" s="4">
        <v>1358.6620069180744</v>
      </c>
      <c r="C39" s="4">
        <v>304.59423003404902</v>
      </c>
      <c r="D39" s="4">
        <v>802.29449394925211</v>
      </c>
      <c r="E39" s="4">
        <v>1039.4396412981057</v>
      </c>
      <c r="F39">
        <v>1414.9</v>
      </c>
      <c r="G39">
        <v>309.3</v>
      </c>
      <c r="H39">
        <v>775.4</v>
      </c>
      <c r="I39">
        <v>921.5</v>
      </c>
    </row>
    <row r="40" spans="1:9" x14ac:dyDescent="0.25">
      <c r="A40">
        <v>2020</v>
      </c>
      <c r="B40" s="4">
        <v>1505.7668298958388</v>
      </c>
      <c r="C40" s="4">
        <v>214.06408576256996</v>
      </c>
      <c r="D40" s="4">
        <v>912.28385342321667</v>
      </c>
      <c r="E40" s="4">
        <v>1053.4290711421918</v>
      </c>
      <c r="F40">
        <v>1362.1</v>
      </c>
      <c r="G40">
        <v>245</v>
      </c>
      <c r="H40">
        <v>834.7</v>
      </c>
      <c r="I40">
        <v>1039.5999999999999</v>
      </c>
    </row>
    <row r="42" spans="1:9" ht="31.5" x14ac:dyDescent="0.25">
      <c r="B42" s="14" t="s">
        <v>78</v>
      </c>
      <c r="C42" s="14" t="s">
        <v>79</v>
      </c>
    </row>
    <row r="43" spans="1:9" x14ac:dyDescent="0.25">
      <c r="A43">
        <v>2002</v>
      </c>
      <c r="B43" s="15">
        <f>SUM(B23:E23)</f>
        <v>4677.1798140294695</v>
      </c>
      <c r="C43" s="15">
        <f>SUM(F23:I23)</f>
        <v>4958.8</v>
      </c>
    </row>
    <row r="44" spans="1:9" x14ac:dyDescent="0.25">
      <c r="A44">
        <v>2003</v>
      </c>
      <c r="B44" s="15">
        <f t="shared" ref="B44:C60" si="0">SUM(B24:E24)</f>
        <v>4350.3660931599361</v>
      </c>
      <c r="C44" s="15">
        <f t="shared" ref="C44:C60" si="1">SUM(F24:I24)</f>
        <v>4219.49999999998</v>
      </c>
    </row>
    <row r="45" spans="1:9" x14ac:dyDescent="0.25">
      <c r="A45">
        <v>2004</v>
      </c>
      <c r="B45" s="15">
        <f t="shared" si="0"/>
        <v>4371.2209314029797</v>
      </c>
      <c r="C45" s="15">
        <f t="shared" si="1"/>
        <v>4613.5999999999894</v>
      </c>
    </row>
    <row r="46" spans="1:9" x14ac:dyDescent="0.25">
      <c r="A46">
        <v>2005</v>
      </c>
      <c r="B46" s="15">
        <f t="shared" si="0"/>
        <v>4134.8473181546287</v>
      </c>
      <c r="C46" s="15">
        <f t="shared" si="1"/>
        <v>3877.5999999999981</v>
      </c>
    </row>
    <row r="47" spans="1:9" x14ac:dyDescent="0.25">
      <c r="A47">
        <v>2006</v>
      </c>
      <c r="B47" s="15">
        <f t="shared" si="0"/>
        <v>4229.5431291146688</v>
      </c>
      <c r="C47" s="15">
        <f t="shared" si="1"/>
        <v>4382.1000000000004</v>
      </c>
    </row>
    <row r="48" spans="1:9" x14ac:dyDescent="0.25">
      <c r="A48">
        <v>2007</v>
      </c>
      <c r="B48" s="15">
        <f t="shared" si="0"/>
        <v>4808.2604640078125</v>
      </c>
      <c r="C48" s="15">
        <f t="shared" si="1"/>
        <v>4664</v>
      </c>
    </row>
    <row r="49" spans="1:3" x14ac:dyDescent="0.25">
      <c r="A49">
        <v>2008</v>
      </c>
      <c r="B49" s="15">
        <f t="shared" si="0"/>
        <v>4059.7962792456487</v>
      </c>
      <c r="C49" s="15">
        <f t="shared" si="1"/>
        <v>4358.8999999999996</v>
      </c>
    </row>
    <row r="50" spans="1:3" x14ac:dyDescent="0.25">
      <c r="A50">
        <v>2009</v>
      </c>
      <c r="B50" s="15">
        <f t="shared" si="0"/>
        <v>4062.1588178951924</v>
      </c>
      <c r="C50" s="15">
        <f t="shared" si="1"/>
        <v>4045.3999999999996</v>
      </c>
    </row>
    <row r="51" spans="1:3" x14ac:dyDescent="0.25">
      <c r="A51">
        <v>2010</v>
      </c>
      <c r="B51" s="15">
        <f t="shared" si="0"/>
        <v>3412.7991595104781</v>
      </c>
      <c r="C51" s="15">
        <f t="shared" si="1"/>
        <v>3464.5</v>
      </c>
    </row>
    <row r="52" spans="1:3" x14ac:dyDescent="0.25">
      <c r="A52">
        <v>2011</v>
      </c>
      <c r="B52" s="15">
        <f t="shared" si="0"/>
        <v>3491.6168087955775</v>
      </c>
      <c r="C52" s="15">
        <f t="shared" si="1"/>
        <v>3532.3999999999987</v>
      </c>
    </row>
    <row r="53" spans="1:3" x14ac:dyDescent="0.25">
      <c r="A53">
        <v>2012</v>
      </c>
      <c r="B53" s="15">
        <f t="shared" si="0"/>
        <v>3852.9049019607983</v>
      </c>
      <c r="C53" s="15">
        <f t="shared" si="1"/>
        <v>3756.7999999999888</v>
      </c>
    </row>
    <row r="54" spans="1:3" x14ac:dyDescent="0.25">
      <c r="A54">
        <v>2013</v>
      </c>
      <c r="B54" s="15">
        <f t="shared" si="0"/>
        <v>4183.4995573456818</v>
      </c>
      <c r="C54" s="15">
        <f t="shared" si="1"/>
        <v>4263.6000000000004</v>
      </c>
    </row>
    <row r="55" spans="1:3" x14ac:dyDescent="0.25">
      <c r="A55">
        <v>2014</v>
      </c>
      <c r="B55" s="15">
        <f t="shared" si="0"/>
        <v>4501.203044498594</v>
      </c>
      <c r="C55" s="15">
        <f t="shared" si="1"/>
        <v>4410.7999999999993</v>
      </c>
    </row>
    <row r="56" spans="1:3" x14ac:dyDescent="0.25">
      <c r="A56">
        <v>2015</v>
      </c>
      <c r="B56" s="15">
        <f t="shared" si="0"/>
        <v>3638.9462806989982</v>
      </c>
      <c r="C56" s="15">
        <f t="shared" si="1"/>
        <v>3527.1</v>
      </c>
    </row>
    <row r="57" spans="1:3" x14ac:dyDescent="0.25">
      <c r="A57">
        <v>2016</v>
      </c>
      <c r="B57" s="15">
        <f t="shared" si="0"/>
        <v>3534.8821865877012</v>
      </c>
      <c r="C57" s="15">
        <f t="shared" si="1"/>
        <v>3531</v>
      </c>
    </row>
    <row r="58" spans="1:3" x14ac:dyDescent="0.25">
      <c r="A58">
        <v>2018</v>
      </c>
      <c r="B58" s="15">
        <f t="shared" si="0"/>
        <v>3832.3410011684928</v>
      </c>
      <c r="C58" s="15">
        <f t="shared" si="1"/>
        <v>3823.5</v>
      </c>
    </row>
    <row r="59" spans="1:3" x14ac:dyDescent="0.25">
      <c r="A59">
        <v>2019</v>
      </c>
      <c r="B59" s="15">
        <f t="shared" si="0"/>
        <v>3504.9903721994815</v>
      </c>
      <c r="C59" s="15">
        <f t="shared" si="1"/>
        <v>3421.1</v>
      </c>
    </row>
    <row r="60" spans="1:3" x14ac:dyDescent="0.25">
      <c r="A60">
        <v>2020</v>
      </c>
      <c r="B60" s="15">
        <f t="shared" si="0"/>
        <v>3685.5438402238169</v>
      </c>
      <c r="C60" s="15">
        <f t="shared" si="1"/>
        <v>3481.4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2FDD-B1AE-4DA0-87A1-4493D24942E5}">
  <dimension ref="A1:J56"/>
  <sheetViews>
    <sheetView workbookViewId="0">
      <selection activeCell="F35" sqref="F35"/>
    </sheetView>
  </sheetViews>
  <sheetFormatPr defaultRowHeight="15.75" x14ac:dyDescent="0.25"/>
  <sheetData>
    <row r="1" spans="1:10" x14ac:dyDescent="0.25">
      <c r="B1" s="4"/>
      <c r="C1" s="4" t="str">
        <f>Estimated!B22</f>
        <v>Estimated Groundwater imports</v>
      </c>
      <c r="D1" s="4" t="str">
        <f>Estimated!C22</f>
        <v>Estimated LA Aqueduct imports</v>
      </c>
      <c r="E1" s="4" t="str">
        <f>Estimated!D22</f>
        <v>Estimated Colorado River imports</v>
      </c>
      <c r="F1" s="4" t="str">
        <f>Estimated!E22</f>
        <v>Estimated SWP imports</v>
      </c>
      <c r="G1" s="4" t="str">
        <f>Estimated!F22</f>
        <v>Actual Groundwater imports</v>
      </c>
      <c r="H1" s="4" t="str">
        <f>Estimated!G22</f>
        <v>Actual LA Aqueduct imports</v>
      </c>
      <c r="I1" s="4" t="str">
        <f>Estimated!H22</f>
        <v>Actual Colorado River imports</v>
      </c>
      <c r="J1" s="4" t="str">
        <f>Estimated!I22</f>
        <v>Actual SWP imports</v>
      </c>
    </row>
    <row r="2" spans="1:10" x14ac:dyDescent="0.25">
      <c r="A2">
        <v>0</v>
      </c>
    </row>
    <row r="3" spans="1:10" x14ac:dyDescent="0.25">
      <c r="A3">
        <v>1</v>
      </c>
      <c r="B3" s="15">
        <f>Estimated!A23</f>
        <v>2002</v>
      </c>
      <c r="C3" s="15">
        <f>Estimated!B23</f>
        <v>1749.0462848769303</v>
      </c>
      <c r="D3" s="15">
        <f>Estimated!C23</f>
        <v>191.98356276952654</v>
      </c>
      <c r="E3" s="15">
        <f>Estimated!D23</f>
        <v>1142.3482696273682</v>
      </c>
      <c r="F3" s="15">
        <f>Estimated!E23</f>
        <v>1593.8016967556446</v>
      </c>
      <c r="G3" s="15"/>
      <c r="H3" s="15"/>
      <c r="I3" s="15"/>
      <c r="J3" s="15"/>
    </row>
    <row r="4" spans="1:10" x14ac:dyDescent="0.25">
      <c r="A4">
        <v>1</v>
      </c>
      <c r="B4" s="15"/>
      <c r="C4" s="15"/>
      <c r="D4" s="15"/>
      <c r="E4" s="15"/>
      <c r="F4" s="15"/>
      <c r="G4" s="15">
        <f>Estimated!F23</f>
        <v>1897.6</v>
      </c>
      <c r="H4" s="15">
        <f>Estimated!G23</f>
        <v>218.4</v>
      </c>
      <c r="I4" s="15">
        <f>Estimated!H23</f>
        <v>1309.3</v>
      </c>
      <c r="J4" s="15">
        <f>Estimated!I23</f>
        <v>1533.5</v>
      </c>
    </row>
    <row r="5" spans="1:10" x14ac:dyDescent="0.25">
      <c r="A5">
        <v>1</v>
      </c>
      <c r="B5" s="15"/>
      <c r="C5" s="15"/>
      <c r="D5" s="15"/>
      <c r="E5" s="15"/>
      <c r="F5" s="15"/>
      <c r="G5" s="15"/>
      <c r="H5" s="15"/>
      <c r="I5" s="15"/>
      <c r="J5" s="15"/>
    </row>
    <row r="6" spans="1:10" x14ac:dyDescent="0.25">
      <c r="A6">
        <v>2</v>
      </c>
      <c r="B6" s="15">
        <f>Estimated!A24</f>
        <v>2003</v>
      </c>
      <c r="C6" s="15">
        <f>Estimated!B24</f>
        <v>1554.5474245844464</v>
      </c>
      <c r="D6" s="15">
        <f>Estimated!C24</f>
        <v>248.28889640178761</v>
      </c>
      <c r="E6" s="15">
        <f>Estimated!D24</f>
        <v>946.46291366323021</v>
      </c>
      <c r="F6" s="15">
        <f>Estimated!E24</f>
        <v>1601.0668585104715</v>
      </c>
      <c r="G6" s="15"/>
      <c r="H6" s="15"/>
      <c r="I6" s="15"/>
      <c r="J6" s="15"/>
    </row>
    <row r="7" spans="1:10" x14ac:dyDescent="0.25">
      <c r="A7">
        <v>2</v>
      </c>
      <c r="B7" s="15"/>
      <c r="C7" s="15"/>
      <c r="D7" s="15"/>
      <c r="E7" s="15"/>
      <c r="F7" s="15"/>
      <c r="G7" s="15">
        <f>Estimated!F24</f>
        <v>1542.69999999999</v>
      </c>
      <c r="H7" s="15">
        <f>Estimated!G24</f>
        <v>207.3</v>
      </c>
      <c r="I7" s="15">
        <f>Estimated!H24</f>
        <v>756.6</v>
      </c>
      <c r="J7" s="15">
        <f>Estimated!I24</f>
        <v>1712.8999999999901</v>
      </c>
    </row>
    <row r="8" spans="1:10" x14ac:dyDescent="0.25">
      <c r="A8">
        <v>2</v>
      </c>
      <c r="B8" s="15"/>
      <c r="C8" s="15"/>
      <c r="D8" s="15"/>
      <c r="E8" s="15"/>
      <c r="F8" s="15"/>
      <c r="G8" s="15"/>
      <c r="H8" s="15"/>
      <c r="I8" s="15"/>
      <c r="J8" s="15"/>
    </row>
    <row r="9" spans="1:10" x14ac:dyDescent="0.25">
      <c r="A9">
        <v>3</v>
      </c>
      <c r="B9" s="15">
        <f>Estimated!A25</f>
        <v>2004</v>
      </c>
      <c r="C9" s="15">
        <f>Estimated!B25</f>
        <v>1605.3645841582415</v>
      </c>
      <c r="D9" s="15">
        <f>Estimated!C25</f>
        <v>184.25537972196105</v>
      </c>
      <c r="E9" s="15">
        <f>Estimated!D25</f>
        <v>1014.8882686194825</v>
      </c>
      <c r="F9" s="15">
        <f>Estimated!E25</f>
        <v>1566.7126989032943</v>
      </c>
      <c r="G9" s="15"/>
      <c r="H9" s="15"/>
      <c r="I9" s="15"/>
      <c r="J9" s="15"/>
    </row>
    <row r="10" spans="1:10" x14ac:dyDescent="0.25">
      <c r="A10">
        <v>3</v>
      </c>
      <c r="B10" s="15"/>
      <c r="C10" s="15"/>
      <c r="D10" s="15"/>
      <c r="E10" s="15"/>
      <c r="F10" s="15"/>
      <c r="G10" s="15">
        <f>Estimated!F25</f>
        <v>1476.3</v>
      </c>
      <c r="H10" s="15">
        <f>Estimated!G25</f>
        <v>202.6</v>
      </c>
      <c r="I10" s="15">
        <f>Estimated!H25</f>
        <v>1098.5</v>
      </c>
      <c r="J10" s="15">
        <f>Estimated!I25</f>
        <v>1836.19999999999</v>
      </c>
    </row>
    <row r="11" spans="1:10" x14ac:dyDescent="0.25">
      <c r="A11">
        <v>3</v>
      </c>
      <c r="B11" s="15"/>
      <c r="C11" s="15"/>
      <c r="D11" s="15"/>
      <c r="E11" s="15"/>
      <c r="F11" s="15"/>
      <c r="G11" s="15"/>
      <c r="H11" s="15"/>
      <c r="I11" s="15"/>
      <c r="J11" s="15"/>
    </row>
    <row r="12" spans="1:10" x14ac:dyDescent="0.25">
      <c r="A12">
        <v>4</v>
      </c>
      <c r="B12" s="15">
        <f>Estimated!A26</f>
        <v>2005</v>
      </c>
      <c r="C12" s="15">
        <f>Estimated!B26</f>
        <v>1349.2581465860865</v>
      </c>
      <c r="D12" s="15">
        <f>Estimated!C26</f>
        <v>353.17138061874493</v>
      </c>
      <c r="E12" s="15">
        <f>Estimated!D26</f>
        <v>798.78225488250951</v>
      </c>
      <c r="F12" s="15">
        <f>Estimated!E26</f>
        <v>1633.6355360672883</v>
      </c>
      <c r="G12" s="15"/>
      <c r="H12" s="15"/>
      <c r="I12" s="15"/>
      <c r="J12" s="15"/>
    </row>
    <row r="13" spans="1:10" x14ac:dyDescent="0.25">
      <c r="A13">
        <v>4</v>
      </c>
      <c r="B13" s="15"/>
      <c r="C13" s="15"/>
      <c r="D13" s="15"/>
      <c r="E13" s="15"/>
      <c r="F13" s="15"/>
      <c r="G13" s="15">
        <f>Estimated!F26</f>
        <v>1237.5999999999999</v>
      </c>
      <c r="H13" s="15">
        <f>Estimated!G26</f>
        <v>339.79999999999899</v>
      </c>
      <c r="I13" s="15">
        <f>Estimated!H26</f>
        <v>771.69999999999902</v>
      </c>
      <c r="J13" s="15">
        <f>Estimated!I26</f>
        <v>1528.5</v>
      </c>
    </row>
    <row r="14" spans="1:10" x14ac:dyDescent="0.25">
      <c r="A14">
        <v>4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0" x14ac:dyDescent="0.25">
      <c r="A15">
        <v>5</v>
      </c>
      <c r="B15" s="15">
        <f>Estimated!A27</f>
        <v>2006</v>
      </c>
      <c r="C15" s="15">
        <f>Estimated!B27</f>
        <v>1449.6143632626131</v>
      </c>
      <c r="D15" s="15">
        <f>Estimated!C27</f>
        <v>343.23514527187535</v>
      </c>
      <c r="E15" s="15">
        <f>Estimated!D27</f>
        <v>781.65782103417746</v>
      </c>
      <c r="F15" s="15">
        <f>Estimated!E27</f>
        <v>1655.0357995460026</v>
      </c>
      <c r="G15" s="15"/>
      <c r="H15" s="15"/>
      <c r="I15" s="15"/>
      <c r="J15" s="15"/>
    </row>
    <row r="16" spans="1:10" x14ac:dyDescent="0.25">
      <c r="A16">
        <v>5</v>
      </c>
      <c r="B16" s="15"/>
      <c r="C16" s="15"/>
      <c r="D16" s="15"/>
      <c r="E16" s="15"/>
      <c r="F16" s="15"/>
      <c r="G16" s="15">
        <f>Estimated!F27</f>
        <v>1739.9</v>
      </c>
      <c r="H16" s="15">
        <f>Estimated!G27</f>
        <v>365.8</v>
      </c>
      <c r="I16" s="15">
        <f>Estimated!H27</f>
        <v>806.7</v>
      </c>
      <c r="J16" s="15">
        <f>Estimated!I27</f>
        <v>1469.7</v>
      </c>
    </row>
    <row r="17" spans="1:10" x14ac:dyDescent="0.25">
      <c r="A17">
        <v>5</v>
      </c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25">
      <c r="A18">
        <v>6</v>
      </c>
      <c r="B18" s="15">
        <f>Estimated!A28</f>
        <v>2007</v>
      </c>
      <c r="C18" s="15">
        <f>Estimated!B28</f>
        <v>1818.5900345213984</v>
      </c>
      <c r="D18" s="15">
        <f>Estimated!C28</f>
        <v>146.71849063378701</v>
      </c>
      <c r="E18" s="15">
        <f>Estimated!D28</f>
        <v>1216.0045286353475</v>
      </c>
      <c r="F18" s="15">
        <f>Estimated!E28</f>
        <v>1626.9474102172796</v>
      </c>
      <c r="G18" s="15"/>
      <c r="H18" s="15"/>
      <c r="I18" s="15"/>
      <c r="J18" s="15"/>
    </row>
    <row r="19" spans="1:10" x14ac:dyDescent="0.25">
      <c r="A19">
        <v>6</v>
      </c>
      <c r="B19" s="15"/>
      <c r="C19" s="15"/>
      <c r="D19" s="15"/>
      <c r="E19" s="15"/>
      <c r="F19" s="15"/>
      <c r="G19" s="15">
        <f>Estimated!F28</f>
        <v>1802.4</v>
      </c>
      <c r="H19" s="15">
        <f>Estimated!G28</f>
        <v>185.79999999999899</v>
      </c>
      <c r="I19" s="15">
        <f>Estimated!H28</f>
        <v>1079.4000000000001</v>
      </c>
      <c r="J19" s="15">
        <f>Estimated!I28</f>
        <v>1596.4</v>
      </c>
    </row>
    <row r="20" spans="1:10" x14ac:dyDescent="0.25">
      <c r="A20">
        <v>6</v>
      </c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A21">
        <v>7</v>
      </c>
      <c r="B21" s="15">
        <f>Estimated!A29</f>
        <v>2008</v>
      </c>
      <c r="C21" s="15">
        <f>Estimated!B29</f>
        <v>1742.5380486732936</v>
      </c>
      <c r="D21" s="15">
        <f>Estimated!C29</f>
        <v>144.51043833448247</v>
      </c>
      <c r="E21" s="15">
        <f>Estimated!D29</f>
        <v>1154.7247747013685</v>
      </c>
      <c r="F21" s="15">
        <f>Estimated!E29</f>
        <v>1018.0230175365045</v>
      </c>
      <c r="G21" s="15"/>
      <c r="H21" s="15"/>
      <c r="I21" s="15"/>
      <c r="J21" s="15"/>
    </row>
    <row r="22" spans="1:10" x14ac:dyDescent="0.25">
      <c r="A22">
        <v>7</v>
      </c>
      <c r="B22" s="15"/>
      <c r="C22" s="15"/>
      <c r="D22" s="15"/>
      <c r="E22" s="15"/>
      <c r="F22" s="15"/>
      <c r="G22" s="15">
        <f>Estimated!F29</f>
        <v>1697.1</v>
      </c>
      <c r="H22" s="15">
        <f>Estimated!G29</f>
        <v>138.19999999999999</v>
      </c>
      <c r="I22" s="15">
        <f>Estimated!H29</f>
        <v>1254.4000000000001</v>
      </c>
      <c r="J22" s="15">
        <f>Estimated!I29</f>
        <v>1269.2</v>
      </c>
    </row>
    <row r="23" spans="1:10" x14ac:dyDescent="0.25">
      <c r="A23">
        <v>7</v>
      </c>
      <c r="B23" s="15"/>
      <c r="C23" s="15"/>
      <c r="D23" s="15"/>
      <c r="E23" s="15"/>
      <c r="F23" s="15"/>
      <c r="G23" s="15"/>
      <c r="H23" s="15"/>
      <c r="I23" s="15"/>
      <c r="J23" s="15"/>
    </row>
    <row r="24" spans="1:10" x14ac:dyDescent="0.25">
      <c r="A24">
        <v>8</v>
      </c>
      <c r="B24" s="15">
        <f>Estimated!A30</f>
        <v>2009</v>
      </c>
      <c r="C24" s="15">
        <f>Estimated!B30</f>
        <v>1695.7925395300172</v>
      </c>
      <c r="D24" s="15">
        <f>Estimated!C30</f>
        <v>187.56745817091786</v>
      </c>
      <c r="E24" s="15">
        <f>Estimated!D30</f>
        <v>1267.2526456698665</v>
      </c>
      <c r="F24" s="15">
        <f>Estimated!E30</f>
        <v>911.54617452439118</v>
      </c>
      <c r="G24" s="15"/>
      <c r="H24" s="15"/>
      <c r="I24" s="15"/>
      <c r="J24" s="15"/>
    </row>
    <row r="25" spans="1:10" x14ac:dyDescent="0.25">
      <c r="A25">
        <v>8</v>
      </c>
      <c r="B25" s="15"/>
      <c r="C25" s="15"/>
      <c r="D25" s="15"/>
      <c r="E25" s="15"/>
      <c r="F25" s="15"/>
      <c r="G25" s="15">
        <f>Estimated!F30</f>
        <v>1744.5</v>
      </c>
      <c r="H25" s="15">
        <f>Estimated!G30</f>
        <v>98.8</v>
      </c>
      <c r="I25" s="15">
        <f>Estimated!H30</f>
        <v>1216.4000000000001</v>
      </c>
      <c r="J25" s="15">
        <f>Estimated!I30</f>
        <v>985.7</v>
      </c>
    </row>
    <row r="26" spans="1:10" x14ac:dyDescent="0.25">
      <c r="A26">
        <v>8</v>
      </c>
      <c r="B26" s="15"/>
      <c r="C26" s="15"/>
      <c r="D26" s="15"/>
      <c r="E26" s="15"/>
      <c r="F26" s="15"/>
      <c r="G26" s="15"/>
      <c r="H26" s="15"/>
      <c r="I26" s="15"/>
      <c r="J26" s="15"/>
    </row>
    <row r="27" spans="1:10" x14ac:dyDescent="0.25">
      <c r="A27">
        <v>9</v>
      </c>
      <c r="B27" s="15">
        <f>Estimated!A31</f>
        <v>2010</v>
      </c>
      <c r="C27" s="15">
        <f>Estimated!B31</f>
        <v>1303.1128720852726</v>
      </c>
      <c r="D27" s="15">
        <f>Estimated!C31</f>
        <v>267.05734094587501</v>
      </c>
      <c r="E27" s="15">
        <f>Estimated!D31</f>
        <v>926.09567727875628</v>
      </c>
      <c r="F27" s="15">
        <f>Estimated!E31</f>
        <v>916.53326920057452</v>
      </c>
      <c r="G27" s="15"/>
      <c r="H27" s="15"/>
      <c r="I27" s="15"/>
      <c r="J27" s="15"/>
    </row>
    <row r="28" spans="1:10" x14ac:dyDescent="0.25">
      <c r="A28">
        <v>9</v>
      </c>
      <c r="B28" s="15"/>
      <c r="C28" s="15"/>
      <c r="D28" s="15"/>
      <c r="E28" s="15"/>
      <c r="F28" s="15"/>
      <c r="G28" s="15">
        <f>Estimated!F31</f>
        <v>1408.2</v>
      </c>
      <c r="H28" s="15">
        <f>Estimated!G31</f>
        <v>241.6</v>
      </c>
      <c r="I28" s="15">
        <f>Estimated!H31</f>
        <v>987.8</v>
      </c>
      <c r="J28" s="15">
        <f>Estimated!I31</f>
        <v>826.9</v>
      </c>
    </row>
    <row r="29" spans="1:10" x14ac:dyDescent="0.25">
      <c r="A29">
        <v>9</v>
      </c>
      <c r="B29" s="15"/>
      <c r="C29" s="15"/>
      <c r="D29" s="15"/>
      <c r="E29" s="15"/>
      <c r="F29" s="15"/>
      <c r="G29" s="15"/>
      <c r="H29" s="15"/>
      <c r="I29" s="15"/>
      <c r="J29" s="15"/>
    </row>
    <row r="30" spans="1:10" x14ac:dyDescent="0.25">
      <c r="A30">
        <v>10</v>
      </c>
      <c r="B30" s="15">
        <f>Estimated!A32</f>
        <v>2011</v>
      </c>
      <c r="C30" s="15">
        <f>Estimated!B32</f>
        <v>1345.6593727370139</v>
      </c>
      <c r="D30" s="15">
        <f>Estimated!C32</f>
        <v>335.5069622243102</v>
      </c>
      <c r="E30" s="15">
        <f>Estimated!D32</f>
        <v>757.02140269206177</v>
      </c>
      <c r="F30" s="15">
        <f>Estimated!E32</f>
        <v>1053.4290711421918</v>
      </c>
      <c r="G30" s="15"/>
      <c r="H30" s="15"/>
      <c r="I30" s="15"/>
      <c r="J30" s="15"/>
    </row>
    <row r="31" spans="1:10" x14ac:dyDescent="0.25">
      <c r="A31">
        <v>10</v>
      </c>
      <c r="B31" s="15"/>
      <c r="C31" s="15"/>
      <c r="D31" s="15"/>
      <c r="E31" s="15"/>
      <c r="F31" s="15"/>
      <c r="G31" s="15">
        <f>Estimated!F32</f>
        <v>1351</v>
      </c>
      <c r="H31" s="15">
        <f>Estimated!G32</f>
        <v>324.89999999999998</v>
      </c>
      <c r="I31" s="15">
        <f>Estimated!H32</f>
        <v>955.8</v>
      </c>
      <c r="J31" s="15">
        <f>Estimated!I32</f>
        <v>900.69999999999902</v>
      </c>
    </row>
    <row r="32" spans="1:10" x14ac:dyDescent="0.25">
      <c r="A32">
        <v>10</v>
      </c>
      <c r="B32" s="15"/>
      <c r="C32" s="15"/>
      <c r="D32" s="15"/>
      <c r="E32" s="15"/>
      <c r="F32" s="15"/>
      <c r="G32" s="15"/>
      <c r="H32" s="15"/>
      <c r="I32" s="15"/>
      <c r="J32" s="15"/>
    </row>
    <row r="33" spans="1:10" x14ac:dyDescent="0.25">
      <c r="A33">
        <v>11</v>
      </c>
      <c r="B33" s="15">
        <f>Estimated!A33</f>
        <v>2012</v>
      </c>
      <c r="C33" s="15">
        <f>Estimated!B33</f>
        <v>1658.264469622997</v>
      </c>
      <c r="D33" s="15">
        <f>Estimated!C33</f>
        <v>174.31914437509138</v>
      </c>
      <c r="E33" s="15">
        <f>Estimated!D33</f>
        <v>961.6943725265894</v>
      </c>
      <c r="F33" s="15">
        <f>Estimated!E33</f>
        <v>1058.6269154361207</v>
      </c>
      <c r="G33" s="15"/>
      <c r="H33" s="15"/>
      <c r="I33" s="15"/>
      <c r="J33" s="15"/>
    </row>
    <row r="34" spans="1:10" x14ac:dyDescent="0.25">
      <c r="A34">
        <v>11</v>
      </c>
      <c r="B34" s="15"/>
      <c r="C34" s="15"/>
      <c r="D34" s="15"/>
      <c r="E34" s="15"/>
      <c r="F34" s="15"/>
      <c r="G34" s="15">
        <f>Estimated!F33</f>
        <v>1484.1</v>
      </c>
      <c r="H34" s="15">
        <f>Estimated!G33</f>
        <v>200.1</v>
      </c>
      <c r="I34" s="15">
        <f>Estimated!H33</f>
        <v>902.19999999999902</v>
      </c>
      <c r="J34" s="15">
        <f>Estimated!I33</f>
        <v>1170.3999999999901</v>
      </c>
    </row>
    <row r="35" spans="1:10" x14ac:dyDescent="0.25">
      <c r="A35">
        <v>11</v>
      </c>
      <c r="B35" s="15"/>
      <c r="C35" s="15"/>
      <c r="D35" s="15"/>
      <c r="E35" s="15"/>
      <c r="F35" s="15"/>
      <c r="G35" s="15"/>
      <c r="H35" s="15"/>
      <c r="I35" s="15"/>
      <c r="J35" s="15"/>
    </row>
    <row r="36" spans="1:10" x14ac:dyDescent="0.25">
      <c r="A36">
        <v>12</v>
      </c>
      <c r="B36" s="15">
        <f>Estimated!A34</f>
        <v>2013</v>
      </c>
      <c r="C36" s="15">
        <f>Estimated!B34</f>
        <v>1797.8058111335558</v>
      </c>
      <c r="D36" s="15">
        <f>Estimated!C34</f>
        <v>116.90978459317806</v>
      </c>
      <c r="E36" s="15">
        <f>Estimated!D34</f>
        <v>1279.9145088009539</v>
      </c>
      <c r="F36" s="15">
        <f>Estimated!E34</f>
        <v>988.86945281799353</v>
      </c>
      <c r="G36" s="15"/>
      <c r="H36" s="15"/>
      <c r="I36" s="15"/>
      <c r="J36" s="15"/>
    </row>
    <row r="37" spans="1:10" x14ac:dyDescent="0.25">
      <c r="A37">
        <v>12</v>
      </c>
      <c r="B37" s="15"/>
      <c r="C37" s="15"/>
      <c r="D37" s="15"/>
      <c r="E37" s="15"/>
      <c r="F37" s="15"/>
      <c r="G37" s="15">
        <f>Estimated!F34</f>
        <v>1824.2</v>
      </c>
      <c r="H37" s="15">
        <f>Estimated!G34</f>
        <v>74.5</v>
      </c>
      <c r="I37" s="15">
        <f>Estimated!H34</f>
        <v>1304.0999999999999</v>
      </c>
      <c r="J37" s="15">
        <f>Estimated!I34</f>
        <v>1060.8</v>
      </c>
    </row>
    <row r="38" spans="1:10" x14ac:dyDescent="0.25">
      <c r="A38">
        <v>12</v>
      </c>
      <c r="B38" s="15"/>
      <c r="C38" s="15"/>
      <c r="D38" s="15"/>
      <c r="E38" s="15"/>
      <c r="F38" s="15"/>
      <c r="G38" s="15"/>
      <c r="H38" s="15"/>
      <c r="I38" s="15"/>
      <c r="J38" s="15"/>
    </row>
    <row r="39" spans="1:10" x14ac:dyDescent="0.25">
      <c r="A39">
        <v>13</v>
      </c>
      <c r="B39" s="15">
        <f>Estimated!A35</f>
        <v>2014</v>
      </c>
      <c r="C39" s="15">
        <f>Estimated!B35</f>
        <v>1913.6584939456261</v>
      </c>
      <c r="D39" s="15">
        <f>Estimated!C35</f>
        <v>51.772241763699249</v>
      </c>
      <c r="E39" s="15">
        <f>Estimated!D35</f>
        <v>1648.5034551788337</v>
      </c>
      <c r="F39" s="15">
        <f>Estimated!E35</f>
        <v>887.26885361043469</v>
      </c>
      <c r="G39" s="15"/>
      <c r="H39" s="15"/>
      <c r="I39" s="15"/>
      <c r="J39" s="15"/>
    </row>
    <row r="40" spans="1:10" x14ac:dyDescent="0.25">
      <c r="A40">
        <v>13</v>
      </c>
      <c r="B40" s="15"/>
      <c r="C40" s="15"/>
      <c r="D40" s="15"/>
      <c r="E40" s="15"/>
      <c r="F40" s="15"/>
      <c r="G40" s="15">
        <f>Estimated!F35</f>
        <v>1986.1</v>
      </c>
      <c r="H40" s="15">
        <f>Estimated!G35</f>
        <v>51.5</v>
      </c>
      <c r="I40" s="15">
        <f>Estimated!H35</f>
        <v>1730.3</v>
      </c>
      <c r="J40" s="15">
        <f>Estimated!I35</f>
        <v>642.9</v>
      </c>
    </row>
    <row r="41" spans="1:10" x14ac:dyDescent="0.25">
      <c r="A41">
        <v>13</v>
      </c>
      <c r="B41" s="15"/>
      <c r="C41" s="15"/>
      <c r="D41" s="15"/>
      <c r="E41" s="15"/>
      <c r="F41" s="15"/>
      <c r="G41" s="15"/>
      <c r="H41" s="15"/>
      <c r="I41" s="15"/>
      <c r="J41" s="15"/>
    </row>
    <row r="42" spans="1:10" x14ac:dyDescent="0.25">
      <c r="A42">
        <v>14</v>
      </c>
      <c r="B42" s="15">
        <f>Estimated!A36</f>
        <v>2015</v>
      </c>
      <c r="C42" s="15">
        <f>Estimated!B36</f>
        <v>1450.2939865736346</v>
      </c>
      <c r="D42" s="15">
        <f>Estimated!C36</f>
        <v>28.587692621003544</v>
      </c>
      <c r="E42" s="15">
        <f>Estimated!D36</f>
        <v>1589.5159945841101</v>
      </c>
      <c r="F42" s="15">
        <f>Estimated!E36</f>
        <v>570.54860692025022</v>
      </c>
      <c r="G42" s="15"/>
      <c r="H42" s="15"/>
      <c r="I42" s="15"/>
      <c r="J42" s="15"/>
    </row>
    <row r="43" spans="1:10" x14ac:dyDescent="0.25">
      <c r="A43">
        <v>14</v>
      </c>
      <c r="B43" s="15"/>
      <c r="C43" s="15"/>
      <c r="D43" s="15"/>
      <c r="E43" s="15"/>
      <c r="F43" s="15"/>
      <c r="G43" s="15">
        <f>Estimated!F36</f>
        <v>1462.3</v>
      </c>
      <c r="H43" s="15">
        <f>Estimated!G36</f>
        <v>35.200000000000003</v>
      </c>
      <c r="I43" s="15">
        <f>Estimated!H36</f>
        <v>1573.2</v>
      </c>
      <c r="J43" s="15">
        <f>Estimated!I36</f>
        <v>456.4</v>
      </c>
    </row>
    <row r="44" spans="1:10" x14ac:dyDescent="0.25">
      <c r="A44">
        <v>14</v>
      </c>
      <c r="B44" s="15"/>
      <c r="C44" s="15"/>
      <c r="D44" s="15"/>
      <c r="E44" s="15"/>
      <c r="F44" s="15"/>
      <c r="G44" s="15"/>
      <c r="H44" s="15"/>
      <c r="I44" s="15"/>
      <c r="J44" s="15"/>
    </row>
    <row r="45" spans="1:10" x14ac:dyDescent="0.25">
      <c r="A45">
        <v>15</v>
      </c>
      <c r="B45" s="15">
        <f>Estimated!A37</f>
        <v>2016</v>
      </c>
      <c r="C45" s="15">
        <f>Estimated!B37</f>
        <v>1424.1330338746106</v>
      </c>
      <c r="D45" s="15">
        <f>Estimated!C37</f>
        <v>122.42991534143903</v>
      </c>
      <c r="E45" s="15">
        <f>Estimated!D37</f>
        <v>1260.2921376328095</v>
      </c>
      <c r="F45" s="15">
        <f>Estimated!E37</f>
        <v>728.02709973884214</v>
      </c>
      <c r="G45" s="15"/>
      <c r="H45" s="15"/>
      <c r="I45" s="15"/>
      <c r="J45" s="15"/>
    </row>
    <row r="46" spans="1:10" x14ac:dyDescent="0.25">
      <c r="A46">
        <v>15</v>
      </c>
      <c r="B46" s="15"/>
      <c r="C46" s="15"/>
      <c r="D46" s="15"/>
      <c r="E46" s="15"/>
      <c r="F46" s="15"/>
      <c r="G46" s="15">
        <f>Estimated!F37</f>
        <v>1331</v>
      </c>
      <c r="H46" s="15">
        <f>Estimated!G37</f>
        <v>96.1</v>
      </c>
      <c r="I46" s="15">
        <f>Estimated!H37</f>
        <v>1186.5999999999999</v>
      </c>
      <c r="J46" s="15">
        <f>Estimated!I37</f>
        <v>917.3</v>
      </c>
    </row>
    <row r="47" spans="1:10" x14ac:dyDescent="0.25">
      <c r="A47">
        <v>15</v>
      </c>
      <c r="B47" s="15"/>
      <c r="C47" s="15"/>
      <c r="D47" s="15"/>
      <c r="E47" s="15"/>
      <c r="F47" s="15"/>
      <c r="G47" s="15"/>
      <c r="H47" s="15"/>
      <c r="I47" s="15"/>
      <c r="J47" s="15"/>
    </row>
    <row r="48" spans="1:10" x14ac:dyDescent="0.25">
      <c r="A48">
        <v>16</v>
      </c>
      <c r="B48" s="15">
        <f>Estimated!A38</f>
        <v>2018</v>
      </c>
      <c r="C48" s="15">
        <f>Estimated!B38</f>
        <v>1619.1916970203386</v>
      </c>
      <c r="D48" s="15">
        <f>Estimated!C38</f>
        <v>204.12785041570032</v>
      </c>
      <c r="E48" s="15">
        <f>Estimated!D38</f>
        <v>1000.4626271000648</v>
      </c>
      <c r="F48" s="15">
        <f>Estimated!E38</f>
        <v>1008.5588266323894</v>
      </c>
      <c r="G48" s="15"/>
      <c r="H48" s="15"/>
      <c r="I48" s="15"/>
      <c r="J48" s="15"/>
    </row>
    <row r="49" spans="1:10" x14ac:dyDescent="0.25">
      <c r="A49">
        <v>16</v>
      </c>
      <c r="B49" s="15"/>
      <c r="C49" s="15"/>
      <c r="D49" s="15"/>
      <c r="E49" s="15"/>
      <c r="F49" s="15"/>
      <c r="G49" s="15">
        <f>Estimated!F38</f>
        <v>1579.3</v>
      </c>
      <c r="H49" s="15">
        <f>Estimated!G38</f>
        <v>284.2</v>
      </c>
      <c r="I49" s="15">
        <f>Estimated!H38</f>
        <v>917.1</v>
      </c>
      <c r="J49" s="15">
        <f>Estimated!I38</f>
        <v>1042.9000000000001</v>
      </c>
    </row>
    <row r="50" spans="1:10" x14ac:dyDescent="0.25">
      <c r="A50">
        <v>16</v>
      </c>
      <c r="B50" s="15"/>
      <c r="C50" s="15"/>
      <c r="D50" s="15"/>
      <c r="E50" s="15"/>
      <c r="F50" s="15"/>
      <c r="G50" s="15"/>
      <c r="H50" s="15"/>
      <c r="I50" s="15"/>
      <c r="J50" s="15"/>
    </row>
    <row r="51" spans="1:10" x14ac:dyDescent="0.25">
      <c r="A51">
        <v>17</v>
      </c>
      <c r="B51" s="15">
        <f>Estimated!A39</f>
        <v>2019</v>
      </c>
      <c r="C51" s="15">
        <f>Estimated!B39</f>
        <v>1358.6620069180744</v>
      </c>
      <c r="D51" s="15">
        <f>Estimated!C39</f>
        <v>304.59423003404902</v>
      </c>
      <c r="E51" s="15">
        <f>Estimated!D39</f>
        <v>802.29449394925211</v>
      </c>
      <c r="F51" s="15">
        <f>Estimated!E39</f>
        <v>1039.4396412981057</v>
      </c>
      <c r="G51" s="15"/>
      <c r="H51" s="15"/>
      <c r="I51" s="15"/>
      <c r="J51" s="15"/>
    </row>
    <row r="52" spans="1:10" x14ac:dyDescent="0.25">
      <c r="A52">
        <v>17</v>
      </c>
      <c r="B52" s="15"/>
      <c r="C52" s="15"/>
      <c r="D52" s="15"/>
      <c r="E52" s="15"/>
      <c r="F52" s="15"/>
      <c r="G52" s="15">
        <f>Estimated!F39</f>
        <v>1414.9</v>
      </c>
      <c r="H52" s="15">
        <f>Estimated!G39</f>
        <v>309.3</v>
      </c>
      <c r="I52" s="15">
        <f>Estimated!H39</f>
        <v>775.4</v>
      </c>
      <c r="J52" s="15">
        <f>Estimated!I39</f>
        <v>921.5</v>
      </c>
    </row>
    <row r="53" spans="1:10" x14ac:dyDescent="0.25">
      <c r="A53">
        <v>17</v>
      </c>
      <c r="B53" s="15"/>
      <c r="C53" s="15"/>
      <c r="D53" s="15"/>
      <c r="E53" s="15"/>
      <c r="F53" s="15"/>
      <c r="G53" s="15"/>
      <c r="H53" s="15"/>
      <c r="I53" s="15"/>
      <c r="J53" s="15"/>
    </row>
    <row r="54" spans="1:10" x14ac:dyDescent="0.25">
      <c r="A54">
        <v>18</v>
      </c>
      <c r="B54" s="15">
        <f>Estimated!A40</f>
        <v>2020</v>
      </c>
      <c r="C54" s="15">
        <f>Estimated!B40</f>
        <v>1505.7668298958388</v>
      </c>
      <c r="D54" s="15">
        <f>Estimated!C40</f>
        <v>214.06408576256996</v>
      </c>
      <c r="E54" s="15">
        <f>Estimated!D40</f>
        <v>912.28385342321667</v>
      </c>
      <c r="F54" s="15">
        <f>Estimated!E40</f>
        <v>1053.4290711421918</v>
      </c>
      <c r="G54" s="15"/>
      <c r="H54" s="15"/>
      <c r="I54" s="15"/>
      <c r="J54" s="15"/>
    </row>
    <row r="55" spans="1:10" x14ac:dyDescent="0.25">
      <c r="A55">
        <v>18</v>
      </c>
      <c r="C55" s="15"/>
      <c r="D55" s="15"/>
      <c r="E55" s="15"/>
      <c r="F55" s="15"/>
      <c r="G55" s="15">
        <f>Estimated!F40</f>
        <v>1362.1</v>
      </c>
      <c r="H55" s="15">
        <f>Estimated!G40</f>
        <v>245</v>
      </c>
      <c r="I55" s="15">
        <f>Estimated!H40</f>
        <v>834.7</v>
      </c>
      <c r="J55" s="15">
        <f>Estimated!I40</f>
        <v>1039.5999999999999</v>
      </c>
    </row>
    <row r="56" spans="1:10" x14ac:dyDescent="0.25">
      <c r="A56">
        <v>18</v>
      </c>
    </row>
  </sheetData>
  <sortState xmlns:xlrd2="http://schemas.microsoft.com/office/spreadsheetml/2017/richdata2" ref="A2:J56">
    <sortCondition ref="A2:A5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48E0-0CAC-4E7D-AD4E-428827F73B5A}">
  <dimension ref="B1:F9"/>
  <sheetViews>
    <sheetView tabSelected="1" workbookViewId="0">
      <selection activeCell="B1" sqref="B1"/>
    </sheetView>
  </sheetViews>
  <sheetFormatPr defaultRowHeight="15.75" x14ac:dyDescent="0.25"/>
  <cols>
    <col min="2" max="2" width="11.375" bestFit="1" customWidth="1"/>
    <col min="3" max="3" width="9.125" bestFit="1" customWidth="1"/>
    <col min="4" max="4" width="23.75" bestFit="1" customWidth="1"/>
    <col min="5" max="5" width="14.625" bestFit="1" customWidth="1"/>
  </cols>
  <sheetData>
    <row r="1" spans="2:6" ht="47.25" x14ac:dyDescent="0.25">
      <c r="B1" s="16" t="s">
        <v>68</v>
      </c>
      <c r="C1" s="30" t="s">
        <v>80</v>
      </c>
      <c r="D1" s="35" t="s">
        <v>69</v>
      </c>
      <c r="E1" s="17" t="s">
        <v>76</v>
      </c>
      <c r="F1" s="29" t="s">
        <v>77</v>
      </c>
    </row>
    <row r="2" spans="2:6" x14ac:dyDescent="0.25">
      <c r="B2" s="23" t="s">
        <v>5</v>
      </c>
      <c r="C2" s="31">
        <v>2</v>
      </c>
      <c r="D2" s="20" t="s">
        <v>72</v>
      </c>
      <c r="E2" s="26">
        <v>0.85</v>
      </c>
      <c r="F2" s="26">
        <v>0.83</v>
      </c>
    </row>
    <row r="3" spans="2:6" x14ac:dyDescent="0.25">
      <c r="B3" s="24"/>
      <c r="C3" s="32"/>
      <c r="D3" s="21" t="s">
        <v>73</v>
      </c>
      <c r="E3" s="28"/>
      <c r="F3" s="28"/>
    </row>
    <row r="4" spans="2:6" x14ac:dyDescent="0.25">
      <c r="B4" s="18" t="s">
        <v>70</v>
      </c>
      <c r="C4" s="33">
        <v>1</v>
      </c>
      <c r="D4" s="36" t="s">
        <v>71</v>
      </c>
      <c r="E4" s="19">
        <v>0.86</v>
      </c>
      <c r="F4" s="19">
        <v>0.85</v>
      </c>
    </row>
    <row r="5" spans="2:6" x14ac:dyDescent="0.25">
      <c r="B5" s="23" t="s">
        <v>2</v>
      </c>
      <c r="C5" s="31">
        <v>3</v>
      </c>
      <c r="D5" s="20" t="s">
        <v>73</v>
      </c>
      <c r="E5" s="26">
        <v>0.73</v>
      </c>
      <c r="F5" s="26">
        <v>0.68</v>
      </c>
    </row>
    <row r="6" spans="2:6" x14ac:dyDescent="0.25">
      <c r="B6" s="25"/>
      <c r="C6" s="34"/>
      <c r="D6" s="22" t="s">
        <v>74</v>
      </c>
      <c r="E6" s="27"/>
      <c r="F6" s="27"/>
    </row>
    <row r="7" spans="2:6" x14ac:dyDescent="0.25">
      <c r="B7" s="24"/>
      <c r="C7" s="32"/>
      <c r="D7" s="21" t="s">
        <v>75</v>
      </c>
      <c r="E7" s="28"/>
      <c r="F7" s="28"/>
    </row>
    <row r="8" spans="2:6" x14ac:dyDescent="0.25">
      <c r="B8" s="25" t="s">
        <v>8</v>
      </c>
      <c r="C8" s="31">
        <v>2</v>
      </c>
      <c r="D8" s="20" t="s">
        <v>75</v>
      </c>
      <c r="E8" s="27">
        <v>0.87</v>
      </c>
      <c r="F8" s="27">
        <v>0.85</v>
      </c>
    </row>
    <row r="9" spans="2:6" x14ac:dyDescent="0.25">
      <c r="B9" s="24"/>
      <c r="C9" s="32"/>
      <c r="D9" s="21" t="s">
        <v>74</v>
      </c>
      <c r="E9" s="28"/>
      <c r="F9" s="28"/>
    </row>
  </sheetData>
  <mergeCells count="12">
    <mergeCell ref="F2:F3"/>
    <mergeCell ref="F5:F7"/>
    <mergeCell ref="F8:F9"/>
    <mergeCell ref="B2:B3"/>
    <mergeCell ref="B5:B7"/>
    <mergeCell ref="B8:B9"/>
    <mergeCell ref="E5:E7"/>
    <mergeCell ref="E8:E9"/>
    <mergeCell ref="C5:C7"/>
    <mergeCell ref="C2:C3"/>
    <mergeCell ref="C8:C9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62EE-4BE3-4F07-AE4A-A0CEB53363E6}">
  <dimension ref="A1:M40"/>
  <sheetViews>
    <sheetView workbookViewId="0">
      <selection sqref="A1:XFD1048576"/>
    </sheetView>
  </sheetViews>
  <sheetFormatPr defaultRowHeight="15.75" x14ac:dyDescent="0.25"/>
  <cols>
    <col min="1" max="1" width="4.875" bestFit="1" customWidth="1"/>
    <col min="2" max="5" width="11.875" bestFit="1" customWidth="1"/>
    <col min="6" max="6" width="9.125" bestFit="1" customWidth="1"/>
    <col min="7" max="7" width="8.5" bestFit="1" customWidth="1"/>
    <col min="8" max="8" width="11.875" bestFit="1" customWidth="1"/>
    <col min="9" max="9" width="8.125" bestFit="1" customWidth="1"/>
    <col min="10" max="10" width="4.875" bestFit="1" customWidth="1"/>
    <col min="11" max="11" width="11.875" bestFit="1" customWidth="1"/>
    <col min="12" max="12" width="7" bestFit="1" customWidth="1"/>
  </cols>
  <sheetData>
    <row r="1" spans="1:12" ht="63" customHeight="1" x14ac:dyDescent="0.25">
      <c r="B1" s="14" t="s">
        <v>58</v>
      </c>
      <c r="C1" s="14" t="s">
        <v>59</v>
      </c>
      <c r="D1" s="14"/>
      <c r="E1" s="14" t="s">
        <v>60</v>
      </c>
      <c r="F1" s="14" t="s">
        <v>61</v>
      </c>
      <c r="G1" s="14"/>
      <c r="H1" s="14" t="s">
        <v>65</v>
      </c>
      <c r="I1" s="14" t="s">
        <v>62</v>
      </c>
      <c r="J1" s="14"/>
      <c r="K1" s="14" t="s">
        <v>63</v>
      </c>
      <c r="L1" s="14" t="s">
        <v>64</v>
      </c>
    </row>
    <row r="2" spans="1:12" x14ac:dyDescent="0.25">
      <c r="A2">
        <v>2002</v>
      </c>
      <c r="B2">
        <v>1755.6609758605864</v>
      </c>
      <c r="C2">
        <v>1897.6</v>
      </c>
      <c r="D2">
        <v>2002</v>
      </c>
      <c r="E2">
        <v>191.98356276952654</v>
      </c>
      <c r="F2">
        <v>218.4</v>
      </c>
      <c r="G2">
        <v>2002</v>
      </c>
      <c r="H2">
        <v>1151.1255861613163</v>
      </c>
      <c r="I2">
        <v>1309.3</v>
      </c>
      <c r="J2">
        <v>2002</v>
      </c>
      <c r="K2">
        <v>1578.7697047842405</v>
      </c>
      <c r="L2">
        <v>1533.5</v>
      </c>
    </row>
    <row r="3" spans="1:12" x14ac:dyDescent="0.25">
      <c r="A3">
        <v>2003</v>
      </c>
      <c r="B3">
        <v>1535.182936192552</v>
      </c>
      <c r="C3">
        <v>1542.69999999999</v>
      </c>
      <c r="D3">
        <v>2003</v>
      </c>
      <c r="E3">
        <v>248.28889640178761</v>
      </c>
      <c r="F3">
        <v>207.3</v>
      </c>
      <c r="G3">
        <v>2003</v>
      </c>
      <c r="H3">
        <v>862.61551389399074</v>
      </c>
      <c r="I3">
        <v>756.6</v>
      </c>
      <c r="J3">
        <v>2003</v>
      </c>
      <c r="K3">
        <v>1639.7026239611705</v>
      </c>
      <c r="L3">
        <v>1712.8999999999901</v>
      </c>
    </row>
    <row r="4" spans="1:12" x14ac:dyDescent="0.25">
      <c r="A4">
        <v>2004</v>
      </c>
      <c r="B4">
        <v>1632.8526698552041</v>
      </c>
      <c r="C4">
        <v>1476.3</v>
      </c>
      <c r="D4">
        <v>2004</v>
      </c>
      <c r="E4">
        <v>184.25537972196105</v>
      </c>
      <c r="F4">
        <v>202.6</v>
      </c>
      <c r="G4">
        <v>2004</v>
      </c>
      <c r="H4">
        <v>978.36679322894452</v>
      </c>
      <c r="I4">
        <v>1098.5</v>
      </c>
      <c r="J4">
        <v>2004</v>
      </c>
      <c r="K4">
        <v>1840.3854190425125</v>
      </c>
      <c r="L4">
        <v>1836.19999999999</v>
      </c>
    </row>
    <row r="5" spans="1:12" x14ac:dyDescent="0.25">
      <c r="A5">
        <v>2005</v>
      </c>
      <c r="B5">
        <v>1307.5451833967563</v>
      </c>
      <c r="C5">
        <v>1237.5999999999999</v>
      </c>
      <c r="D5">
        <v>2005</v>
      </c>
      <c r="E5">
        <v>353.17138061874493</v>
      </c>
      <c r="F5">
        <v>339.79999999999899</v>
      </c>
      <c r="G5">
        <v>2005</v>
      </c>
      <c r="H5">
        <v>843.69572167784281</v>
      </c>
      <c r="I5">
        <v>771.69999999999902</v>
      </c>
      <c r="J5">
        <v>2005</v>
      </c>
      <c r="K5">
        <v>1591.0581369810693</v>
      </c>
      <c r="L5">
        <v>1528.5</v>
      </c>
    </row>
    <row r="6" spans="1:12" x14ac:dyDescent="0.25">
      <c r="A6">
        <v>2006</v>
      </c>
      <c r="B6">
        <v>1562.8150303533284</v>
      </c>
      <c r="C6">
        <v>1739.9</v>
      </c>
      <c r="D6">
        <v>2006</v>
      </c>
      <c r="E6">
        <v>343.23514527187535</v>
      </c>
      <c r="F6">
        <v>365.8</v>
      </c>
      <c r="G6">
        <v>2006</v>
      </c>
      <c r="H6">
        <v>843.94578360121159</v>
      </c>
      <c r="I6">
        <v>806.7</v>
      </c>
      <c r="J6">
        <v>2006</v>
      </c>
      <c r="K6">
        <v>1449.756492707171</v>
      </c>
      <c r="L6">
        <v>1469.7</v>
      </c>
    </row>
    <row r="7" spans="1:12" x14ac:dyDescent="0.25">
      <c r="A7">
        <v>2007</v>
      </c>
      <c r="B7">
        <v>1773.7587037129629</v>
      </c>
      <c r="C7">
        <v>1802.4</v>
      </c>
      <c r="D7">
        <v>2007</v>
      </c>
      <c r="E7">
        <v>146.71849063378701</v>
      </c>
      <c r="F7">
        <v>185.79999999999899</v>
      </c>
      <c r="G7">
        <v>2007</v>
      </c>
      <c r="H7">
        <v>1203.4994933643263</v>
      </c>
      <c r="I7">
        <v>1079.4000000000001</v>
      </c>
      <c r="J7">
        <v>2007</v>
      </c>
      <c r="K7">
        <v>1577.527622523819</v>
      </c>
      <c r="L7">
        <v>1596.4</v>
      </c>
    </row>
    <row r="8" spans="1:12" x14ac:dyDescent="0.25">
      <c r="A8">
        <v>2008</v>
      </c>
      <c r="B8">
        <v>1749.8301243459714</v>
      </c>
      <c r="C8">
        <v>1697.1</v>
      </c>
      <c r="D8">
        <v>2008</v>
      </c>
      <c r="E8">
        <v>144.51043833448247</v>
      </c>
      <c r="F8">
        <v>138.19999999999999</v>
      </c>
      <c r="G8">
        <v>2008</v>
      </c>
      <c r="H8">
        <v>1152.8429533794942</v>
      </c>
      <c r="I8">
        <v>1254.4000000000001</v>
      </c>
      <c r="J8">
        <v>2008</v>
      </c>
      <c r="K8">
        <v>1159.6538333515111</v>
      </c>
      <c r="L8">
        <v>1269.2</v>
      </c>
    </row>
    <row r="9" spans="1:12" x14ac:dyDescent="0.25">
      <c r="A9">
        <v>2009</v>
      </c>
      <c r="B9">
        <v>1726.5451829346189</v>
      </c>
      <c r="C9">
        <v>1744.5</v>
      </c>
      <c r="D9">
        <v>2009</v>
      </c>
      <c r="E9">
        <v>187.56745817091786</v>
      </c>
      <c r="F9">
        <v>98.8</v>
      </c>
      <c r="G9">
        <v>2009</v>
      </c>
      <c r="H9">
        <v>1309.7940950614361</v>
      </c>
      <c r="I9">
        <v>1216.4000000000001</v>
      </c>
      <c r="J9">
        <v>2009</v>
      </c>
      <c r="K9">
        <v>921.33329688235995</v>
      </c>
      <c r="L9">
        <v>985.7</v>
      </c>
    </row>
    <row r="10" spans="1:12" x14ac:dyDescent="0.25">
      <c r="A10">
        <v>2010</v>
      </c>
      <c r="B10">
        <v>1241.9172048554674</v>
      </c>
      <c r="C10">
        <v>1408.2</v>
      </c>
      <c r="D10">
        <v>2010</v>
      </c>
      <c r="E10">
        <v>267.05734094587501</v>
      </c>
      <c r="F10">
        <v>241.6</v>
      </c>
      <c r="G10">
        <v>2010</v>
      </c>
      <c r="H10">
        <v>881.42210514240196</v>
      </c>
      <c r="I10">
        <v>987.8</v>
      </c>
      <c r="J10">
        <v>2010</v>
      </c>
      <c r="K10">
        <v>913.49015371285009</v>
      </c>
      <c r="L10">
        <v>826.9</v>
      </c>
    </row>
    <row r="11" spans="1:12" x14ac:dyDescent="0.25">
      <c r="A11">
        <v>2011</v>
      </c>
      <c r="B11">
        <v>1509.3799131933374</v>
      </c>
      <c r="C11">
        <v>1351</v>
      </c>
      <c r="D11">
        <v>2011</v>
      </c>
      <c r="E11">
        <v>335.5069622243102</v>
      </c>
      <c r="F11">
        <v>324.89999999999998</v>
      </c>
      <c r="G11">
        <v>2011</v>
      </c>
      <c r="H11">
        <v>861.36869593437541</v>
      </c>
      <c r="I11">
        <v>955.8</v>
      </c>
      <c r="J11">
        <v>2011</v>
      </c>
      <c r="K11">
        <v>821.99365956673842</v>
      </c>
      <c r="L11">
        <v>900.69999999999902</v>
      </c>
    </row>
    <row r="12" spans="1:12" x14ac:dyDescent="0.25">
      <c r="A12">
        <v>2012</v>
      </c>
      <c r="B12">
        <v>1543.4016856766593</v>
      </c>
      <c r="C12">
        <v>1484.1</v>
      </c>
      <c r="D12">
        <v>2012</v>
      </c>
      <c r="E12">
        <v>174.31914437509138</v>
      </c>
      <c r="F12">
        <v>200.1</v>
      </c>
      <c r="G12">
        <v>2012</v>
      </c>
      <c r="H12">
        <v>900.87252346789546</v>
      </c>
      <c r="I12">
        <v>902.19999999999902</v>
      </c>
      <c r="J12">
        <v>2012</v>
      </c>
      <c r="K12">
        <v>1135.6332617259282</v>
      </c>
      <c r="L12">
        <v>1170.3999999999901</v>
      </c>
    </row>
    <row r="13" spans="1:12" x14ac:dyDescent="0.25">
      <c r="A13">
        <v>2013</v>
      </c>
      <c r="B13">
        <v>1830.1403224757312</v>
      </c>
      <c r="C13">
        <v>1824.2</v>
      </c>
      <c r="D13">
        <v>2013</v>
      </c>
      <c r="E13">
        <v>116.90978459317806</v>
      </c>
      <c r="F13">
        <v>74.5</v>
      </c>
      <c r="G13">
        <v>2013</v>
      </c>
      <c r="H13">
        <v>1304.0952849974499</v>
      </c>
      <c r="I13">
        <v>1304.0999999999999</v>
      </c>
      <c r="J13">
        <v>2013</v>
      </c>
      <c r="K13">
        <v>1079.3497599549326</v>
      </c>
      <c r="L13">
        <v>1060.8</v>
      </c>
    </row>
    <row r="14" spans="1:12" x14ac:dyDescent="0.25">
      <c r="A14">
        <v>2014</v>
      </c>
      <c r="B14">
        <v>1956.1993126872135</v>
      </c>
      <c r="C14">
        <v>1986.1</v>
      </c>
      <c r="D14">
        <v>2014</v>
      </c>
      <c r="E14">
        <v>51.772241763699249</v>
      </c>
      <c r="F14">
        <v>51.5</v>
      </c>
      <c r="G14">
        <v>2014</v>
      </c>
      <c r="H14">
        <v>1682.4589411654235</v>
      </c>
      <c r="I14">
        <v>1730.3</v>
      </c>
      <c r="J14">
        <v>2014</v>
      </c>
      <c r="K14">
        <v>692.89786171857372</v>
      </c>
      <c r="L14">
        <v>642.9</v>
      </c>
    </row>
    <row r="15" spans="1:12" x14ac:dyDescent="0.25">
      <c r="A15">
        <v>2015</v>
      </c>
      <c r="B15">
        <v>1480.7232301000204</v>
      </c>
      <c r="C15">
        <v>1462.3</v>
      </c>
      <c r="D15">
        <v>2015</v>
      </c>
      <c r="E15">
        <v>28.587692621003544</v>
      </c>
      <c r="F15">
        <v>35.200000000000003</v>
      </c>
      <c r="G15">
        <v>2015</v>
      </c>
      <c r="H15">
        <v>1564.1761840355398</v>
      </c>
      <c r="I15">
        <v>1573.2</v>
      </c>
      <c r="J15">
        <v>2015</v>
      </c>
      <c r="K15">
        <v>478.51419765055897</v>
      </c>
      <c r="L15">
        <v>456.4</v>
      </c>
    </row>
    <row r="16" spans="1:12" x14ac:dyDescent="0.25">
      <c r="A16">
        <v>2016</v>
      </c>
      <c r="B16">
        <v>1386.8624633292693</v>
      </c>
      <c r="C16">
        <v>1331</v>
      </c>
      <c r="D16">
        <v>2016</v>
      </c>
      <c r="E16">
        <v>122.42991534143903</v>
      </c>
      <c r="F16">
        <v>96.1</v>
      </c>
      <c r="G16">
        <v>2016</v>
      </c>
      <c r="H16">
        <v>1308.2092403267607</v>
      </c>
      <c r="I16">
        <v>1186.5999999999999</v>
      </c>
      <c r="J16">
        <v>2016</v>
      </c>
      <c r="K16">
        <v>857.6746781072909</v>
      </c>
      <c r="L16">
        <v>917.3</v>
      </c>
    </row>
    <row r="17" spans="1:13" x14ac:dyDescent="0.25">
      <c r="A17">
        <v>2018</v>
      </c>
      <c r="B17">
        <v>1617.8464137516207</v>
      </c>
      <c r="C17">
        <v>1579.3</v>
      </c>
      <c r="D17">
        <v>2018</v>
      </c>
      <c r="E17">
        <v>204.12785041570032</v>
      </c>
      <c r="F17">
        <v>284.2</v>
      </c>
      <c r="G17">
        <v>2018</v>
      </c>
      <c r="H17">
        <v>945.82542576602714</v>
      </c>
      <c r="I17">
        <v>917.1</v>
      </c>
      <c r="J17">
        <v>2018</v>
      </c>
      <c r="K17">
        <v>1040.7886991909929</v>
      </c>
      <c r="L17">
        <v>1042.9000000000001</v>
      </c>
    </row>
    <row r="18" spans="1:13" x14ac:dyDescent="0.25">
      <c r="A18">
        <v>2019</v>
      </c>
      <c r="B18">
        <v>1375.6346081587712</v>
      </c>
      <c r="C18">
        <v>1414.9</v>
      </c>
      <c r="D18">
        <v>2019</v>
      </c>
      <c r="E18">
        <v>304.59423003404902</v>
      </c>
      <c r="F18">
        <v>309.3</v>
      </c>
      <c r="G18">
        <v>2019</v>
      </c>
      <c r="H18">
        <v>815.85366154544727</v>
      </c>
      <c r="I18">
        <v>775.4</v>
      </c>
      <c r="J18">
        <v>2019</v>
      </c>
      <c r="K18">
        <v>942.21477927499791</v>
      </c>
      <c r="L18">
        <v>921.5</v>
      </c>
    </row>
    <row r="19" spans="1:13" x14ac:dyDescent="0.25">
      <c r="A19">
        <v>2020</v>
      </c>
      <c r="B19">
        <v>1355.0040391198881</v>
      </c>
      <c r="C19">
        <v>1362.1</v>
      </c>
      <c r="D19">
        <v>2020</v>
      </c>
      <c r="E19">
        <v>214.06408576256996</v>
      </c>
      <c r="F19">
        <v>245</v>
      </c>
      <c r="G19">
        <v>2020</v>
      </c>
      <c r="H19">
        <v>850.03199725010472</v>
      </c>
      <c r="I19">
        <v>834.7</v>
      </c>
      <c r="J19">
        <v>2020</v>
      </c>
      <c r="K19">
        <v>1190.7558188632497</v>
      </c>
      <c r="L19">
        <v>1039.5999999999999</v>
      </c>
    </row>
    <row r="22" spans="1:13" ht="63" x14ac:dyDescent="0.25">
      <c r="B22" s="14" t="s">
        <v>58</v>
      </c>
      <c r="C22" s="14" t="s">
        <v>60</v>
      </c>
      <c r="D22" s="14" t="s">
        <v>65</v>
      </c>
      <c r="E22" s="14" t="s">
        <v>63</v>
      </c>
      <c r="F22" s="14" t="s">
        <v>59</v>
      </c>
      <c r="G22" s="14" t="s">
        <v>61</v>
      </c>
      <c r="H22" s="14" t="s">
        <v>62</v>
      </c>
      <c r="I22" s="14" t="s">
        <v>64</v>
      </c>
      <c r="M22" t="s">
        <v>66</v>
      </c>
    </row>
    <row r="23" spans="1:13" x14ac:dyDescent="0.25">
      <c r="A23">
        <v>2002</v>
      </c>
      <c r="B23" s="4">
        <v>1755.6609758605864</v>
      </c>
      <c r="C23" s="4">
        <v>191.98356276952654</v>
      </c>
      <c r="D23" s="4">
        <v>1151.1255861613163</v>
      </c>
      <c r="E23" s="4">
        <v>1578.7697047842405</v>
      </c>
      <c r="F23">
        <v>1897.6</v>
      </c>
      <c r="G23">
        <v>218.4</v>
      </c>
      <c r="H23">
        <v>1309.3</v>
      </c>
      <c r="I23">
        <v>1533.5</v>
      </c>
    </row>
    <row r="24" spans="1:13" x14ac:dyDescent="0.25">
      <c r="A24">
        <v>2003</v>
      </c>
      <c r="B24" s="4">
        <v>1535.182936192552</v>
      </c>
      <c r="C24" s="4">
        <v>248.28889640178761</v>
      </c>
      <c r="D24" s="4">
        <v>862.61551389399074</v>
      </c>
      <c r="E24" s="4">
        <v>1639.7026239611705</v>
      </c>
      <c r="F24">
        <v>1542.69999999999</v>
      </c>
      <c r="G24">
        <v>207.3</v>
      </c>
      <c r="H24">
        <v>756.6</v>
      </c>
      <c r="I24">
        <v>1712.8999999999901</v>
      </c>
    </row>
    <row r="25" spans="1:13" x14ac:dyDescent="0.25">
      <c r="A25">
        <v>2004</v>
      </c>
      <c r="B25" s="4">
        <v>1632.8526698552041</v>
      </c>
      <c r="C25" s="4">
        <v>184.25537972196105</v>
      </c>
      <c r="D25" s="4">
        <v>978.36679322894452</v>
      </c>
      <c r="E25" s="4">
        <v>1840.3854190425125</v>
      </c>
      <c r="F25">
        <v>1476.3</v>
      </c>
      <c r="G25">
        <v>202.6</v>
      </c>
      <c r="H25">
        <v>1098.5</v>
      </c>
      <c r="I25">
        <v>1836.19999999999</v>
      </c>
    </row>
    <row r="26" spans="1:13" x14ac:dyDescent="0.25">
      <c r="A26">
        <v>2005</v>
      </c>
      <c r="B26" s="4">
        <v>1307.5451833967563</v>
      </c>
      <c r="C26" s="4">
        <v>353.17138061874493</v>
      </c>
      <c r="D26" s="4">
        <v>843.69572167784281</v>
      </c>
      <c r="E26" s="4">
        <v>1591.0581369810693</v>
      </c>
      <c r="F26">
        <v>1237.5999999999999</v>
      </c>
      <c r="G26">
        <v>339.79999999999899</v>
      </c>
      <c r="H26">
        <v>771.69999999999902</v>
      </c>
      <c r="I26">
        <v>1528.5</v>
      </c>
    </row>
    <row r="27" spans="1:13" x14ac:dyDescent="0.25">
      <c r="A27">
        <v>2006</v>
      </c>
      <c r="B27" s="4">
        <v>1562.8150303533284</v>
      </c>
      <c r="C27" s="4">
        <v>343.23514527187535</v>
      </c>
      <c r="D27" s="4">
        <v>843.94578360121159</v>
      </c>
      <c r="E27" s="4">
        <v>1449.756492707171</v>
      </c>
      <c r="F27">
        <v>1739.9</v>
      </c>
      <c r="G27">
        <v>365.8</v>
      </c>
      <c r="H27">
        <v>806.7</v>
      </c>
      <c r="I27">
        <v>1469.7</v>
      </c>
    </row>
    <row r="28" spans="1:13" x14ac:dyDescent="0.25">
      <c r="A28">
        <v>2007</v>
      </c>
      <c r="B28" s="4">
        <v>1773.7587037129629</v>
      </c>
      <c r="C28" s="4">
        <v>146.71849063378701</v>
      </c>
      <c r="D28" s="4">
        <v>1203.4994933643263</v>
      </c>
      <c r="E28" s="4">
        <v>1577.527622523819</v>
      </c>
      <c r="F28">
        <v>1802.4</v>
      </c>
      <c r="G28">
        <v>185.79999999999899</v>
      </c>
      <c r="H28">
        <v>1079.4000000000001</v>
      </c>
      <c r="I28">
        <v>1596.4</v>
      </c>
    </row>
    <row r="29" spans="1:13" x14ac:dyDescent="0.25">
      <c r="A29">
        <v>2008</v>
      </c>
      <c r="B29" s="4">
        <v>1749.8301243459714</v>
      </c>
      <c r="C29" s="4">
        <v>144.51043833448247</v>
      </c>
      <c r="D29" s="4">
        <v>1152.8429533794942</v>
      </c>
      <c r="E29" s="4">
        <v>1159.6538333515111</v>
      </c>
      <c r="F29">
        <v>1697.1</v>
      </c>
      <c r="G29">
        <v>138.19999999999999</v>
      </c>
      <c r="H29">
        <v>1254.4000000000001</v>
      </c>
      <c r="I29">
        <v>1269.2</v>
      </c>
    </row>
    <row r="30" spans="1:13" x14ac:dyDescent="0.25">
      <c r="A30">
        <v>2009</v>
      </c>
      <c r="B30" s="4">
        <v>1726.5451829346189</v>
      </c>
      <c r="C30" s="4">
        <v>187.56745817091786</v>
      </c>
      <c r="D30" s="4">
        <v>1309.7940950614361</v>
      </c>
      <c r="E30" s="4">
        <v>921.33329688235995</v>
      </c>
      <c r="F30">
        <v>1744.5</v>
      </c>
      <c r="G30">
        <v>98.8</v>
      </c>
      <c r="H30">
        <v>1216.4000000000001</v>
      </c>
      <c r="I30">
        <v>985.7</v>
      </c>
    </row>
    <row r="31" spans="1:13" x14ac:dyDescent="0.25">
      <c r="A31">
        <v>2010</v>
      </c>
      <c r="B31" s="4">
        <v>1241.9172048554674</v>
      </c>
      <c r="C31" s="4">
        <v>267.05734094587501</v>
      </c>
      <c r="D31" s="4">
        <v>881.42210514240196</v>
      </c>
      <c r="E31" s="4">
        <v>913.49015371285009</v>
      </c>
      <c r="F31">
        <v>1408.2</v>
      </c>
      <c r="G31">
        <v>241.6</v>
      </c>
      <c r="H31">
        <v>987.8</v>
      </c>
      <c r="I31">
        <v>826.9</v>
      </c>
    </row>
    <row r="32" spans="1:13" x14ac:dyDescent="0.25">
      <c r="A32">
        <v>2011</v>
      </c>
      <c r="B32" s="4">
        <v>1509.3799131933374</v>
      </c>
      <c r="C32" s="4">
        <v>335.5069622243102</v>
      </c>
      <c r="D32" s="4">
        <v>861.36869593437541</v>
      </c>
      <c r="E32" s="4">
        <v>821.99365956673842</v>
      </c>
      <c r="F32">
        <v>1351</v>
      </c>
      <c r="G32">
        <v>324.89999999999998</v>
      </c>
      <c r="H32">
        <v>955.8</v>
      </c>
      <c r="I32">
        <v>900.69999999999902</v>
      </c>
    </row>
    <row r="33" spans="1:9" x14ac:dyDescent="0.25">
      <c r="A33">
        <v>2012</v>
      </c>
      <c r="B33" s="4">
        <v>1543.4016856766593</v>
      </c>
      <c r="C33" s="4">
        <v>174.31914437509138</v>
      </c>
      <c r="D33" s="4">
        <v>900.87252346789546</v>
      </c>
      <c r="E33" s="4">
        <v>1135.6332617259282</v>
      </c>
      <c r="F33">
        <v>1484.1</v>
      </c>
      <c r="G33">
        <v>200.1</v>
      </c>
      <c r="H33">
        <v>902.19999999999902</v>
      </c>
      <c r="I33">
        <v>1170.3999999999901</v>
      </c>
    </row>
    <row r="34" spans="1:9" x14ac:dyDescent="0.25">
      <c r="A34">
        <v>2013</v>
      </c>
      <c r="B34" s="4">
        <v>1830.1403224757312</v>
      </c>
      <c r="C34" s="4">
        <v>116.90978459317806</v>
      </c>
      <c r="D34" s="4">
        <v>1304.0952849974499</v>
      </c>
      <c r="E34" s="4">
        <v>1079.3497599549326</v>
      </c>
      <c r="F34">
        <v>1824.2</v>
      </c>
      <c r="G34">
        <v>74.5</v>
      </c>
      <c r="H34">
        <v>1304.0999999999999</v>
      </c>
      <c r="I34">
        <v>1060.8</v>
      </c>
    </row>
    <row r="35" spans="1:9" x14ac:dyDescent="0.25">
      <c r="A35">
        <v>2014</v>
      </c>
      <c r="B35" s="4">
        <v>1956.1993126872135</v>
      </c>
      <c r="C35" s="4">
        <v>51.772241763699249</v>
      </c>
      <c r="D35" s="4">
        <v>1682.4589411654235</v>
      </c>
      <c r="E35" s="4">
        <v>692.89786171857372</v>
      </c>
      <c r="F35">
        <v>1986.1</v>
      </c>
      <c r="G35">
        <v>51.5</v>
      </c>
      <c r="H35">
        <v>1730.3</v>
      </c>
      <c r="I35">
        <v>642.9</v>
      </c>
    </row>
    <row r="36" spans="1:9" x14ac:dyDescent="0.25">
      <c r="A36">
        <v>2015</v>
      </c>
      <c r="B36" s="4">
        <v>1480.7232301000204</v>
      </c>
      <c r="C36" s="4">
        <v>28.587692621003544</v>
      </c>
      <c r="D36" s="4">
        <v>1564.1761840355398</v>
      </c>
      <c r="E36" s="4">
        <v>478.51419765055897</v>
      </c>
      <c r="F36">
        <v>1462.3</v>
      </c>
      <c r="G36">
        <v>35.200000000000003</v>
      </c>
      <c r="H36">
        <v>1573.2</v>
      </c>
      <c r="I36">
        <v>456.4</v>
      </c>
    </row>
    <row r="37" spans="1:9" x14ac:dyDescent="0.25">
      <c r="A37">
        <v>2016</v>
      </c>
      <c r="B37" s="4">
        <v>1386.8624633292693</v>
      </c>
      <c r="C37" s="4">
        <v>122.42991534143903</v>
      </c>
      <c r="D37" s="4">
        <v>1308.2092403267607</v>
      </c>
      <c r="E37" s="4">
        <v>857.6746781072909</v>
      </c>
      <c r="F37">
        <v>1331</v>
      </c>
      <c r="G37">
        <v>96.1</v>
      </c>
      <c r="H37">
        <v>1186.5999999999999</v>
      </c>
      <c r="I37">
        <v>917.3</v>
      </c>
    </row>
    <row r="38" spans="1:9" x14ac:dyDescent="0.25">
      <c r="A38">
        <v>2018</v>
      </c>
      <c r="B38" s="4">
        <v>1617.8464137516207</v>
      </c>
      <c r="C38" s="4">
        <v>204.12785041570032</v>
      </c>
      <c r="D38" s="4">
        <v>945.82542576602714</v>
      </c>
      <c r="E38" s="4">
        <v>1040.7886991909929</v>
      </c>
      <c r="F38">
        <v>1579.3</v>
      </c>
      <c r="G38">
        <v>284.2</v>
      </c>
      <c r="H38">
        <v>917.1</v>
      </c>
      <c r="I38">
        <v>1042.9000000000001</v>
      </c>
    </row>
    <row r="39" spans="1:9" x14ac:dyDescent="0.25">
      <c r="A39">
        <v>2019</v>
      </c>
      <c r="B39" s="4">
        <v>1375.6346081587712</v>
      </c>
      <c r="C39" s="4">
        <v>304.59423003404902</v>
      </c>
      <c r="D39" s="4">
        <v>815.85366154544727</v>
      </c>
      <c r="E39" s="4">
        <v>942.21477927499791</v>
      </c>
      <c r="F39">
        <v>1414.9</v>
      </c>
      <c r="G39">
        <v>309.3</v>
      </c>
      <c r="H39">
        <v>775.4</v>
      </c>
      <c r="I39">
        <v>921.5</v>
      </c>
    </row>
    <row r="40" spans="1:9" x14ac:dyDescent="0.25">
      <c r="A40">
        <v>2020</v>
      </c>
      <c r="B40" s="4">
        <v>1355.0040391198881</v>
      </c>
      <c r="C40" s="4">
        <v>214.06408576256996</v>
      </c>
      <c r="D40" s="4">
        <v>850.03199725010472</v>
      </c>
      <c r="E40" s="4">
        <v>1190.7558188632497</v>
      </c>
      <c r="F40">
        <v>1362.1</v>
      </c>
      <c r="G40">
        <v>245</v>
      </c>
      <c r="H40">
        <v>834.7</v>
      </c>
      <c r="I40">
        <v>1039.5999999999999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Main(2)</vt:lpstr>
      <vt:lpstr>San Joaquin</vt:lpstr>
      <vt:lpstr>Estimated</vt:lpstr>
      <vt:lpstr>Estimated bar graph</vt:lpstr>
      <vt:lpstr>Variables to predict supply</vt:lpstr>
      <vt:lpstr>Old Estimated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2024-09-09T18:45:04Z</dcterms:modified>
</cp:coreProperties>
</file>