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31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50" i="1" l="1"/>
  <c r="R50" i="1"/>
  <c r="Q50" i="1"/>
  <c r="T50" i="1" s="1"/>
  <c r="O50" i="1"/>
  <c r="P50" i="1" s="1"/>
  <c r="N50" i="1"/>
  <c r="L50" i="1"/>
  <c r="M50" i="1" s="1"/>
  <c r="S49" i="1"/>
  <c r="R49" i="1"/>
  <c r="Q49" i="1"/>
  <c r="T49" i="1" s="1"/>
  <c r="O49" i="1"/>
  <c r="P49" i="1" s="1"/>
  <c r="N49" i="1"/>
  <c r="L49" i="1"/>
  <c r="M49" i="1" s="1"/>
  <c r="S48" i="1"/>
  <c r="R48" i="1"/>
  <c r="Q48" i="1"/>
  <c r="T48" i="1" s="1"/>
  <c r="O48" i="1"/>
  <c r="P48" i="1" s="1"/>
  <c r="N48" i="1"/>
  <c r="L48" i="1"/>
  <c r="M48" i="1" s="1"/>
  <c r="S45" i="1"/>
  <c r="R45" i="1"/>
  <c r="Q45" i="1"/>
  <c r="T45" i="1" s="1"/>
  <c r="O45" i="1"/>
  <c r="P45" i="1" s="1"/>
  <c r="N45" i="1"/>
  <c r="L45" i="1"/>
  <c r="M45" i="1" s="1"/>
  <c r="S42" i="1"/>
  <c r="R42" i="1"/>
  <c r="Q42" i="1"/>
  <c r="T42" i="1" s="1"/>
  <c r="O42" i="1"/>
  <c r="P42" i="1" s="1"/>
  <c r="N42" i="1"/>
  <c r="L42" i="1"/>
  <c r="M42" i="1" s="1"/>
  <c r="T41" i="1"/>
  <c r="S41" i="1"/>
  <c r="R41" i="1"/>
  <c r="Q41" i="1"/>
  <c r="O41" i="1"/>
  <c r="P41" i="1" s="1"/>
  <c r="N41" i="1"/>
  <c r="L41" i="1"/>
  <c r="M41" i="1" s="1"/>
  <c r="S40" i="1"/>
  <c r="R40" i="1"/>
  <c r="Q40" i="1"/>
  <c r="T40" i="1" s="1"/>
  <c r="O40" i="1"/>
  <c r="P40" i="1" s="1"/>
  <c r="N40" i="1"/>
  <c r="L40" i="1"/>
  <c r="M40" i="1" s="1"/>
  <c r="S33" i="1"/>
  <c r="R33" i="1"/>
  <c r="Q33" i="1"/>
  <c r="T33" i="1" s="1"/>
  <c r="O33" i="1"/>
  <c r="P33" i="1" s="1"/>
  <c r="N33" i="1"/>
  <c r="L33" i="1"/>
  <c r="M33" i="1" s="1"/>
  <c r="S32" i="1"/>
  <c r="R32" i="1"/>
  <c r="Q32" i="1"/>
  <c r="T32" i="1" s="1"/>
  <c r="O32" i="1"/>
  <c r="P32" i="1" s="1"/>
  <c r="N32" i="1"/>
  <c r="L32" i="1"/>
  <c r="M32" i="1" s="1"/>
  <c r="T30" i="1"/>
  <c r="S30" i="1"/>
  <c r="R30" i="1"/>
  <c r="Q30" i="1"/>
  <c r="O30" i="1"/>
  <c r="P30" i="1" s="1"/>
  <c r="N30" i="1"/>
  <c r="L30" i="1"/>
  <c r="M30" i="1" s="1"/>
  <c r="S25" i="1"/>
  <c r="R25" i="1"/>
  <c r="Q25" i="1"/>
  <c r="T25" i="1" s="1"/>
  <c r="O25" i="1"/>
  <c r="P25" i="1" s="1"/>
  <c r="N25" i="1"/>
  <c r="L25" i="1"/>
  <c r="M25" i="1" s="1"/>
  <c r="S28" i="1"/>
  <c r="R28" i="1"/>
  <c r="Q28" i="1"/>
  <c r="T28" i="1" s="1"/>
  <c r="O28" i="1"/>
  <c r="P28" i="1" s="1"/>
  <c r="N28" i="1"/>
  <c r="L28" i="1"/>
  <c r="M28" i="1" s="1"/>
  <c r="S27" i="1"/>
  <c r="R27" i="1"/>
  <c r="Q27" i="1"/>
  <c r="T27" i="1" s="1"/>
  <c r="O27" i="1"/>
  <c r="P27" i="1" s="1"/>
  <c r="N27" i="1"/>
  <c r="L27" i="1"/>
  <c r="M27" i="1" s="1"/>
  <c r="S26" i="1"/>
  <c r="R26" i="1"/>
  <c r="Q26" i="1"/>
  <c r="T26" i="1" s="1"/>
  <c r="O26" i="1"/>
  <c r="P26" i="1" s="1"/>
  <c r="N26" i="1"/>
  <c r="L26" i="1"/>
  <c r="M26" i="1" s="1"/>
  <c r="S47" i="1"/>
  <c r="R47" i="1"/>
  <c r="Q47" i="1"/>
  <c r="T47" i="1" s="1"/>
  <c r="O47" i="1"/>
  <c r="P47" i="1" s="1"/>
  <c r="N47" i="1"/>
  <c r="L47" i="1"/>
  <c r="M47" i="1" s="1"/>
  <c r="S46" i="1"/>
  <c r="R46" i="1"/>
  <c r="Q46" i="1"/>
  <c r="T46" i="1" s="1"/>
  <c r="O46" i="1"/>
  <c r="P46" i="1" s="1"/>
  <c r="N46" i="1"/>
  <c r="L46" i="1"/>
  <c r="M46" i="1" s="1"/>
  <c r="S44" i="1"/>
  <c r="R44" i="1"/>
  <c r="Q44" i="1"/>
  <c r="T44" i="1" s="1"/>
  <c r="O44" i="1"/>
  <c r="P44" i="1" s="1"/>
  <c r="N44" i="1"/>
  <c r="L44" i="1"/>
  <c r="M44" i="1" s="1"/>
  <c r="S43" i="1"/>
  <c r="R43" i="1"/>
  <c r="Q43" i="1"/>
  <c r="T43" i="1" s="1"/>
  <c r="O43" i="1"/>
  <c r="P43" i="1" s="1"/>
  <c r="N43" i="1"/>
  <c r="L43" i="1"/>
  <c r="M43" i="1" s="1"/>
  <c r="S39" i="1"/>
  <c r="R39" i="1"/>
  <c r="Q39" i="1"/>
  <c r="T39" i="1" s="1"/>
  <c r="O39" i="1"/>
  <c r="P39" i="1" s="1"/>
  <c r="N39" i="1"/>
  <c r="L39" i="1"/>
  <c r="M39" i="1" s="1"/>
  <c r="T38" i="1"/>
  <c r="S38" i="1"/>
  <c r="R38" i="1"/>
  <c r="Q38" i="1"/>
  <c r="O38" i="1"/>
  <c r="P38" i="1" s="1"/>
  <c r="N38" i="1"/>
  <c r="L38" i="1"/>
  <c r="M38" i="1" s="1"/>
  <c r="S37" i="1"/>
  <c r="R37" i="1"/>
  <c r="Q37" i="1"/>
  <c r="T37" i="1" s="1"/>
  <c r="O37" i="1"/>
  <c r="P37" i="1" s="1"/>
  <c r="N37" i="1"/>
  <c r="L37" i="1"/>
  <c r="M37" i="1" s="1"/>
  <c r="S36" i="1"/>
  <c r="R36" i="1"/>
  <c r="Q36" i="1"/>
  <c r="T36" i="1" s="1"/>
  <c r="O36" i="1"/>
  <c r="P36" i="1" s="1"/>
  <c r="N36" i="1"/>
  <c r="L36" i="1"/>
  <c r="M36" i="1" s="1"/>
  <c r="S35" i="1"/>
  <c r="R35" i="1"/>
  <c r="Q35" i="1"/>
  <c r="T35" i="1" s="1"/>
  <c r="O35" i="1"/>
  <c r="P35" i="1" s="1"/>
  <c r="N35" i="1"/>
  <c r="L35" i="1"/>
  <c r="M35" i="1" s="1"/>
  <c r="S34" i="1"/>
  <c r="R34" i="1"/>
  <c r="Q34" i="1"/>
  <c r="T34" i="1" s="1"/>
  <c r="O34" i="1"/>
  <c r="P34" i="1" s="1"/>
  <c r="N34" i="1"/>
  <c r="L34" i="1"/>
  <c r="M34" i="1" s="1"/>
  <c r="S31" i="1"/>
  <c r="R31" i="1"/>
  <c r="Q31" i="1"/>
  <c r="T31" i="1" s="1"/>
  <c r="O31" i="1"/>
  <c r="P31" i="1" s="1"/>
  <c r="N31" i="1"/>
  <c r="L31" i="1"/>
  <c r="M31" i="1" s="1"/>
  <c r="S29" i="1"/>
  <c r="R29" i="1"/>
  <c r="Q29" i="1"/>
  <c r="T29" i="1" s="1"/>
  <c r="O29" i="1"/>
  <c r="P29" i="1" s="1"/>
  <c r="N29" i="1"/>
  <c r="L29" i="1"/>
  <c r="M29" i="1" s="1"/>
  <c r="T24" i="1" l="1"/>
  <c r="S24" i="1"/>
  <c r="R24" i="1"/>
  <c r="Q24" i="1"/>
  <c r="O24" i="1"/>
  <c r="P24" i="1" s="1"/>
  <c r="N24" i="1"/>
  <c r="L24" i="1"/>
  <c r="M24" i="1" s="1"/>
  <c r="S23" i="1"/>
  <c r="R23" i="1"/>
  <c r="Q23" i="1"/>
  <c r="T23" i="1" s="1"/>
  <c r="P23" i="1"/>
  <c r="O23" i="1"/>
  <c r="N23" i="1"/>
  <c r="L23" i="1"/>
  <c r="M23" i="1" s="1"/>
  <c r="S22" i="1"/>
  <c r="R22" i="1"/>
  <c r="Q22" i="1"/>
  <c r="T22" i="1" s="1"/>
  <c r="O22" i="1"/>
  <c r="P22" i="1" s="1"/>
  <c r="N22" i="1"/>
  <c r="M22" i="1"/>
  <c r="L22" i="1"/>
  <c r="S21" i="1"/>
  <c r="R21" i="1"/>
  <c r="Q21" i="1"/>
  <c r="T21" i="1" s="1"/>
  <c r="O21" i="1"/>
  <c r="P21" i="1" s="1"/>
  <c r="N21" i="1"/>
  <c r="L21" i="1"/>
  <c r="M21" i="1" s="1"/>
  <c r="S20" i="1"/>
  <c r="R20" i="1"/>
  <c r="Q20" i="1"/>
  <c r="T20" i="1" s="1"/>
  <c r="O20" i="1"/>
  <c r="P20" i="1" s="1"/>
  <c r="N20" i="1"/>
  <c r="L20" i="1"/>
  <c r="M20" i="1" s="1"/>
  <c r="T19" i="1"/>
  <c r="S19" i="1"/>
  <c r="R19" i="1"/>
  <c r="Q19" i="1"/>
  <c r="P19" i="1"/>
  <c r="O19" i="1"/>
  <c r="N19" i="1"/>
  <c r="L19" i="1"/>
  <c r="M19" i="1" s="1"/>
  <c r="S18" i="1"/>
  <c r="R18" i="1"/>
  <c r="Q18" i="1"/>
  <c r="T18" i="1" s="1"/>
  <c r="O18" i="1"/>
  <c r="P18" i="1" s="1"/>
  <c r="N18" i="1"/>
  <c r="M18" i="1"/>
  <c r="L18" i="1"/>
  <c r="S17" i="1"/>
  <c r="R17" i="1"/>
  <c r="Q17" i="1"/>
  <c r="T17" i="1" s="1"/>
  <c r="O17" i="1"/>
  <c r="P17" i="1" s="1"/>
  <c r="N17" i="1"/>
  <c r="L17" i="1"/>
  <c r="M17" i="1" s="1"/>
  <c r="S16" i="1"/>
  <c r="R16" i="1"/>
  <c r="Q16" i="1"/>
  <c r="T16" i="1" s="1"/>
  <c r="O16" i="1"/>
  <c r="P16" i="1" s="1"/>
  <c r="N16" i="1"/>
  <c r="L16" i="1"/>
  <c r="M16" i="1" s="1"/>
  <c r="T15" i="1"/>
  <c r="S15" i="1"/>
  <c r="R15" i="1"/>
  <c r="Q15" i="1"/>
  <c r="O15" i="1"/>
  <c r="P15" i="1" s="1"/>
  <c r="N15" i="1"/>
  <c r="L15" i="1"/>
  <c r="M15" i="1" s="1"/>
  <c r="S14" i="1"/>
  <c r="R14" i="1"/>
  <c r="Q14" i="1"/>
  <c r="T14" i="1" s="1"/>
  <c r="P14" i="1"/>
  <c r="O14" i="1"/>
  <c r="N14" i="1"/>
  <c r="L14" i="1"/>
  <c r="M14" i="1" s="1"/>
  <c r="S13" i="1"/>
  <c r="R13" i="1"/>
  <c r="Q13" i="1"/>
  <c r="T13" i="1" s="1"/>
  <c r="O13" i="1"/>
  <c r="P13" i="1" s="1"/>
  <c r="N13" i="1"/>
  <c r="L13" i="1"/>
  <c r="M13" i="1" s="1"/>
  <c r="S12" i="1"/>
  <c r="R12" i="1"/>
  <c r="Q12" i="1"/>
  <c r="T12" i="1" s="1"/>
  <c r="O12" i="1"/>
  <c r="P12" i="1" s="1"/>
  <c r="N12" i="1"/>
  <c r="L12" i="1"/>
  <c r="M12" i="1" s="1"/>
  <c r="S11" i="1"/>
  <c r="R11" i="1"/>
  <c r="Q11" i="1"/>
  <c r="T11" i="1" s="1"/>
  <c r="O11" i="1"/>
  <c r="P11" i="1" s="1"/>
  <c r="N11" i="1"/>
  <c r="L11" i="1"/>
  <c r="M11" i="1" s="1"/>
  <c r="T10" i="1"/>
  <c r="S10" i="1"/>
  <c r="R10" i="1"/>
  <c r="Q10" i="1"/>
  <c r="P10" i="1"/>
  <c r="O10" i="1"/>
  <c r="N10" i="1"/>
  <c r="L10" i="1"/>
  <c r="M10" i="1" s="1"/>
  <c r="S9" i="1"/>
  <c r="R9" i="1"/>
  <c r="Q9" i="1"/>
  <c r="T9" i="1" s="1"/>
  <c r="O9" i="1"/>
  <c r="P9" i="1" s="1"/>
  <c r="N9" i="1"/>
  <c r="M9" i="1"/>
  <c r="L9" i="1"/>
  <c r="S8" i="1"/>
  <c r="R8" i="1"/>
  <c r="Q8" i="1"/>
  <c r="T8" i="1" s="1"/>
  <c r="O8" i="1"/>
  <c r="P8" i="1" s="1"/>
  <c r="N8" i="1"/>
  <c r="L8" i="1"/>
  <c r="M8" i="1" s="1"/>
  <c r="S7" i="1"/>
  <c r="R7" i="1"/>
  <c r="Q7" i="1"/>
  <c r="T7" i="1" s="1"/>
  <c r="O7" i="1"/>
  <c r="P7" i="1" s="1"/>
  <c r="N7" i="1"/>
  <c r="L7" i="1"/>
  <c r="M7" i="1" s="1"/>
  <c r="S6" i="1"/>
  <c r="R6" i="1"/>
  <c r="Q6" i="1"/>
  <c r="T6" i="1" s="1"/>
  <c r="P6" i="1"/>
  <c r="O6" i="1"/>
  <c r="N6" i="1"/>
  <c r="L6" i="1"/>
  <c r="M6" i="1" s="1"/>
  <c r="S5" i="1"/>
  <c r="R5" i="1"/>
  <c r="Q5" i="1"/>
  <c r="T5" i="1" s="1"/>
  <c r="P5" i="1"/>
  <c r="O5" i="1"/>
  <c r="N5" i="1"/>
  <c r="L5" i="1"/>
  <c r="M5" i="1" s="1"/>
  <c r="S4" i="1"/>
  <c r="R4" i="1"/>
  <c r="Q4" i="1"/>
  <c r="T4" i="1" s="1"/>
  <c r="O4" i="1"/>
  <c r="P4" i="1" s="1"/>
  <c r="N4" i="1"/>
  <c r="M4" i="1"/>
  <c r="L4" i="1"/>
  <c r="T3" i="1"/>
  <c r="S3" i="1"/>
  <c r="R3" i="1"/>
  <c r="Q3" i="1"/>
  <c r="P3" i="1"/>
  <c r="O3" i="1"/>
  <c r="N3" i="1"/>
  <c r="L3" i="1"/>
  <c r="M3" i="1" s="1"/>
  <c r="S2" i="1"/>
  <c r="R2" i="1"/>
  <c r="Q2" i="1"/>
  <c r="T2" i="1" s="1"/>
  <c r="O2" i="1"/>
  <c r="P2" i="1" s="1"/>
  <c r="N2" i="1"/>
  <c r="L2" i="1"/>
  <c r="M2" i="1" s="1"/>
</calcChain>
</file>

<file path=xl/sharedStrings.xml><?xml version="1.0" encoding="utf-8"?>
<sst xmlns="http://schemas.openxmlformats.org/spreadsheetml/2006/main" count="273" uniqueCount="137">
  <si>
    <t>F</t>
  </si>
  <si>
    <t>ADVINCULA</t>
  </si>
  <si>
    <t>PAUL BRIX</t>
  </si>
  <si>
    <t>ALVAREZ</t>
  </si>
  <si>
    <t>MARY LOUISE</t>
  </si>
  <si>
    <t>BOLOTAOLO</t>
  </si>
  <si>
    <t>KATHY LYNN</t>
  </si>
  <si>
    <t>DIAZ</t>
  </si>
  <si>
    <t>MANUELLE MARIE</t>
  </si>
  <si>
    <t>DINGLASAN</t>
  </si>
  <si>
    <t>EMADEM</t>
  </si>
  <si>
    <t>ALISON</t>
  </si>
  <si>
    <t>ESCLAMADO</t>
  </si>
  <si>
    <t>AARON</t>
  </si>
  <si>
    <t>JAVATE</t>
  </si>
  <si>
    <t>CARL</t>
  </si>
  <si>
    <t>LOPE</t>
  </si>
  <si>
    <t>GINALYN</t>
  </si>
  <si>
    <t>MAJE</t>
  </si>
  <si>
    <t>LINEL ANNE</t>
  </si>
  <si>
    <t>MANALO</t>
  </si>
  <si>
    <t>MANGGOL</t>
  </si>
  <si>
    <t>MATIRA</t>
  </si>
  <si>
    <t>BOBBY</t>
  </si>
  <si>
    <t>MERCADO</t>
  </si>
  <si>
    <t>JERRY</t>
  </si>
  <si>
    <t>MILAY</t>
  </si>
  <si>
    <t>VIENNA</t>
  </si>
  <si>
    <t>NARSICO</t>
  </si>
  <si>
    <t>RAYMART</t>
  </si>
  <si>
    <t>ONDOY</t>
  </si>
  <si>
    <t>TIESAN JUN</t>
  </si>
  <si>
    <t>PORMENTO</t>
  </si>
  <si>
    <t>ZENCHIN</t>
  </si>
  <si>
    <t>SANICO</t>
  </si>
  <si>
    <t>TABAJONDA</t>
  </si>
  <si>
    <t>CHEZKA</t>
  </si>
  <si>
    <t>VARELA</t>
  </si>
  <si>
    <t>JEFFREY</t>
  </si>
  <si>
    <t>VERDEY</t>
  </si>
  <si>
    <t>ATHENA</t>
  </si>
  <si>
    <t>WALOG</t>
  </si>
  <si>
    <t>SELVINO</t>
  </si>
  <si>
    <t xml:space="preserve"> </t>
  </si>
  <si>
    <t>M</t>
  </si>
  <si>
    <t>S</t>
  </si>
  <si>
    <t>L</t>
  </si>
  <si>
    <t>Q</t>
  </si>
  <si>
    <t>ETHEL</t>
  </si>
  <si>
    <t>MAY</t>
  </si>
  <si>
    <t>CINDERELLA</t>
  </si>
  <si>
    <t>MARIA ROSITA</t>
  </si>
  <si>
    <t xml:space="preserve"> apaulbrix@yahoo.com</t>
  </si>
  <si>
    <t xml:space="preserve"> yrmaesioul@gmail.com</t>
  </si>
  <si>
    <t xml:space="preserve">katbolotaolo@gmail.com </t>
  </si>
  <si>
    <t>tais.mimaropa@gmail.com</t>
  </si>
  <si>
    <t xml:space="preserve">acemadem@gmail.com </t>
  </si>
  <si>
    <t xml:space="preserve">aaron.esclamado@yahoo.com </t>
  </si>
  <si>
    <t xml:space="preserve"> cfojavate@gmail.com</t>
  </si>
  <si>
    <t>ginalynlope_18@yahoo.com</t>
  </si>
  <si>
    <t xml:space="preserve"> linel.maje@yahoo.com</t>
  </si>
  <si>
    <t>mae7_serrano@yahoo.com</t>
  </si>
  <si>
    <t>cmanggol@yahoo.com</t>
  </si>
  <si>
    <t xml:space="preserve">bobcmat@yahoo.com </t>
  </si>
  <si>
    <t xml:space="preserve"> jerry_m@yahoo.com</t>
  </si>
  <si>
    <t>vienmilay@yahoo.com</t>
  </si>
  <si>
    <t xml:space="preserve"> chizero23@gmail.com</t>
  </si>
  <si>
    <t xml:space="preserve">zenchin.pormento@gmail.com </t>
  </si>
  <si>
    <t xml:space="preserve"> sanicomara@gmail.com</t>
  </si>
  <si>
    <t xml:space="preserve">mfc.tabajonda@gmail.com </t>
  </si>
  <si>
    <t>varelajd13@gmail.com</t>
  </si>
  <si>
    <t xml:space="preserve">athenacollineverdey@gmail.com </t>
  </si>
  <si>
    <t>DOST-MIMAROPA</t>
  </si>
  <si>
    <t>ACOSTA</t>
  </si>
  <si>
    <t>ALLAN</t>
  </si>
  <si>
    <t>CANTOS</t>
  </si>
  <si>
    <t>DESIREE ANN</t>
  </si>
  <si>
    <t>CHAVEZ</t>
  </si>
  <si>
    <t>TERESA</t>
  </si>
  <si>
    <t>BRIAN</t>
  </si>
  <si>
    <t>DOCTOR</t>
  </si>
  <si>
    <t>JELYN</t>
  </si>
  <si>
    <t>GAMBOA</t>
  </si>
  <si>
    <t>LANTORIA</t>
  </si>
  <si>
    <t>LUVIEN</t>
  </si>
  <si>
    <t>PADILLA</t>
  </si>
  <si>
    <t>PIZARRAS</t>
  </si>
  <si>
    <t>CHARLOTTE</t>
  </si>
  <si>
    <t>SABILLO</t>
  </si>
  <si>
    <t>TABARANGAO</t>
  </si>
  <si>
    <t>JURY</t>
  </si>
  <si>
    <t>VILLANUEVA</t>
  </si>
  <si>
    <t>JULIE ANN</t>
  </si>
  <si>
    <t>VILLARBA</t>
  </si>
  <si>
    <t>YARA</t>
  </si>
  <si>
    <t>MARK KEVIN</t>
  </si>
  <si>
    <t>P</t>
  </si>
  <si>
    <t>FERDINAND</t>
  </si>
  <si>
    <t>JULIUS MARION</t>
  </si>
  <si>
    <t>SHROLEIN JOY</t>
  </si>
  <si>
    <t>lovelantoria@gmail.com</t>
  </si>
  <si>
    <t>allanpadilla@gmail.com</t>
  </si>
  <si>
    <t>jullieannvillanueva@yahoo.com</t>
  </si>
  <si>
    <t>delacernajana@yahoo.com</t>
  </si>
  <si>
    <t>charlotte.pizarras.98@gmail.com</t>
  </si>
  <si>
    <t>tabarangaojury@gmail.com</t>
  </si>
  <si>
    <t>allan.acosta24@gmail.com</t>
  </si>
  <si>
    <t>jelyn.doctor@gmail.com</t>
  </si>
  <si>
    <t>kevinyara001@gmail.com</t>
  </si>
  <si>
    <t>it.ferdinandgamboa@gmail.com</t>
  </si>
  <si>
    <t>teresaornedochavez@gmail.com</t>
  </si>
  <si>
    <t>shrolein.villarba@gmail.com</t>
  </si>
  <si>
    <t>juliussabillo31@gmail.com</t>
  </si>
  <si>
    <t>desireeanncantos@gmail.com</t>
  </si>
  <si>
    <t>DELA CERMA</t>
  </si>
  <si>
    <t>sanicomara@gmail.com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</si>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</sst>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00"/>
      <name val="Calibri"/>
      <family val="2"/>
    </font>
    <font>
      <u/>
      <sz val="9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7" fillId="3" borderId="1" xfId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/>
    <xf numFmtId="0" fontId="5" fillId="3" borderId="1" xfId="1" applyFill="1" applyBorder="1" applyAlignment="1"/>
    <xf numFmtId="14" fontId="0" fillId="2" borderId="1" xfId="0" applyNumberFormat="1" applyFill="1" applyBorder="1"/>
    <xf numFmtId="0" fontId="5" fillId="2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obcmat@yahoo.com" TargetMode="External"/><Relationship Id="rId13" Type="http://schemas.openxmlformats.org/officeDocument/2006/relationships/hyperlink" Target="mailto:athenacollineverdey@gmail.com" TargetMode="External"/><Relationship Id="rId18" Type="http://schemas.openxmlformats.org/officeDocument/2006/relationships/hyperlink" Target="mailto:mfc.tabajonda@gmail.com" TargetMode="External"/><Relationship Id="rId26" Type="http://schemas.openxmlformats.org/officeDocument/2006/relationships/hyperlink" Target="mailto:sanicomara@gmail.com" TargetMode="External"/><Relationship Id="rId3" Type="http://schemas.openxmlformats.org/officeDocument/2006/relationships/hyperlink" Target="mailto:acemadem@gmail.com" TargetMode="External"/><Relationship Id="rId21" Type="http://schemas.openxmlformats.org/officeDocument/2006/relationships/hyperlink" Target="mailto:allanpadilla@gmail.com" TargetMode="External"/><Relationship Id="rId7" Type="http://schemas.openxmlformats.org/officeDocument/2006/relationships/hyperlink" Target="mailto:cmanggol@yahoo.com" TargetMode="External"/><Relationship Id="rId12" Type="http://schemas.openxmlformats.org/officeDocument/2006/relationships/hyperlink" Target="mailto:varelajd13@gmail.com" TargetMode="External"/><Relationship Id="rId17" Type="http://schemas.openxmlformats.org/officeDocument/2006/relationships/hyperlink" Target="mailto:zenchin.pormento@gmail.com" TargetMode="External"/><Relationship Id="rId25" Type="http://schemas.openxmlformats.org/officeDocument/2006/relationships/hyperlink" Target="mailto:tabarangaojury@gmail.com" TargetMode="External"/><Relationship Id="rId2" Type="http://schemas.openxmlformats.org/officeDocument/2006/relationships/hyperlink" Target="mailto:tais.mimaropa@gmail.com" TargetMode="External"/><Relationship Id="rId16" Type="http://schemas.openxmlformats.org/officeDocument/2006/relationships/hyperlink" Target="mailto:mae7_serrano@yahoo.com" TargetMode="External"/><Relationship Id="rId20" Type="http://schemas.openxmlformats.org/officeDocument/2006/relationships/hyperlink" Target="mailto:lovelantoria@gmail.com" TargetMode="External"/><Relationship Id="rId1" Type="http://schemas.openxmlformats.org/officeDocument/2006/relationships/hyperlink" Target="mailto:katbolotaolo@gmail.com" TargetMode="External"/><Relationship Id="rId6" Type="http://schemas.openxmlformats.org/officeDocument/2006/relationships/hyperlink" Target="mailto:mae7_serrano@yahoo.com" TargetMode="External"/><Relationship Id="rId11" Type="http://schemas.openxmlformats.org/officeDocument/2006/relationships/hyperlink" Target="mailto:mfc.tabajonda@gmail.com" TargetMode="External"/><Relationship Id="rId24" Type="http://schemas.openxmlformats.org/officeDocument/2006/relationships/hyperlink" Target="mailto:charlotte.pizarras.98@gmail.com" TargetMode="External"/><Relationship Id="rId5" Type="http://schemas.openxmlformats.org/officeDocument/2006/relationships/hyperlink" Target="mailto:ginalynlope_18@yahoo.com" TargetMode="External"/><Relationship Id="rId15" Type="http://schemas.openxmlformats.org/officeDocument/2006/relationships/hyperlink" Target="mailto:ginalynlope_18@yahoo.com" TargetMode="External"/><Relationship Id="rId23" Type="http://schemas.openxmlformats.org/officeDocument/2006/relationships/hyperlink" Target="mailto:delacernajana@yahoo.com" TargetMode="External"/><Relationship Id="rId10" Type="http://schemas.openxmlformats.org/officeDocument/2006/relationships/hyperlink" Target="mailto:zenchin.pormento@gmail.com" TargetMode="External"/><Relationship Id="rId19" Type="http://schemas.openxmlformats.org/officeDocument/2006/relationships/hyperlink" Target="mailto:varelajd13@gmail.com" TargetMode="External"/><Relationship Id="rId4" Type="http://schemas.openxmlformats.org/officeDocument/2006/relationships/hyperlink" Target="mailto:aaron.esclamado@yahoo.com" TargetMode="External"/><Relationship Id="rId9" Type="http://schemas.openxmlformats.org/officeDocument/2006/relationships/hyperlink" Target="mailto:vienmilay@yahoo.com" TargetMode="External"/><Relationship Id="rId14" Type="http://schemas.openxmlformats.org/officeDocument/2006/relationships/hyperlink" Target="mailto:tais.mimaropa@gmail.com" TargetMode="External"/><Relationship Id="rId22" Type="http://schemas.openxmlformats.org/officeDocument/2006/relationships/hyperlink" Target="mailto:jullieannvillanueva@yahoo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F13" sqref="F13"/>
    </sheetView>
  </sheetViews>
  <sheetFormatPr defaultRowHeight="15" x14ac:dyDescent="0.25"/>
  <cols>
    <col min="1" max="1" width="18.7109375" customWidth="1"/>
    <col min="2" max="2" width="21.140625" customWidth="1"/>
    <col min="3" max="3" width="15.28515625" customWidth="1"/>
    <col min="4" max="4" width="25.5703125" customWidth="1"/>
    <col min="6" max="6" width="14" customWidth="1"/>
    <col min="7" max="7" width="20.5703125" customWidth="1"/>
    <col min="10" max="10" width="11.7109375" customWidth="1"/>
    <col min="16" max="16" width="16.28515625" customWidth="1"/>
    <col min="21" max="21" width="10.5703125" customWidth="1"/>
  </cols>
  <sheetData>
    <row r="1" spans="1:21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 x14ac:dyDescent="0.25">
      <c r="A2" s="16" t="s">
        <v>1</v>
      </c>
      <c r="B2" s="16" t="s">
        <v>2</v>
      </c>
      <c r="C2" s="17"/>
      <c r="D2" s="2"/>
      <c r="E2" s="8" t="s">
        <v>44</v>
      </c>
      <c r="F2" s="3">
        <v>33053</v>
      </c>
      <c r="G2" s="4" t="s">
        <v>72</v>
      </c>
      <c r="H2" s="5">
        <v>59.9</v>
      </c>
      <c r="I2" s="5">
        <v>168.2</v>
      </c>
      <c r="J2" s="5">
        <v>20.5</v>
      </c>
      <c r="K2" s="4">
        <v>30</v>
      </c>
      <c r="L2" s="4">
        <f>ROUNDDOWN(((I2/2.54)/12), 0)</f>
        <v>5</v>
      </c>
      <c r="M2" s="6">
        <f>((((I2/2.54)/12)-L2)*12)</f>
        <v>6.2204724409448744</v>
      </c>
      <c r="N2" s="6">
        <f>H2*2.2</f>
        <v>131.78</v>
      </c>
      <c r="O2" s="7">
        <f>H2/((I2/100)^2)</f>
        <v>21.172631528345878</v>
      </c>
      <c r="P2" s="4" t="str">
        <f>IF(O2&lt;18.5,"UNDERWEIGHT",IF(O2&lt;=24.99,"NORMAL",IF(O2&lt;=29.99,"OVERWEIGHT","OBESE")))</f>
        <v>NORMAL</v>
      </c>
      <c r="Q2" s="6">
        <f>((I2-100)-((I2-100)*0.1))</f>
        <v>61.379999999999988</v>
      </c>
      <c r="R2" s="6">
        <f>(H2)-(0.1*H2)</f>
        <v>53.91</v>
      </c>
      <c r="S2" s="6">
        <f>(H2)+(0.1*H2)</f>
        <v>65.89</v>
      </c>
      <c r="T2" s="6">
        <f>Q2*K2</f>
        <v>1841.3999999999996</v>
      </c>
      <c r="U2" s="3">
        <v>43257</v>
      </c>
    </row>
    <row r="3" spans="1:21" x14ac:dyDescent="0.25">
      <c r="A3" s="17" t="s">
        <v>3</v>
      </c>
      <c r="B3" s="17" t="s">
        <v>4</v>
      </c>
      <c r="C3" s="17"/>
      <c r="D3" s="18" t="s">
        <v>52</v>
      </c>
      <c r="E3" s="5" t="s">
        <v>0</v>
      </c>
      <c r="F3" s="27">
        <v>34936</v>
      </c>
      <c r="G3" s="4" t="s">
        <v>72</v>
      </c>
      <c r="H3" s="1">
        <v>53.9</v>
      </c>
      <c r="I3" s="1">
        <v>151.19999999999999</v>
      </c>
      <c r="J3" s="1">
        <v>35.5</v>
      </c>
      <c r="K3" s="4">
        <v>30</v>
      </c>
      <c r="L3" s="4">
        <f t="shared" ref="L3:L24" si="0">ROUNDDOWN(((I3/2.54)/12), 0)</f>
        <v>4</v>
      </c>
      <c r="M3" s="6">
        <f t="shared" ref="M3:M24" si="1">((((I3/2.54)/12)-L3)*12)</f>
        <v>11.5275590551181</v>
      </c>
      <c r="N3" s="6">
        <f t="shared" ref="N3:N24" si="2">H3*2.2</f>
        <v>118.58000000000001</v>
      </c>
      <c r="O3" s="7">
        <f t="shared" ref="O3:O24" si="3">H3/((I3/100)^2)</f>
        <v>23.576817558299048</v>
      </c>
      <c r="P3" s="4" t="str">
        <f t="shared" ref="P3:P24" si="4">IF(O3&lt;18.5,"UNDERWEIGHT",IF(O3&lt;=24.99,"NORMAL",IF(O3&lt;=29.99,"OVERWEIGHT","OBESE")))</f>
        <v>NORMAL</v>
      </c>
      <c r="Q3" s="6">
        <f t="shared" ref="Q3:Q24" si="5">((I3-100)-((I3-100)*0.1))</f>
        <v>46.079999999999991</v>
      </c>
      <c r="R3" s="6">
        <f t="shared" ref="R3:R24" si="6">(H3)-(0.1*H3)</f>
        <v>48.51</v>
      </c>
      <c r="S3" s="6">
        <f t="shared" ref="S3:S24" si="7">(H3)+(0.1*H3)</f>
        <v>59.29</v>
      </c>
      <c r="T3" s="6">
        <f t="shared" ref="T3:T24" si="8">Q3*K3</f>
        <v>1382.3999999999996</v>
      </c>
      <c r="U3" s="3">
        <v>43257</v>
      </c>
    </row>
    <row r="4" spans="1:21" x14ac:dyDescent="0.25">
      <c r="A4" s="17" t="s">
        <v>5</v>
      </c>
      <c r="B4" s="17" t="s">
        <v>6</v>
      </c>
      <c r="C4" s="17"/>
      <c r="D4" s="18" t="s">
        <v>53</v>
      </c>
      <c r="E4" s="5" t="s">
        <v>0</v>
      </c>
      <c r="F4" s="27">
        <v>34236</v>
      </c>
      <c r="G4" s="4" t="s">
        <v>72</v>
      </c>
      <c r="H4" s="1">
        <v>38.9</v>
      </c>
      <c r="I4" s="1">
        <v>148.80000000000001</v>
      </c>
      <c r="J4" s="1">
        <v>21.8</v>
      </c>
      <c r="K4" s="4">
        <v>30</v>
      </c>
      <c r="L4" s="4">
        <f t="shared" si="0"/>
        <v>4</v>
      </c>
      <c r="M4" s="6">
        <f t="shared" si="1"/>
        <v>10.582677165354333</v>
      </c>
      <c r="N4" s="6">
        <f t="shared" si="2"/>
        <v>85.58</v>
      </c>
      <c r="O4" s="7">
        <f t="shared" si="3"/>
        <v>17.568866342929812</v>
      </c>
      <c r="P4" s="4" t="str">
        <f t="shared" si="4"/>
        <v>UNDERWEIGHT</v>
      </c>
      <c r="Q4" s="6">
        <f t="shared" si="5"/>
        <v>43.920000000000009</v>
      </c>
      <c r="R4" s="6">
        <f t="shared" si="6"/>
        <v>35.01</v>
      </c>
      <c r="S4" s="6">
        <f t="shared" si="7"/>
        <v>42.79</v>
      </c>
      <c r="T4" s="6">
        <f t="shared" si="8"/>
        <v>1317.6000000000004</v>
      </c>
      <c r="U4" s="3">
        <v>43257</v>
      </c>
    </row>
    <row r="5" spans="1:21" x14ac:dyDescent="0.25">
      <c r="A5" s="17" t="s">
        <v>7</v>
      </c>
      <c r="B5" s="17" t="s">
        <v>8</v>
      </c>
      <c r="C5" s="17"/>
      <c r="D5" s="19" t="s">
        <v>54</v>
      </c>
      <c r="E5" s="5" t="s">
        <v>0</v>
      </c>
      <c r="F5" s="27">
        <v>33487</v>
      </c>
      <c r="G5" s="4" t="s">
        <v>72</v>
      </c>
      <c r="H5" s="1">
        <v>48.6</v>
      </c>
      <c r="I5" s="1">
        <v>154.80000000000001</v>
      </c>
      <c r="J5" s="1">
        <v>29.4</v>
      </c>
      <c r="K5" s="4">
        <v>30</v>
      </c>
      <c r="L5" s="4">
        <f t="shared" si="0"/>
        <v>5</v>
      </c>
      <c r="M5" s="6">
        <f t="shared" si="1"/>
        <v>0.94488188976378851</v>
      </c>
      <c r="N5" s="6">
        <f t="shared" si="2"/>
        <v>106.92000000000002</v>
      </c>
      <c r="O5" s="7">
        <f t="shared" si="3"/>
        <v>20.281233098972415</v>
      </c>
      <c r="P5" s="4" t="str">
        <f t="shared" si="4"/>
        <v>NORMAL</v>
      </c>
      <c r="Q5" s="6">
        <f t="shared" si="5"/>
        <v>49.320000000000007</v>
      </c>
      <c r="R5" s="6">
        <f t="shared" si="6"/>
        <v>43.74</v>
      </c>
      <c r="S5" s="6">
        <f t="shared" si="7"/>
        <v>53.46</v>
      </c>
      <c r="T5" s="6">
        <f t="shared" si="8"/>
        <v>1479.6000000000001</v>
      </c>
      <c r="U5" s="3">
        <v>43257</v>
      </c>
    </row>
    <row r="6" spans="1:21" x14ac:dyDescent="0.25">
      <c r="A6" s="17" t="s">
        <v>9</v>
      </c>
      <c r="B6" s="17" t="s">
        <v>48</v>
      </c>
      <c r="C6" s="17" t="s">
        <v>44</v>
      </c>
      <c r="D6" s="19" t="s">
        <v>55</v>
      </c>
      <c r="E6" s="5" t="s">
        <v>0</v>
      </c>
      <c r="F6" s="27">
        <v>30898</v>
      </c>
      <c r="G6" s="4" t="s">
        <v>72</v>
      </c>
      <c r="H6" s="1">
        <v>41.4</v>
      </c>
      <c r="I6" s="1">
        <v>149</v>
      </c>
      <c r="J6" s="1">
        <v>26.4</v>
      </c>
      <c r="K6" s="4">
        <v>30</v>
      </c>
      <c r="L6" s="4">
        <f t="shared" si="0"/>
        <v>4</v>
      </c>
      <c r="M6" s="6">
        <f t="shared" si="1"/>
        <v>10.661417322834641</v>
      </c>
      <c r="N6" s="6">
        <f t="shared" si="2"/>
        <v>91.08</v>
      </c>
      <c r="O6" s="7">
        <f t="shared" si="3"/>
        <v>18.647808657267689</v>
      </c>
      <c r="P6" s="4" t="str">
        <f t="shared" si="4"/>
        <v>NORMAL</v>
      </c>
      <c r="Q6" s="6">
        <f t="shared" si="5"/>
        <v>44.1</v>
      </c>
      <c r="R6" s="6">
        <f t="shared" si="6"/>
        <v>37.26</v>
      </c>
      <c r="S6" s="6">
        <f t="shared" si="7"/>
        <v>45.54</v>
      </c>
      <c r="T6" s="6">
        <f t="shared" si="8"/>
        <v>1323</v>
      </c>
      <c r="U6" s="3">
        <v>43257</v>
      </c>
    </row>
    <row r="7" spans="1:21" x14ac:dyDescent="0.25">
      <c r="A7" s="17" t="s">
        <v>10</v>
      </c>
      <c r="B7" s="17" t="s">
        <v>11</v>
      </c>
      <c r="C7" s="17" t="s">
        <v>43</v>
      </c>
      <c r="D7" s="19"/>
      <c r="E7" s="5" t="s">
        <v>0</v>
      </c>
      <c r="F7" s="27">
        <v>28678</v>
      </c>
      <c r="G7" s="4" t="s">
        <v>72</v>
      </c>
      <c r="H7" s="1">
        <v>73.400000000000006</v>
      </c>
      <c r="I7" s="1">
        <v>158.4</v>
      </c>
      <c r="J7" s="1">
        <v>42.1</v>
      </c>
      <c r="K7" s="4">
        <v>30</v>
      </c>
      <c r="L7" s="4">
        <f t="shared" si="0"/>
        <v>5</v>
      </c>
      <c r="M7" s="6">
        <f t="shared" si="1"/>
        <v>2.3622047244094553</v>
      </c>
      <c r="N7" s="6">
        <f t="shared" si="2"/>
        <v>161.48000000000002</v>
      </c>
      <c r="O7" s="7">
        <f t="shared" si="3"/>
        <v>29.2540302009999</v>
      </c>
      <c r="P7" s="4" t="str">
        <f t="shared" si="4"/>
        <v>OVERWEIGHT</v>
      </c>
      <c r="Q7" s="6">
        <f t="shared" si="5"/>
        <v>52.56</v>
      </c>
      <c r="R7" s="6">
        <f t="shared" si="6"/>
        <v>66.06</v>
      </c>
      <c r="S7" s="6">
        <f t="shared" si="7"/>
        <v>80.740000000000009</v>
      </c>
      <c r="T7" s="6">
        <f t="shared" si="8"/>
        <v>1576.8000000000002</v>
      </c>
      <c r="U7" s="3">
        <v>43257</v>
      </c>
    </row>
    <row r="8" spans="1:21" x14ac:dyDescent="0.25">
      <c r="A8" s="17" t="s">
        <v>12</v>
      </c>
      <c r="B8" s="17" t="s">
        <v>13</v>
      </c>
      <c r="C8" s="17"/>
      <c r="D8" s="19" t="s">
        <v>56</v>
      </c>
      <c r="E8" s="5" t="s">
        <v>44</v>
      </c>
      <c r="F8" s="27">
        <v>34253</v>
      </c>
      <c r="G8" s="4" t="s">
        <v>72</v>
      </c>
      <c r="H8" s="1">
        <v>96.5</v>
      </c>
      <c r="I8" s="1">
        <v>161.30000000000001</v>
      </c>
      <c r="J8" s="1">
        <v>37.1</v>
      </c>
      <c r="K8" s="4">
        <v>30</v>
      </c>
      <c r="L8" s="4">
        <f t="shared" si="0"/>
        <v>5</v>
      </c>
      <c r="M8" s="6">
        <f t="shared" si="1"/>
        <v>3.5039370078740184</v>
      </c>
      <c r="N8" s="6">
        <f t="shared" si="2"/>
        <v>212.3</v>
      </c>
      <c r="O8" s="7">
        <f t="shared" si="3"/>
        <v>37.090149048589623</v>
      </c>
      <c r="P8" s="4" t="str">
        <f t="shared" si="4"/>
        <v>OBESE</v>
      </c>
      <c r="Q8" s="6">
        <f t="shared" si="5"/>
        <v>55.170000000000009</v>
      </c>
      <c r="R8" s="6">
        <f t="shared" si="6"/>
        <v>86.85</v>
      </c>
      <c r="S8" s="6">
        <f t="shared" si="7"/>
        <v>106.15</v>
      </c>
      <c r="T8" s="6">
        <f t="shared" si="8"/>
        <v>1655.1000000000004</v>
      </c>
      <c r="U8" s="3">
        <v>43257</v>
      </c>
    </row>
    <row r="9" spans="1:21" x14ac:dyDescent="0.25">
      <c r="A9" s="17" t="s">
        <v>14</v>
      </c>
      <c r="B9" s="17" t="s">
        <v>15</v>
      </c>
      <c r="C9" s="17"/>
      <c r="D9" s="19" t="s">
        <v>57</v>
      </c>
      <c r="E9" s="5" t="s">
        <v>44</v>
      </c>
      <c r="F9" s="27">
        <v>34780</v>
      </c>
      <c r="G9" s="4" t="s">
        <v>72</v>
      </c>
      <c r="H9" s="1">
        <v>125.7</v>
      </c>
      <c r="I9" s="1">
        <v>177.5</v>
      </c>
      <c r="J9" s="1">
        <v>35.299999999999997</v>
      </c>
      <c r="K9" s="4">
        <v>30</v>
      </c>
      <c r="L9" s="4">
        <f t="shared" si="0"/>
        <v>5</v>
      </c>
      <c r="M9" s="6">
        <f t="shared" si="1"/>
        <v>9.8818897637795295</v>
      </c>
      <c r="N9" s="6">
        <f t="shared" si="2"/>
        <v>276.54000000000002</v>
      </c>
      <c r="O9" s="7">
        <f t="shared" si="3"/>
        <v>39.896845863915892</v>
      </c>
      <c r="P9" s="4" t="str">
        <f t="shared" si="4"/>
        <v>OBESE</v>
      </c>
      <c r="Q9" s="6">
        <f t="shared" si="5"/>
        <v>69.75</v>
      </c>
      <c r="R9" s="6">
        <f t="shared" si="6"/>
        <v>113.13</v>
      </c>
      <c r="S9" s="6">
        <f t="shared" si="7"/>
        <v>138.27000000000001</v>
      </c>
      <c r="T9" s="6">
        <f t="shared" si="8"/>
        <v>2092.5</v>
      </c>
      <c r="U9" s="3">
        <v>43257</v>
      </c>
    </row>
    <row r="10" spans="1:21" x14ac:dyDescent="0.25">
      <c r="A10" s="17" t="s">
        <v>16</v>
      </c>
      <c r="B10" s="17" t="s">
        <v>17</v>
      </c>
      <c r="C10" s="17"/>
      <c r="D10" s="19" t="s">
        <v>58</v>
      </c>
      <c r="E10" s="5" t="s">
        <v>0</v>
      </c>
      <c r="F10" s="27">
        <v>30902</v>
      </c>
      <c r="G10" s="4" t="s">
        <v>72</v>
      </c>
      <c r="H10" s="1">
        <v>104.2</v>
      </c>
      <c r="I10" s="1">
        <v>162.6</v>
      </c>
      <c r="J10" s="1">
        <v>53.2</v>
      </c>
      <c r="K10" s="4">
        <v>30</v>
      </c>
      <c r="L10" s="4">
        <f t="shared" si="0"/>
        <v>5</v>
      </c>
      <c r="M10" s="6">
        <f t="shared" si="1"/>
        <v>4.0157480314960559</v>
      </c>
      <c r="N10" s="6">
        <f t="shared" si="2"/>
        <v>229.24000000000004</v>
      </c>
      <c r="O10" s="7">
        <f t="shared" si="3"/>
        <v>39.411833232723474</v>
      </c>
      <c r="P10" s="4" t="str">
        <f t="shared" si="4"/>
        <v>OBESE</v>
      </c>
      <c r="Q10" s="6">
        <f t="shared" si="5"/>
        <v>56.339999999999996</v>
      </c>
      <c r="R10" s="6">
        <f t="shared" si="6"/>
        <v>93.78</v>
      </c>
      <c r="S10" s="6">
        <f t="shared" si="7"/>
        <v>114.62</v>
      </c>
      <c r="T10" s="6">
        <f t="shared" si="8"/>
        <v>1690.1999999999998</v>
      </c>
      <c r="U10" s="3">
        <v>43257</v>
      </c>
    </row>
    <row r="11" spans="1:21" x14ac:dyDescent="0.25">
      <c r="A11" s="17" t="s">
        <v>18</v>
      </c>
      <c r="B11" s="17" t="s">
        <v>19</v>
      </c>
      <c r="C11" s="17"/>
      <c r="D11" s="19" t="s">
        <v>59</v>
      </c>
      <c r="E11" s="5" t="s">
        <v>0</v>
      </c>
      <c r="F11" s="27">
        <v>33403</v>
      </c>
      <c r="G11" s="4" t="s">
        <v>72</v>
      </c>
      <c r="H11" s="1">
        <v>53.9</v>
      </c>
      <c r="I11" s="1">
        <v>153.9</v>
      </c>
      <c r="J11" s="1">
        <v>31.4</v>
      </c>
      <c r="K11" s="4">
        <v>30</v>
      </c>
      <c r="L11" s="4">
        <f t="shared" si="0"/>
        <v>5</v>
      </c>
      <c r="M11" s="6">
        <f t="shared" si="1"/>
        <v>0.59055118110236648</v>
      </c>
      <c r="N11" s="6">
        <f t="shared" si="2"/>
        <v>118.58000000000001</v>
      </c>
      <c r="O11" s="7">
        <f t="shared" si="3"/>
        <v>22.756817440081804</v>
      </c>
      <c r="P11" s="4" t="str">
        <f t="shared" si="4"/>
        <v>NORMAL</v>
      </c>
      <c r="Q11" s="6">
        <f t="shared" si="5"/>
        <v>48.510000000000005</v>
      </c>
      <c r="R11" s="6">
        <f t="shared" si="6"/>
        <v>48.51</v>
      </c>
      <c r="S11" s="6">
        <f t="shared" si="7"/>
        <v>59.29</v>
      </c>
      <c r="T11" s="6">
        <f t="shared" si="8"/>
        <v>1455.3000000000002</v>
      </c>
      <c r="U11" s="3">
        <v>43257</v>
      </c>
    </row>
    <row r="12" spans="1:21" x14ac:dyDescent="0.25">
      <c r="A12" s="17" t="s">
        <v>20</v>
      </c>
      <c r="B12" s="17" t="s">
        <v>49</v>
      </c>
      <c r="C12" s="17" t="s">
        <v>45</v>
      </c>
      <c r="D12" s="18" t="s">
        <v>60</v>
      </c>
      <c r="E12" s="5" t="s">
        <v>0</v>
      </c>
      <c r="F12" s="27">
        <v>30078</v>
      </c>
      <c r="G12" s="4" t="s">
        <v>72</v>
      </c>
      <c r="H12" s="1">
        <v>56.1</v>
      </c>
      <c r="I12" s="1">
        <v>150.69999999999999</v>
      </c>
      <c r="J12" s="1">
        <v>35.4</v>
      </c>
      <c r="K12" s="4">
        <v>30</v>
      </c>
      <c r="L12" s="4">
        <f t="shared" si="0"/>
        <v>4</v>
      </c>
      <c r="M12" s="6">
        <f t="shared" si="1"/>
        <v>11.330708661417315</v>
      </c>
      <c r="N12" s="6">
        <f t="shared" si="2"/>
        <v>123.42000000000002</v>
      </c>
      <c r="O12" s="7">
        <f t="shared" si="3"/>
        <v>24.702241122934826</v>
      </c>
      <c r="P12" s="4" t="str">
        <f t="shared" si="4"/>
        <v>NORMAL</v>
      </c>
      <c r="Q12" s="6">
        <f t="shared" si="5"/>
        <v>45.629999999999988</v>
      </c>
      <c r="R12" s="6">
        <f t="shared" si="6"/>
        <v>50.49</v>
      </c>
      <c r="S12" s="6">
        <f t="shared" si="7"/>
        <v>61.71</v>
      </c>
      <c r="T12" s="6">
        <f t="shared" si="8"/>
        <v>1368.8999999999996</v>
      </c>
      <c r="U12" s="3">
        <v>43257</v>
      </c>
    </row>
    <row r="13" spans="1:21" x14ac:dyDescent="0.25">
      <c r="A13" s="17" t="s">
        <v>21</v>
      </c>
      <c r="B13" s="17" t="s">
        <v>50</v>
      </c>
      <c r="C13" s="17" t="s">
        <v>46</v>
      </c>
      <c r="D13" s="19" t="s">
        <v>61</v>
      </c>
      <c r="E13" s="5" t="s">
        <v>0</v>
      </c>
      <c r="F13" s="27">
        <v>29805</v>
      </c>
      <c r="G13" s="4" t="s">
        <v>72</v>
      </c>
      <c r="H13" s="1">
        <v>50</v>
      </c>
      <c r="I13" s="1">
        <v>140.19999999999999</v>
      </c>
      <c r="J13" s="1">
        <v>35.799999999999997</v>
      </c>
      <c r="K13" s="4">
        <v>30</v>
      </c>
      <c r="L13" s="4">
        <f t="shared" si="0"/>
        <v>4</v>
      </c>
      <c r="M13" s="6">
        <f t="shared" si="1"/>
        <v>7.1968503937007817</v>
      </c>
      <c r="N13" s="6">
        <f t="shared" si="2"/>
        <v>110.00000000000001</v>
      </c>
      <c r="O13" s="7">
        <f t="shared" si="3"/>
        <v>25.437473672214754</v>
      </c>
      <c r="P13" s="4" t="str">
        <f t="shared" si="4"/>
        <v>OVERWEIGHT</v>
      </c>
      <c r="Q13" s="6">
        <f t="shared" si="5"/>
        <v>36.179999999999993</v>
      </c>
      <c r="R13" s="6">
        <f t="shared" si="6"/>
        <v>45</v>
      </c>
      <c r="S13" s="6">
        <f t="shared" si="7"/>
        <v>55</v>
      </c>
      <c r="T13" s="6">
        <f t="shared" si="8"/>
        <v>1085.3999999999999</v>
      </c>
      <c r="U13" s="3">
        <v>43257</v>
      </c>
    </row>
    <row r="14" spans="1:21" x14ac:dyDescent="0.25">
      <c r="A14" s="17" t="s">
        <v>22</v>
      </c>
      <c r="B14" s="17" t="s">
        <v>23</v>
      </c>
      <c r="C14" s="17"/>
      <c r="D14" s="19" t="s">
        <v>62</v>
      </c>
      <c r="E14" s="5" t="s">
        <v>44</v>
      </c>
      <c r="F14" s="27">
        <v>22733</v>
      </c>
      <c r="G14" s="4" t="s">
        <v>72</v>
      </c>
      <c r="H14" s="1">
        <v>83.6</v>
      </c>
      <c r="I14" s="1">
        <v>164.6</v>
      </c>
      <c r="J14" s="1">
        <v>30.5</v>
      </c>
      <c r="K14" s="4">
        <v>30</v>
      </c>
      <c r="L14" s="4">
        <f t="shared" si="0"/>
        <v>5</v>
      </c>
      <c r="M14" s="6">
        <f t="shared" si="1"/>
        <v>4.8031496062992183</v>
      </c>
      <c r="N14" s="6">
        <f t="shared" si="2"/>
        <v>183.92000000000002</v>
      </c>
      <c r="O14" s="7">
        <f t="shared" si="3"/>
        <v>30.856496621287437</v>
      </c>
      <c r="P14" s="4" t="str">
        <f t="shared" si="4"/>
        <v>OBESE</v>
      </c>
      <c r="Q14" s="6">
        <f t="shared" si="5"/>
        <v>58.139999999999993</v>
      </c>
      <c r="R14" s="6">
        <f t="shared" si="6"/>
        <v>75.239999999999995</v>
      </c>
      <c r="S14" s="6">
        <f t="shared" si="7"/>
        <v>91.96</v>
      </c>
      <c r="T14" s="6">
        <f t="shared" si="8"/>
        <v>1744.1999999999998</v>
      </c>
      <c r="U14" s="3">
        <v>43257</v>
      </c>
    </row>
    <row r="15" spans="1:21" x14ac:dyDescent="0.25">
      <c r="A15" s="17" t="s">
        <v>24</v>
      </c>
      <c r="B15" s="17" t="s">
        <v>25</v>
      </c>
      <c r="C15" s="17"/>
      <c r="D15" s="19" t="s">
        <v>63</v>
      </c>
      <c r="E15" s="5" t="s">
        <v>44</v>
      </c>
      <c r="F15" s="27">
        <v>30509</v>
      </c>
      <c r="G15" s="4" t="s">
        <v>72</v>
      </c>
      <c r="H15" s="1">
        <v>96.8</v>
      </c>
      <c r="I15" s="1">
        <v>170</v>
      </c>
      <c r="J15" s="1">
        <v>31.5</v>
      </c>
      <c r="K15" s="4">
        <v>30</v>
      </c>
      <c r="L15" s="4">
        <f t="shared" si="0"/>
        <v>5</v>
      </c>
      <c r="M15" s="6">
        <f t="shared" si="1"/>
        <v>6.9291338582677184</v>
      </c>
      <c r="N15" s="6">
        <f t="shared" si="2"/>
        <v>212.96</v>
      </c>
      <c r="O15" s="7">
        <f t="shared" si="3"/>
        <v>33.49480968858132</v>
      </c>
      <c r="P15" s="4" t="str">
        <f t="shared" si="4"/>
        <v>OBESE</v>
      </c>
      <c r="Q15" s="6">
        <f t="shared" si="5"/>
        <v>63</v>
      </c>
      <c r="R15" s="6">
        <f t="shared" si="6"/>
        <v>87.12</v>
      </c>
      <c r="S15" s="6">
        <f t="shared" si="7"/>
        <v>106.47999999999999</v>
      </c>
      <c r="T15" s="6">
        <f t="shared" si="8"/>
        <v>1890</v>
      </c>
      <c r="U15" s="3">
        <v>43257</v>
      </c>
    </row>
    <row r="16" spans="1:21" x14ac:dyDescent="0.25">
      <c r="A16" s="17" t="s">
        <v>26</v>
      </c>
      <c r="B16" s="17" t="s">
        <v>27</v>
      </c>
      <c r="C16" s="17"/>
      <c r="D16" s="19" t="s">
        <v>64</v>
      </c>
      <c r="E16" s="5" t="s">
        <v>0</v>
      </c>
      <c r="F16" s="27">
        <v>34306</v>
      </c>
      <c r="G16" s="4" t="s">
        <v>72</v>
      </c>
      <c r="H16" s="1">
        <v>46</v>
      </c>
      <c r="I16" s="1">
        <v>147.9</v>
      </c>
      <c r="J16" s="1">
        <v>27.1</v>
      </c>
      <c r="K16" s="4">
        <v>30</v>
      </c>
      <c r="L16" s="4">
        <f t="shared" si="0"/>
        <v>4</v>
      </c>
      <c r="M16" s="6">
        <f t="shared" si="1"/>
        <v>10.228346456692922</v>
      </c>
      <c r="N16" s="6">
        <f t="shared" si="2"/>
        <v>101.2</v>
      </c>
      <c r="O16" s="7">
        <f t="shared" si="3"/>
        <v>21.029138614481486</v>
      </c>
      <c r="P16" s="4" t="str">
        <f t="shared" si="4"/>
        <v>NORMAL</v>
      </c>
      <c r="Q16" s="6">
        <f t="shared" si="5"/>
        <v>43.110000000000007</v>
      </c>
      <c r="R16" s="6">
        <f t="shared" si="6"/>
        <v>41.4</v>
      </c>
      <c r="S16" s="6">
        <f t="shared" si="7"/>
        <v>50.6</v>
      </c>
      <c r="T16" s="6">
        <f t="shared" si="8"/>
        <v>1293.3000000000002</v>
      </c>
      <c r="U16" s="3">
        <v>43257</v>
      </c>
    </row>
    <row r="17" spans="1:21" x14ac:dyDescent="0.25">
      <c r="A17" s="17" t="s">
        <v>28</v>
      </c>
      <c r="B17" s="17" t="s">
        <v>29</v>
      </c>
      <c r="C17" s="17"/>
      <c r="D17" s="19" t="s">
        <v>65</v>
      </c>
      <c r="E17" s="5" t="s">
        <v>44</v>
      </c>
      <c r="F17" s="27">
        <v>34349</v>
      </c>
      <c r="G17" s="4" t="s">
        <v>72</v>
      </c>
      <c r="H17" s="1">
        <v>68.3</v>
      </c>
      <c r="I17" s="1">
        <v>164.1</v>
      </c>
      <c r="J17" s="1">
        <v>21.5</v>
      </c>
      <c r="K17" s="4">
        <v>30</v>
      </c>
      <c r="L17" s="4">
        <f t="shared" si="0"/>
        <v>5</v>
      </c>
      <c r="M17" s="6">
        <f t="shared" si="1"/>
        <v>4.6062992125984117</v>
      </c>
      <c r="N17" s="6">
        <f t="shared" si="2"/>
        <v>150.26000000000002</v>
      </c>
      <c r="O17" s="7">
        <f t="shared" si="3"/>
        <v>25.363170522574151</v>
      </c>
      <c r="P17" s="4" t="str">
        <f t="shared" si="4"/>
        <v>OVERWEIGHT</v>
      </c>
      <c r="Q17" s="6">
        <f t="shared" si="5"/>
        <v>57.69</v>
      </c>
      <c r="R17" s="6">
        <f t="shared" si="6"/>
        <v>61.47</v>
      </c>
      <c r="S17" s="6">
        <f t="shared" si="7"/>
        <v>75.13</v>
      </c>
      <c r="T17" s="6">
        <f t="shared" si="8"/>
        <v>1730.6999999999998</v>
      </c>
      <c r="U17" s="3">
        <v>43257</v>
      </c>
    </row>
    <row r="18" spans="1:21" x14ac:dyDescent="0.25">
      <c r="A18" s="17" t="s">
        <v>30</v>
      </c>
      <c r="B18" s="17" t="s">
        <v>31</v>
      </c>
      <c r="C18" s="17"/>
      <c r="D18" s="19"/>
      <c r="E18" s="5" t="s">
        <v>44</v>
      </c>
      <c r="F18" s="27">
        <v>32466</v>
      </c>
      <c r="G18" s="4" t="s">
        <v>72</v>
      </c>
      <c r="H18" s="1">
        <v>65.2</v>
      </c>
      <c r="I18" s="1">
        <v>161.6</v>
      </c>
      <c r="J18" s="1">
        <v>19.5</v>
      </c>
      <c r="K18" s="4">
        <v>30</v>
      </c>
      <c r="L18" s="4">
        <f t="shared" si="0"/>
        <v>5</v>
      </c>
      <c r="M18" s="6">
        <f t="shared" si="1"/>
        <v>3.6220472440944853</v>
      </c>
      <c r="N18" s="6">
        <f t="shared" si="2"/>
        <v>143.44000000000003</v>
      </c>
      <c r="O18" s="7">
        <f t="shared" si="3"/>
        <v>24.966915008332521</v>
      </c>
      <c r="P18" s="4" t="str">
        <f t="shared" si="4"/>
        <v>NORMAL</v>
      </c>
      <c r="Q18" s="6">
        <f t="shared" si="5"/>
        <v>55.44</v>
      </c>
      <c r="R18" s="6">
        <f t="shared" si="6"/>
        <v>58.68</v>
      </c>
      <c r="S18" s="6">
        <f t="shared" si="7"/>
        <v>71.72</v>
      </c>
      <c r="T18" s="6">
        <f t="shared" si="8"/>
        <v>1663.1999999999998</v>
      </c>
      <c r="U18" s="3">
        <v>43257</v>
      </c>
    </row>
    <row r="19" spans="1:21" x14ac:dyDescent="0.25">
      <c r="A19" s="17" t="s">
        <v>32</v>
      </c>
      <c r="B19" s="17" t="s">
        <v>33</v>
      </c>
      <c r="C19" s="17"/>
      <c r="D19" s="18" t="s">
        <v>66</v>
      </c>
      <c r="E19" s="5" t="s">
        <v>44</v>
      </c>
      <c r="F19" s="27">
        <v>32555</v>
      </c>
      <c r="G19" s="4" t="s">
        <v>72</v>
      </c>
      <c r="H19" s="1">
        <v>50.6</v>
      </c>
      <c r="I19" s="1">
        <v>155</v>
      </c>
      <c r="J19" s="1"/>
      <c r="K19" s="4">
        <v>30</v>
      </c>
      <c r="L19" s="4">
        <f t="shared" si="0"/>
        <v>5</v>
      </c>
      <c r="M19" s="6">
        <f t="shared" si="1"/>
        <v>1.0236220472440962</v>
      </c>
      <c r="N19" s="6">
        <f t="shared" si="2"/>
        <v>111.32000000000001</v>
      </c>
      <c r="O19" s="7">
        <f t="shared" si="3"/>
        <v>21.061394380853276</v>
      </c>
      <c r="P19" s="4" t="str">
        <f t="shared" si="4"/>
        <v>NORMAL</v>
      </c>
      <c r="Q19" s="6">
        <f t="shared" si="5"/>
        <v>49.5</v>
      </c>
      <c r="R19" s="6">
        <f t="shared" si="6"/>
        <v>45.54</v>
      </c>
      <c r="S19" s="6">
        <f t="shared" si="7"/>
        <v>55.660000000000004</v>
      </c>
      <c r="T19" s="6">
        <f t="shared" si="8"/>
        <v>1485</v>
      </c>
      <c r="U19" s="3">
        <v>43257</v>
      </c>
    </row>
    <row r="20" spans="1:21" x14ac:dyDescent="0.25">
      <c r="A20" s="17" t="s">
        <v>34</v>
      </c>
      <c r="B20" s="17" t="s">
        <v>51</v>
      </c>
      <c r="C20" s="17" t="s">
        <v>47</v>
      </c>
      <c r="D20" s="19" t="s">
        <v>67</v>
      </c>
      <c r="E20" s="5" t="s">
        <v>0</v>
      </c>
      <c r="F20" s="27">
        <v>34020</v>
      </c>
      <c r="G20" s="4" t="s">
        <v>72</v>
      </c>
      <c r="H20" s="1">
        <v>48.4</v>
      </c>
      <c r="I20" s="1">
        <v>157.6</v>
      </c>
      <c r="J20" s="1">
        <v>26.2</v>
      </c>
      <c r="K20" s="4">
        <v>30</v>
      </c>
      <c r="L20" s="4">
        <f t="shared" si="0"/>
        <v>5</v>
      </c>
      <c r="M20" s="6">
        <f t="shared" si="1"/>
        <v>2.0472440944881818</v>
      </c>
      <c r="N20" s="6">
        <f t="shared" si="2"/>
        <v>106.48</v>
      </c>
      <c r="O20" s="7">
        <f t="shared" si="3"/>
        <v>19.486459326444901</v>
      </c>
      <c r="P20" s="4" t="str">
        <f t="shared" si="4"/>
        <v>NORMAL</v>
      </c>
      <c r="Q20" s="6">
        <f t="shared" si="5"/>
        <v>51.839999999999996</v>
      </c>
      <c r="R20" s="6">
        <f t="shared" si="6"/>
        <v>43.56</v>
      </c>
      <c r="S20" s="6">
        <f t="shared" si="7"/>
        <v>53.239999999999995</v>
      </c>
      <c r="T20" s="6">
        <f t="shared" si="8"/>
        <v>1555.1999999999998</v>
      </c>
      <c r="U20" s="3">
        <v>43257</v>
      </c>
    </row>
    <row r="21" spans="1:21" x14ac:dyDescent="0.25">
      <c r="A21" s="17" t="s">
        <v>35</v>
      </c>
      <c r="B21" s="17" t="s">
        <v>36</v>
      </c>
      <c r="C21" s="17"/>
      <c r="D21" s="28" t="s">
        <v>115</v>
      </c>
      <c r="E21" s="5" t="s">
        <v>0</v>
      </c>
      <c r="F21" s="27">
        <v>35265</v>
      </c>
      <c r="G21" s="4" t="s">
        <v>72</v>
      </c>
      <c r="H21" s="1">
        <v>75.599999999999994</v>
      </c>
      <c r="I21" s="1">
        <v>161</v>
      </c>
      <c r="J21" s="1">
        <v>41.4</v>
      </c>
      <c r="K21" s="4">
        <v>30</v>
      </c>
      <c r="L21" s="4">
        <f t="shared" si="0"/>
        <v>5</v>
      </c>
      <c r="M21" s="6">
        <f t="shared" si="1"/>
        <v>3.3858267716535408</v>
      </c>
      <c r="N21" s="6">
        <f t="shared" si="2"/>
        <v>166.32</v>
      </c>
      <c r="O21" s="7">
        <f t="shared" si="3"/>
        <v>29.165541452876042</v>
      </c>
      <c r="P21" s="4" t="str">
        <f t="shared" si="4"/>
        <v>OVERWEIGHT</v>
      </c>
      <c r="Q21" s="6">
        <f t="shared" si="5"/>
        <v>54.9</v>
      </c>
      <c r="R21" s="6">
        <f t="shared" si="6"/>
        <v>68.039999999999992</v>
      </c>
      <c r="S21" s="6">
        <f t="shared" si="7"/>
        <v>83.16</v>
      </c>
      <c r="T21" s="6">
        <f t="shared" si="8"/>
        <v>1647</v>
      </c>
      <c r="U21" s="3">
        <v>43257</v>
      </c>
    </row>
    <row r="22" spans="1:21" x14ac:dyDescent="0.25">
      <c r="A22" s="17" t="s">
        <v>37</v>
      </c>
      <c r="B22" s="17" t="s">
        <v>38</v>
      </c>
      <c r="C22" s="17"/>
      <c r="D22" s="19" t="s">
        <v>69</v>
      </c>
      <c r="E22" s="5" t="s">
        <v>44</v>
      </c>
      <c r="F22" s="27">
        <v>31364</v>
      </c>
      <c r="G22" s="4" t="s">
        <v>72</v>
      </c>
      <c r="H22" s="1">
        <v>68.2</v>
      </c>
      <c r="I22" s="1">
        <v>163.5</v>
      </c>
      <c r="J22" s="1">
        <v>25.2</v>
      </c>
      <c r="K22" s="4">
        <v>30</v>
      </c>
      <c r="L22" s="4">
        <f t="shared" si="0"/>
        <v>5</v>
      </c>
      <c r="M22" s="6">
        <f t="shared" si="1"/>
        <v>4.3700787401574779</v>
      </c>
      <c r="N22" s="6">
        <f t="shared" si="2"/>
        <v>150.04000000000002</v>
      </c>
      <c r="O22" s="7">
        <f t="shared" si="3"/>
        <v>25.512255795901954</v>
      </c>
      <c r="P22" s="4" t="str">
        <f t="shared" si="4"/>
        <v>OVERWEIGHT</v>
      </c>
      <c r="Q22" s="6">
        <f t="shared" si="5"/>
        <v>57.15</v>
      </c>
      <c r="R22" s="6">
        <f t="shared" si="6"/>
        <v>61.38</v>
      </c>
      <c r="S22" s="6">
        <f t="shared" si="7"/>
        <v>75.02000000000001</v>
      </c>
      <c r="T22" s="6">
        <f t="shared" si="8"/>
        <v>1714.5</v>
      </c>
      <c r="U22" s="3">
        <v>43257</v>
      </c>
    </row>
    <row r="23" spans="1:21" x14ac:dyDescent="0.25">
      <c r="A23" s="17" t="s">
        <v>39</v>
      </c>
      <c r="B23" s="17" t="s">
        <v>40</v>
      </c>
      <c r="C23" s="17"/>
      <c r="D23" s="19" t="s">
        <v>70</v>
      </c>
      <c r="E23" s="5" t="s">
        <v>0</v>
      </c>
      <c r="F23" s="27">
        <v>34207</v>
      </c>
      <c r="G23" s="4" t="s">
        <v>72</v>
      </c>
      <c r="H23" s="1">
        <v>45.9</v>
      </c>
      <c r="I23" s="1">
        <v>162.1</v>
      </c>
      <c r="J23" s="1">
        <v>23.7</v>
      </c>
      <c r="K23" s="4">
        <v>30</v>
      </c>
      <c r="L23" s="4">
        <f t="shared" si="0"/>
        <v>5</v>
      </c>
      <c r="M23" s="6">
        <f t="shared" si="1"/>
        <v>3.8188976377952706</v>
      </c>
      <c r="N23" s="6">
        <f t="shared" si="2"/>
        <v>100.98</v>
      </c>
      <c r="O23" s="7">
        <f t="shared" si="3"/>
        <v>17.468139673570324</v>
      </c>
      <c r="P23" s="4" t="str">
        <f t="shared" si="4"/>
        <v>UNDERWEIGHT</v>
      </c>
      <c r="Q23" s="6">
        <f t="shared" si="5"/>
        <v>55.889999999999993</v>
      </c>
      <c r="R23" s="6">
        <f t="shared" si="6"/>
        <v>41.31</v>
      </c>
      <c r="S23" s="6">
        <f t="shared" si="7"/>
        <v>50.489999999999995</v>
      </c>
      <c r="T23" s="6">
        <f t="shared" si="8"/>
        <v>1676.6999999999998</v>
      </c>
      <c r="U23" s="3">
        <v>43257</v>
      </c>
    </row>
    <row r="24" spans="1:21" x14ac:dyDescent="0.25">
      <c r="A24" s="17" t="s">
        <v>41</v>
      </c>
      <c r="B24" s="17" t="s">
        <v>42</v>
      </c>
      <c r="C24" s="17"/>
      <c r="D24" s="19" t="s">
        <v>71</v>
      </c>
      <c r="E24" s="5" t="s">
        <v>44</v>
      </c>
      <c r="F24" s="27">
        <v>29141</v>
      </c>
      <c r="G24" s="4" t="s">
        <v>72</v>
      </c>
      <c r="H24" s="1">
        <v>74.7</v>
      </c>
      <c r="I24" s="1">
        <v>158.80000000000001</v>
      </c>
      <c r="J24" s="1">
        <v>29.7</v>
      </c>
      <c r="K24" s="4">
        <v>30</v>
      </c>
      <c r="L24" s="4">
        <f t="shared" si="0"/>
        <v>5</v>
      </c>
      <c r="M24" s="6">
        <f t="shared" si="1"/>
        <v>2.5196850393700814</v>
      </c>
      <c r="N24" s="6">
        <f t="shared" si="2"/>
        <v>164.34000000000003</v>
      </c>
      <c r="O24" s="7">
        <f t="shared" si="3"/>
        <v>29.622356591311405</v>
      </c>
      <c r="P24" s="4" t="str">
        <f t="shared" si="4"/>
        <v>OVERWEIGHT</v>
      </c>
      <c r="Q24" s="6">
        <f t="shared" si="5"/>
        <v>52.920000000000009</v>
      </c>
      <c r="R24" s="6">
        <f t="shared" si="6"/>
        <v>67.23</v>
      </c>
      <c r="S24" s="6">
        <f t="shared" si="7"/>
        <v>82.17</v>
      </c>
      <c r="T24" s="6">
        <f t="shared" si="8"/>
        <v>1587.6000000000004</v>
      </c>
      <c r="U24" s="3">
        <v>43257</v>
      </c>
    </row>
    <row r="25" spans="1:21" x14ac:dyDescent="0.25">
      <c r="A25" s="20" t="s">
        <v>114</v>
      </c>
      <c r="B25" s="20" t="s">
        <v>79</v>
      </c>
      <c r="C25" s="20"/>
      <c r="D25" s="26" t="s">
        <v>103</v>
      </c>
      <c r="E25" s="9" t="s">
        <v>44</v>
      </c>
      <c r="F25" s="11"/>
      <c r="G25" s="10" t="s">
        <v>72</v>
      </c>
      <c r="H25" s="11">
        <v>52.5</v>
      </c>
      <c r="I25" s="11">
        <v>149.5</v>
      </c>
      <c r="J25" s="11"/>
      <c r="K25" s="10">
        <v>30</v>
      </c>
      <c r="L25" s="10">
        <f t="shared" ref="L25:L50" si="9">ROUNDDOWN(((I25/2.54)/12), 0)</f>
        <v>4</v>
      </c>
      <c r="M25" s="12">
        <f t="shared" ref="M25:M50" si="10">((((I25/2.54)/12)-L25)*12)</f>
        <v>10.858267716535426</v>
      </c>
      <c r="N25" s="12">
        <f t="shared" ref="N25:N50" si="11">H25*2.2</f>
        <v>115.50000000000001</v>
      </c>
      <c r="O25" s="13">
        <f t="shared" ref="O25:O50" si="12">H25/((I25/100)^2)</f>
        <v>23.489670137917919</v>
      </c>
      <c r="P25" s="10" t="str">
        <f t="shared" ref="P25:P50" si="13">IF(O25&lt;18.5,"UNDERWEIGHT",IF(O25&lt;=24.99,"NORMAL",IF(O25&lt;=29.99,"OVERWEIGHT","OBESE")))</f>
        <v>NORMAL</v>
      </c>
      <c r="Q25" s="12">
        <f t="shared" ref="Q25:Q50" si="14">((I25-100)-((I25-100)*0.1))</f>
        <v>44.55</v>
      </c>
      <c r="R25" s="12">
        <f t="shared" ref="R25:R50" si="15">(H25)-(0.1*H25)</f>
        <v>47.25</v>
      </c>
      <c r="S25" s="12">
        <f t="shared" ref="S25:S50" si="16">(H25)+(0.1*H25)</f>
        <v>57.75</v>
      </c>
      <c r="T25" s="12">
        <f t="shared" ref="T25:T50" si="17">Q25*K25</f>
        <v>1336.5</v>
      </c>
      <c r="U25" s="15">
        <v>43364</v>
      </c>
    </row>
    <row r="26" spans="1:21" x14ac:dyDescent="0.25">
      <c r="A26" s="20" t="s">
        <v>73</v>
      </c>
      <c r="B26" s="20" t="s">
        <v>74</v>
      </c>
      <c r="C26" s="20"/>
      <c r="D26" s="25" t="s">
        <v>106</v>
      </c>
      <c r="E26" s="9" t="s">
        <v>44</v>
      </c>
      <c r="F26" s="11"/>
      <c r="G26" s="10" t="s">
        <v>72</v>
      </c>
      <c r="H26" s="11">
        <v>74.05</v>
      </c>
      <c r="I26" s="11">
        <v>160.6</v>
      </c>
      <c r="J26" s="11"/>
      <c r="K26" s="10">
        <v>30</v>
      </c>
      <c r="L26" s="10">
        <f t="shared" si="9"/>
        <v>5</v>
      </c>
      <c r="M26" s="12">
        <f t="shared" si="10"/>
        <v>3.2283464566929148</v>
      </c>
      <c r="N26" s="12">
        <f t="shared" si="11"/>
        <v>162.91</v>
      </c>
      <c r="O26" s="13">
        <f t="shared" si="12"/>
        <v>28.710052123962296</v>
      </c>
      <c r="P26" s="10" t="str">
        <f t="shared" si="13"/>
        <v>OVERWEIGHT</v>
      </c>
      <c r="Q26" s="12">
        <f t="shared" si="14"/>
        <v>54.539999999999992</v>
      </c>
      <c r="R26" s="12">
        <f t="shared" si="15"/>
        <v>66.644999999999996</v>
      </c>
      <c r="S26" s="12">
        <f t="shared" si="16"/>
        <v>81.454999999999998</v>
      </c>
      <c r="T26" s="12">
        <f t="shared" si="17"/>
        <v>1636.1999999999998</v>
      </c>
      <c r="U26" s="15">
        <v>43364</v>
      </c>
    </row>
    <row r="27" spans="1:21" x14ac:dyDescent="0.25">
      <c r="A27" s="20" t="s">
        <v>75</v>
      </c>
      <c r="B27" s="20" t="s">
        <v>76</v>
      </c>
      <c r="C27" s="20"/>
      <c r="D27" s="26" t="s">
        <v>113</v>
      </c>
      <c r="E27" s="9" t="s">
        <v>0</v>
      </c>
      <c r="F27" s="11"/>
      <c r="G27" s="10" t="s">
        <v>72</v>
      </c>
      <c r="H27" s="11">
        <v>62.05</v>
      </c>
      <c r="I27" s="11">
        <v>151.9</v>
      </c>
      <c r="J27" s="11"/>
      <c r="K27" s="10">
        <v>30</v>
      </c>
      <c r="L27" s="10">
        <f t="shared" si="9"/>
        <v>4</v>
      </c>
      <c r="M27" s="12">
        <f t="shared" si="10"/>
        <v>11.803149606299215</v>
      </c>
      <c r="N27" s="12">
        <f t="shared" si="11"/>
        <v>136.51</v>
      </c>
      <c r="O27" s="13">
        <f t="shared" si="12"/>
        <v>26.892194156007662</v>
      </c>
      <c r="P27" s="10" t="str">
        <f t="shared" si="13"/>
        <v>OVERWEIGHT</v>
      </c>
      <c r="Q27" s="12">
        <f t="shared" si="14"/>
        <v>46.710000000000008</v>
      </c>
      <c r="R27" s="12">
        <f t="shared" si="15"/>
        <v>55.844999999999999</v>
      </c>
      <c r="S27" s="12">
        <f t="shared" si="16"/>
        <v>68.254999999999995</v>
      </c>
      <c r="T27" s="12">
        <f t="shared" si="17"/>
        <v>1401.3000000000002</v>
      </c>
      <c r="U27" s="15">
        <v>43364</v>
      </c>
    </row>
    <row r="28" spans="1:21" x14ac:dyDescent="0.25">
      <c r="A28" s="20" t="s">
        <v>77</v>
      </c>
      <c r="B28" s="20" t="s">
        <v>78</v>
      </c>
      <c r="C28" s="20"/>
      <c r="D28" s="25" t="s">
        <v>110</v>
      </c>
      <c r="E28" s="9" t="s">
        <v>0</v>
      </c>
      <c r="F28" s="11"/>
      <c r="G28" s="10" t="s">
        <v>72</v>
      </c>
      <c r="H28" s="11">
        <v>59.85</v>
      </c>
      <c r="I28" s="11">
        <v>155</v>
      </c>
      <c r="J28" s="11"/>
      <c r="K28" s="10">
        <v>30</v>
      </c>
      <c r="L28" s="10">
        <f t="shared" si="9"/>
        <v>5</v>
      </c>
      <c r="M28" s="12">
        <f t="shared" si="10"/>
        <v>1.0236220472440962</v>
      </c>
      <c r="N28" s="12">
        <f t="shared" si="11"/>
        <v>131.67000000000002</v>
      </c>
      <c r="O28" s="13">
        <f t="shared" si="12"/>
        <v>24.911550468262224</v>
      </c>
      <c r="P28" s="10" t="str">
        <f t="shared" si="13"/>
        <v>NORMAL</v>
      </c>
      <c r="Q28" s="12">
        <f t="shared" si="14"/>
        <v>49.5</v>
      </c>
      <c r="R28" s="12">
        <f t="shared" si="15"/>
        <v>53.865000000000002</v>
      </c>
      <c r="S28" s="12">
        <f t="shared" si="16"/>
        <v>65.835000000000008</v>
      </c>
      <c r="T28" s="12">
        <f t="shared" si="17"/>
        <v>1485</v>
      </c>
      <c r="U28" s="15">
        <v>43364</v>
      </c>
    </row>
    <row r="29" spans="1:21" x14ac:dyDescent="0.25">
      <c r="A29" s="20" t="s">
        <v>9</v>
      </c>
      <c r="B29" s="20" t="s">
        <v>48</v>
      </c>
      <c r="C29" s="21" t="s">
        <v>44</v>
      </c>
      <c r="D29" s="22" t="s">
        <v>55</v>
      </c>
      <c r="E29" s="9" t="s">
        <v>0</v>
      </c>
      <c r="F29" s="15">
        <v>30898</v>
      </c>
      <c r="G29" s="10" t="s">
        <v>72</v>
      </c>
      <c r="H29" s="14">
        <v>41.35</v>
      </c>
      <c r="I29" s="11">
        <v>149</v>
      </c>
      <c r="J29" s="11"/>
      <c r="K29" s="10">
        <v>30</v>
      </c>
      <c r="L29" s="10">
        <f t="shared" si="9"/>
        <v>4</v>
      </c>
      <c r="M29" s="12">
        <f t="shared" si="10"/>
        <v>10.661417322834641</v>
      </c>
      <c r="N29" s="12">
        <f t="shared" si="11"/>
        <v>90.970000000000013</v>
      </c>
      <c r="O29" s="13">
        <f t="shared" si="12"/>
        <v>18.625287149227514</v>
      </c>
      <c r="P29" s="10" t="str">
        <f t="shared" si="13"/>
        <v>NORMAL</v>
      </c>
      <c r="Q29" s="12">
        <f t="shared" si="14"/>
        <v>44.1</v>
      </c>
      <c r="R29" s="12">
        <f t="shared" si="15"/>
        <v>37.215000000000003</v>
      </c>
      <c r="S29" s="12">
        <f t="shared" si="16"/>
        <v>45.484999999999999</v>
      </c>
      <c r="T29" s="12">
        <f t="shared" si="17"/>
        <v>1323</v>
      </c>
      <c r="U29" s="15">
        <v>43364</v>
      </c>
    </row>
    <row r="30" spans="1:21" x14ac:dyDescent="0.25">
      <c r="A30" s="20" t="s">
        <v>80</v>
      </c>
      <c r="B30" s="20" t="s">
        <v>81</v>
      </c>
      <c r="C30" s="20"/>
      <c r="D30" s="25" t="s">
        <v>107</v>
      </c>
      <c r="E30" s="9" t="s">
        <v>0</v>
      </c>
      <c r="F30" s="11"/>
      <c r="G30" s="10" t="s">
        <v>72</v>
      </c>
      <c r="H30" s="11">
        <v>61.65</v>
      </c>
      <c r="I30" s="11">
        <v>142.1</v>
      </c>
      <c r="J30" s="11"/>
      <c r="K30" s="10">
        <v>30</v>
      </c>
      <c r="L30" s="10">
        <f t="shared" si="9"/>
        <v>4</v>
      </c>
      <c r="M30" s="12">
        <f t="shared" si="10"/>
        <v>7.9448818897637743</v>
      </c>
      <c r="N30" s="12">
        <f t="shared" si="11"/>
        <v>135.63</v>
      </c>
      <c r="O30" s="13">
        <f t="shared" si="12"/>
        <v>30.531273879640914</v>
      </c>
      <c r="P30" s="10" t="str">
        <f t="shared" si="13"/>
        <v>OBESE</v>
      </c>
      <c r="Q30" s="12">
        <f t="shared" si="14"/>
        <v>37.889999999999993</v>
      </c>
      <c r="R30" s="12">
        <f t="shared" si="15"/>
        <v>55.484999999999999</v>
      </c>
      <c r="S30" s="12">
        <f t="shared" si="16"/>
        <v>67.814999999999998</v>
      </c>
      <c r="T30" s="12">
        <f t="shared" si="17"/>
        <v>1136.6999999999998</v>
      </c>
      <c r="U30" s="15">
        <v>43364</v>
      </c>
    </row>
    <row r="31" spans="1:21" x14ac:dyDescent="0.25">
      <c r="A31" s="20" t="s">
        <v>10</v>
      </c>
      <c r="B31" s="20" t="s">
        <v>11</v>
      </c>
      <c r="C31" s="21"/>
      <c r="D31" s="22"/>
      <c r="E31" s="9" t="s">
        <v>0</v>
      </c>
      <c r="F31" s="15">
        <v>28678</v>
      </c>
      <c r="G31" s="10" t="s">
        <v>72</v>
      </c>
      <c r="H31" s="14">
        <v>73.900000000000006</v>
      </c>
      <c r="I31" s="11">
        <v>158.4</v>
      </c>
      <c r="J31" s="11"/>
      <c r="K31" s="10">
        <v>30</v>
      </c>
      <c r="L31" s="10">
        <f t="shared" si="9"/>
        <v>5</v>
      </c>
      <c r="M31" s="12">
        <f t="shared" si="10"/>
        <v>2.3622047244094553</v>
      </c>
      <c r="N31" s="12">
        <f t="shared" si="11"/>
        <v>162.58000000000001</v>
      </c>
      <c r="O31" s="13">
        <f t="shared" si="12"/>
        <v>29.453308335884092</v>
      </c>
      <c r="P31" s="10" t="str">
        <f t="shared" si="13"/>
        <v>OVERWEIGHT</v>
      </c>
      <c r="Q31" s="12">
        <f t="shared" si="14"/>
        <v>52.56</v>
      </c>
      <c r="R31" s="12">
        <f t="shared" si="15"/>
        <v>66.510000000000005</v>
      </c>
      <c r="S31" s="12">
        <f t="shared" si="16"/>
        <v>81.290000000000006</v>
      </c>
      <c r="T31" s="12">
        <f t="shared" si="17"/>
        <v>1576.8000000000002</v>
      </c>
      <c r="U31" s="15">
        <v>43364</v>
      </c>
    </row>
    <row r="32" spans="1:21" x14ac:dyDescent="0.25">
      <c r="A32" s="20" t="s">
        <v>82</v>
      </c>
      <c r="B32" s="20" t="s">
        <v>97</v>
      </c>
      <c r="C32" s="20" t="s">
        <v>46</v>
      </c>
      <c r="D32" s="25" t="s">
        <v>109</v>
      </c>
      <c r="E32" s="9" t="s">
        <v>44</v>
      </c>
      <c r="F32" s="11"/>
      <c r="G32" s="10" t="s">
        <v>72</v>
      </c>
      <c r="H32" s="11">
        <v>68.400000000000006</v>
      </c>
      <c r="I32" s="11">
        <v>168.5</v>
      </c>
      <c r="J32" s="11"/>
      <c r="K32" s="10">
        <v>30</v>
      </c>
      <c r="L32" s="10">
        <f t="shared" si="9"/>
        <v>5</v>
      </c>
      <c r="M32" s="12">
        <f t="shared" si="10"/>
        <v>6.338582677165352</v>
      </c>
      <c r="N32" s="12">
        <f t="shared" si="11"/>
        <v>150.48000000000002</v>
      </c>
      <c r="O32" s="13">
        <f t="shared" si="12"/>
        <v>24.091081192931167</v>
      </c>
      <c r="P32" s="10" t="str">
        <f t="shared" si="13"/>
        <v>NORMAL</v>
      </c>
      <c r="Q32" s="12">
        <f t="shared" si="14"/>
        <v>61.65</v>
      </c>
      <c r="R32" s="12">
        <f t="shared" si="15"/>
        <v>61.56</v>
      </c>
      <c r="S32" s="12">
        <f t="shared" si="16"/>
        <v>75.240000000000009</v>
      </c>
      <c r="T32" s="12">
        <f t="shared" si="17"/>
        <v>1849.5</v>
      </c>
      <c r="U32" s="15">
        <v>43364</v>
      </c>
    </row>
    <row r="33" spans="1:21" x14ac:dyDescent="0.25">
      <c r="A33" s="20" t="s">
        <v>83</v>
      </c>
      <c r="B33" s="20" t="s">
        <v>84</v>
      </c>
      <c r="C33" s="20"/>
      <c r="D33" s="26" t="s">
        <v>100</v>
      </c>
      <c r="E33" s="9" t="s">
        <v>0</v>
      </c>
      <c r="F33" s="11"/>
      <c r="G33" s="10" t="s">
        <v>72</v>
      </c>
      <c r="H33" s="11">
        <v>45.6</v>
      </c>
      <c r="I33" s="11">
        <v>159.1</v>
      </c>
      <c r="J33" s="11"/>
      <c r="K33" s="10">
        <v>30</v>
      </c>
      <c r="L33" s="10">
        <f t="shared" si="9"/>
        <v>5</v>
      </c>
      <c r="M33" s="12">
        <f t="shared" si="10"/>
        <v>2.6377952755905483</v>
      </c>
      <c r="N33" s="12">
        <f t="shared" si="11"/>
        <v>100.32000000000001</v>
      </c>
      <c r="O33" s="13">
        <f t="shared" si="12"/>
        <v>18.014594191636569</v>
      </c>
      <c r="P33" s="10" t="str">
        <f t="shared" si="13"/>
        <v>UNDERWEIGHT</v>
      </c>
      <c r="Q33" s="12">
        <f t="shared" si="14"/>
        <v>53.19</v>
      </c>
      <c r="R33" s="12">
        <f t="shared" si="15"/>
        <v>41.04</v>
      </c>
      <c r="S33" s="12">
        <f t="shared" si="16"/>
        <v>50.160000000000004</v>
      </c>
      <c r="T33" s="12">
        <f t="shared" si="17"/>
        <v>1595.6999999999998</v>
      </c>
      <c r="U33" s="15">
        <v>43364</v>
      </c>
    </row>
    <row r="34" spans="1:21" x14ac:dyDescent="0.25">
      <c r="A34" s="20" t="s">
        <v>16</v>
      </c>
      <c r="B34" s="20" t="s">
        <v>17</v>
      </c>
      <c r="C34" s="21"/>
      <c r="D34" s="22" t="s">
        <v>58</v>
      </c>
      <c r="E34" s="9" t="s">
        <v>0</v>
      </c>
      <c r="F34" s="15">
        <v>30902</v>
      </c>
      <c r="G34" s="10" t="s">
        <v>72</v>
      </c>
      <c r="H34" s="14">
        <v>103.3</v>
      </c>
      <c r="I34" s="11">
        <v>162.6</v>
      </c>
      <c r="J34" s="11"/>
      <c r="K34" s="10">
        <v>30</v>
      </c>
      <c r="L34" s="10">
        <f t="shared" si="9"/>
        <v>5</v>
      </c>
      <c r="M34" s="12">
        <f t="shared" si="10"/>
        <v>4.0157480314960559</v>
      </c>
      <c r="N34" s="12">
        <f t="shared" si="11"/>
        <v>227.26000000000002</v>
      </c>
      <c r="O34" s="13">
        <f t="shared" si="12"/>
        <v>39.071423924571356</v>
      </c>
      <c r="P34" s="10" t="str">
        <f t="shared" si="13"/>
        <v>OBESE</v>
      </c>
      <c r="Q34" s="12">
        <f t="shared" si="14"/>
        <v>56.339999999999996</v>
      </c>
      <c r="R34" s="12">
        <f t="shared" si="15"/>
        <v>92.97</v>
      </c>
      <c r="S34" s="12">
        <f t="shared" si="16"/>
        <v>113.63</v>
      </c>
      <c r="T34" s="12">
        <f t="shared" si="17"/>
        <v>1690.1999999999998</v>
      </c>
      <c r="U34" s="15">
        <v>43364</v>
      </c>
    </row>
    <row r="35" spans="1:21" x14ac:dyDescent="0.25">
      <c r="A35" s="20" t="s">
        <v>18</v>
      </c>
      <c r="B35" s="20" t="s">
        <v>19</v>
      </c>
      <c r="C35" s="21"/>
      <c r="D35" s="22" t="s">
        <v>59</v>
      </c>
      <c r="E35" s="9" t="s">
        <v>0</v>
      </c>
      <c r="F35" s="15">
        <v>33403</v>
      </c>
      <c r="G35" s="10" t="s">
        <v>72</v>
      </c>
      <c r="H35" s="14">
        <v>55.2</v>
      </c>
      <c r="I35" s="11">
        <v>153.9</v>
      </c>
      <c r="J35" s="11"/>
      <c r="K35" s="10">
        <v>30</v>
      </c>
      <c r="L35" s="10">
        <f t="shared" si="9"/>
        <v>5</v>
      </c>
      <c r="M35" s="12">
        <f t="shared" si="10"/>
        <v>0.59055118110236648</v>
      </c>
      <c r="N35" s="12">
        <f t="shared" si="11"/>
        <v>121.44000000000001</v>
      </c>
      <c r="O35" s="13">
        <f t="shared" si="12"/>
        <v>23.305683166837024</v>
      </c>
      <c r="P35" s="10" t="str">
        <f t="shared" si="13"/>
        <v>NORMAL</v>
      </c>
      <c r="Q35" s="12">
        <f t="shared" si="14"/>
        <v>48.510000000000005</v>
      </c>
      <c r="R35" s="12">
        <f t="shared" si="15"/>
        <v>49.68</v>
      </c>
      <c r="S35" s="12">
        <f t="shared" si="16"/>
        <v>60.720000000000006</v>
      </c>
      <c r="T35" s="12">
        <f t="shared" si="17"/>
        <v>1455.3000000000002</v>
      </c>
      <c r="U35" s="15">
        <v>43364</v>
      </c>
    </row>
    <row r="36" spans="1:21" x14ac:dyDescent="0.25">
      <c r="A36" s="20" t="s">
        <v>20</v>
      </c>
      <c r="B36" s="20" t="s">
        <v>49</v>
      </c>
      <c r="C36" s="21" t="s">
        <v>45</v>
      </c>
      <c r="D36" s="23" t="s">
        <v>60</v>
      </c>
      <c r="E36" s="9" t="s">
        <v>0</v>
      </c>
      <c r="F36" s="15">
        <v>30078</v>
      </c>
      <c r="G36" s="10" t="s">
        <v>72</v>
      </c>
      <c r="H36" s="14">
        <v>58.05</v>
      </c>
      <c r="I36" s="11">
        <v>150.69999999999999</v>
      </c>
      <c r="J36" s="11"/>
      <c r="K36" s="10">
        <v>30</v>
      </c>
      <c r="L36" s="10">
        <f t="shared" si="9"/>
        <v>4</v>
      </c>
      <c r="M36" s="12">
        <f t="shared" si="10"/>
        <v>11.330708661417315</v>
      </c>
      <c r="N36" s="12">
        <f t="shared" si="11"/>
        <v>127.71000000000001</v>
      </c>
      <c r="O36" s="13">
        <f t="shared" si="12"/>
        <v>25.560875172662502</v>
      </c>
      <c r="P36" s="10" t="str">
        <f t="shared" si="13"/>
        <v>OVERWEIGHT</v>
      </c>
      <c r="Q36" s="12">
        <f t="shared" si="14"/>
        <v>45.629999999999988</v>
      </c>
      <c r="R36" s="12">
        <f t="shared" si="15"/>
        <v>52.244999999999997</v>
      </c>
      <c r="S36" s="12">
        <f t="shared" si="16"/>
        <v>63.854999999999997</v>
      </c>
      <c r="T36" s="12">
        <f t="shared" si="17"/>
        <v>1368.8999999999996</v>
      </c>
      <c r="U36" s="15">
        <v>43364</v>
      </c>
    </row>
    <row r="37" spans="1:21" x14ac:dyDescent="0.25">
      <c r="A37" s="20" t="s">
        <v>21</v>
      </c>
      <c r="B37" s="20" t="s">
        <v>50</v>
      </c>
      <c r="C37" s="21" t="s">
        <v>46</v>
      </c>
      <c r="D37" s="22" t="s">
        <v>61</v>
      </c>
      <c r="E37" s="9" t="s">
        <v>0</v>
      </c>
      <c r="F37" s="15">
        <v>29805</v>
      </c>
      <c r="G37" s="10" t="s">
        <v>72</v>
      </c>
      <c r="H37" s="14">
        <v>51.8</v>
      </c>
      <c r="I37" s="11">
        <v>140.19999999999999</v>
      </c>
      <c r="J37" s="11"/>
      <c r="K37" s="10">
        <v>30</v>
      </c>
      <c r="L37" s="10">
        <f t="shared" si="9"/>
        <v>4</v>
      </c>
      <c r="M37" s="12">
        <f t="shared" si="10"/>
        <v>7.1968503937007817</v>
      </c>
      <c r="N37" s="12">
        <f t="shared" si="11"/>
        <v>113.96000000000001</v>
      </c>
      <c r="O37" s="13">
        <f t="shared" si="12"/>
        <v>26.353222724414483</v>
      </c>
      <c r="P37" s="10" t="str">
        <f t="shared" si="13"/>
        <v>OVERWEIGHT</v>
      </c>
      <c r="Q37" s="12">
        <f t="shared" si="14"/>
        <v>36.179999999999993</v>
      </c>
      <c r="R37" s="12">
        <f t="shared" si="15"/>
        <v>46.62</v>
      </c>
      <c r="S37" s="12">
        <f t="shared" si="16"/>
        <v>56.98</v>
      </c>
      <c r="T37" s="12">
        <f t="shared" si="17"/>
        <v>1085.3999999999999</v>
      </c>
      <c r="U37" s="15">
        <v>43364</v>
      </c>
    </row>
    <row r="38" spans="1:21" x14ac:dyDescent="0.25">
      <c r="A38" s="20" t="s">
        <v>26</v>
      </c>
      <c r="B38" s="20" t="s">
        <v>27</v>
      </c>
      <c r="C38" s="21"/>
      <c r="D38" s="22" t="s">
        <v>64</v>
      </c>
      <c r="E38" s="9" t="s">
        <v>0</v>
      </c>
      <c r="F38" s="15">
        <v>34306</v>
      </c>
      <c r="G38" s="10" t="s">
        <v>72</v>
      </c>
      <c r="H38" s="14">
        <v>49.4</v>
      </c>
      <c r="I38" s="11">
        <v>147.9</v>
      </c>
      <c r="J38" s="11"/>
      <c r="K38" s="10">
        <v>30</v>
      </c>
      <c r="L38" s="10">
        <f t="shared" si="9"/>
        <v>4</v>
      </c>
      <c r="M38" s="12">
        <f t="shared" si="10"/>
        <v>10.228346456692922</v>
      </c>
      <c r="N38" s="12">
        <f t="shared" si="11"/>
        <v>108.68</v>
      </c>
      <c r="O38" s="13">
        <f t="shared" si="12"/>
        <v>22.58346625120403</v>
      </c>
      <c r="P38" s="10" t="str">
        <f t="shared" si="13"/>
        <v>NORMAL</v>
      </c>
      <c r="Q38" s="12">
        <f t="shared" si="14"/>
        <v>43.110000000000007</v>
      </c>
      <c r="R38" s="12">
        <f t="shared" si="15"/>
        <v>44.46</v>
      </c>
      <c r="S38" s="12">
        <f t="shared" si="16"/>
        <v>54.339999999999996</v>
      </c>
      <c r="T38" s="12">
        <f t="shared" si="17"/>
        <v>1293.3000000000002</v>
      </c>
      <c r="U38" s="15">
        <v>43364</v>
      </c>
    </row>
    <row r="39" spans="1:21" x14ac:dyDescent="0.25">
      <c r="A39" s="20" t="s">
        <v>30</v>
      </c>
      <c r="B39" s="20" t="s">
        <v>31</v>
      </c>
      <c r="C39" s="21"/>
      <c r="D39" s="22"/>
      <c r="E39" s="9" t="s">
        <v>44</v>
      </c>
      <c r="F39" s="15">
        <v>32466</v>
      </c>
      <c r="G39" s="10" t="s">
        <v>72</v>
      </c>
      <c r="H39" s="14">
        <v>67.400000000000006</v>
      </c>
      <c r="I39" s="11">
        <v>161.6</v>
      </c>
      <c r="J39" s="11"/>
      <c r="K39" s="10">
        <v>30</v>
      </c>
      <c r="L39" s="10">
        <f t="shared" si="9"/>
        <v>5</v>
      </c>
      <c r="M39" s="12">
        <f t="shared" si="10"/>
        <v>3.6220472440944853</v>
      </c>
      <c r="N39" s="12">
        <f t="shared" si="11"/>
        <v>148.28000000000003</v>
      </c>
      <c r="O39" s="13">
        <f t="shared" si="12"/>
        <v>25.809356925791597</v>
      </c>
      <c r="P39" s="10" t="str">
        <f t="shared" si="13"/>
        <v>OVERWEIGHT</v>
      </c>
      <c r="Q39" s="12">
        <f t="shared" si="14"/>
        <v>55.44</v>
      </c>
      <c r="R39" s="12">
        <f t="shared" si="15"/>
        <v>60.660000000000004</v>
      </c>
      <c r="S39" s="12">
        <f t="shared" si="16"/>
        <v>74.14</v>
      </c>
      <c r="T39" s="12">
        <f t="shared" si="17"/>
        <v>1663.1999999999998</v>
      </c>
      <c r="U39" s="15">
        <v>43364</v>
      </c>
    </row>
    <row r="40" spans="1:21" x14ac:dyDescent="0.25">
      <c r="A40" s="20" t="s">
        <v>85</v>
      </c>
      <c r="B40" s="20" t="s">
        <v>74</v>
      </c>
      <c r="C40" s="20"/>
      <c r="D40" s="26" t="s">
        <v>101</v>
      </c>
      <c r="E40" s="9" t="s">
        <v>44</v>
      </c>
      <c r="F40" s="11"/>
      <c r="G40" s="10" t="s">
        <v>72</v>
      </c>
      <c r="H40" s="11">
        <v>57.65</v>
      </c>
      <c r="I40" s="11">
        <v>158</v>
      </c>
      <c r="J40" s="11"/>
      <c r="K40" s="10">
        <v>30</v>
      </c>
      <c r="L40" s="10">
        <f t="shared" si="9"/>
        <v>5</v>
      </c>
      <c r="M40" s="12">
        <f t="shared" si="10"/>
        <v>2.2047244094488185</v>
      </c>
      <c r="N40" s="12">
        <f t="shared" si="11"/>
        <v>126.83000000000001</v>
      </c>
      <c r="O40" s="13">
        <f t="shared" si="12"/>
        <v>23.093254286172083</v>
      </c>
      <c r="P40" s="10" t="str">
        <f t="shared" si="13"/>
        <v>NORMAL</v>
      </c>
      <c r="Q40" s="12">
        <f t="shared" si="14"/>
        <v>52.2</v>
      </c>
      <c r="R40" s="12">
        <f t="shared" si="15"/>
        <v>51.884999999999998</v>
      </c>
      <c r="S40" s="12">
        <f t="shared" si="16"/>
        <v>63.414999999999999</v>
      </c>
      <c r="T40" s="12">
        <f t="shared" si="17"/>
        <v>1566</v>
      </c>
      <c r="U40" s="15">
        <v>43364</v>
      </c>
    </row>
    <row r="41" spans="1:21" x14ac:dyDescent="0.25">
      <c r="A41" s="20" t="s">
        <v>86</v>
      </c>
      <c r="B41" s="20" t="s">
        <v>87</v>
      </c>
      <c r="C41" s="20"/>
      <c r="D41" s="26" t="s">
        <v>104</v>
      </c>
      <c r="E41" s="9" t="s">
        <v>0</v>
      </c>
      <c r="F41" s="11"/>
      <c r="G41" s="10" t="s">
        <v>72</v>
      </c>
      <c r="H41" s="11">
        <v>48.2</v>
      </c>
      <c r="I41" s="11">
        <v>149.6</v>
      </c>
      <c r="J41" s="11"/>
      <c r="K41" s="10">
        <v>30</v>
      </c>
      <c r="L41" s="10">
        <f t="shared" si="9"/>
        <v>4</v>
      </c>
      <c r="M41" s="12">
        <f t="shared" si="10"/>
        <v>10.897637795275585</v>
      </c>
      <c r="N41" s="12">
        <f t="shared" si="11"/>
        <v>106.04000000000002</v>
      </c>
      <c r="O41" s="13">
        <f t="shared" si="12"/>
        <v>21.536932711830481</v>
      </c>
      <c r="P41" s="10" t="str">
        <f t="shared" si="13"/>
        <v>NORMAL</v>
      </c>
      <c r="Q41" s="12">
        <f t="shared" si="14"/>
        <v>44.639999999999993</v>
      </c>
      <c r="R41" s="12">
        <f t="shared" si="15"/>
        <v>43.38</v>
      </c>
      <c r="S41" s="12">
        <f t="shared" si="16"/>
        <v>53.02</v>
      </c>
      <c r="T41" s="12">
        <f t="shared" si="17"/>
        <v>1339.1999999999998</v>
      </c>
      <c r="U41" s="15">
        <v>43364</v>
      </c>
    </row>
    <row r="42" spans="1:21" x14ac:dyDescent="0.25">
      <c r="A42" s="20" t="s">
        <v>88</v>
      </c>
      <c r="B42" s="20" t="s">
        <v>98</v>
      </c>
      <c r="C42" s="20" t="s">
        <v>44</v>
      </c>
      <c r="D42" s="25" t="s">
        <v>112</v>
      </c>
      <c r="E42" s="9" t="s">
        <v>44</v>
      </c>
      <c r="F42" s="11"/>
      <c r="G42" s="10" t="s">
        <v>72</v>
      </c>
      <c r="H42" s="11">
        <v>65.7</v>
      </c>
      <c r="I42" s="11">
        <v>160.9</v>
      </c>
      <c r="J42" s="11"/>
      <c r="K42" s="10">
        <v>30</v>
      </c>
      <c r="L42" s="10">
        <f t="shared" si="9"/>
        <v>5</v>
      </c>
      <c r="M42" s="12">
        <f t="shared" si="10"/>
        <v>3.3464566929133817</v>
      </c>
      <c r="N42" s="12">
        <f t="shared" si="11"/>
        <v>144.54000000000002</v>
      </c>
      <c r="O42" s="13">
        <f t="shared" si="12"/>
        <v>25.377759734804346</v>
      </c>
      <c r="P42" s="10" t="str">
        <f t="shared" si="13"/>
        <v>OVERWEIGHT</v>
      </c>
      <c r="Q42" s="12">
        <f t="shared" si="14"/>
        <v>54.81</v>
      </c>
      <c r="R42" s="12">
        <f t="shared" si="15"/>
        <v>59.13</v>
      </c>
      <c r="S42" s="12">
        <f t="shared" si="16"/>
        <v>72.27000000000001</v>
      </c>
      <c r="T42" s="12">
        <f t="shared" si="17"/>
        <v>1644.3000000000002</v>
      </c>
      <c r="U42" s="15">
        <v>43364</v>
      </c>
    </row>
    <row r="43" spans="1:21" x14ac:dyDescent="0.25">
      <c r="A43" s="20" t="s">
        <v>34</v>
      </c>
      <c r="B43" s="20" t="s">
        <v>51</v>
      </c>
      <c r="C43" s="21" t="s">
        <v>47</v>
      </c>
      <c r="D43" s="22" t="s">
        <v>67</v>
      </c>
      <c r="E43" s="9" t="s">
        <v>0</v>
      </c>
      <c r="F43" s="15">
        <v>34020</v>
      </c>
      <c r="G43" s="10" t="s">
        <v>72</v>
      </c>
      <c r="H43" s="14">
        <v>48.75</v>
      </c>
      <c r="I43" s="11">
        <v>157.6</v>
      </c>
      <c r="J43" s="11"/>
      <c r="K43" s="10">
        <v>30</v>
      </c>
      <c r="L43" s="10">
        <f t="shared" si="9"/>
        <v>5</v>
      </c>
      <c r="M43" s="12">
        <f t="shared" si="10"/>
        <v>2.0472440944881818</v>
      </c>
      <c r="N43" s="12">
        <f t="shared" si="11"/>
        <v>107.25000000000001</v>
      </c>
      <c r="O43" s="13">
        <f t="shared" si="12"/>
        <v>19.627373805045227</v>
      </c>
      <c r="P43" s="10" t="str">
        <f t="shared" si="13"/>
        <v>NORMAL</v>
      </c>
      <c r="Q43" s="12">
        <f t="shared" si="14"/>
        <v>51.839999999999996</v>
      </c>
      <c r="R43" s="12">
        <f t="shared" si="15"/>
        <v>43.875</v>
      </c>
      <c r="S43" s="12">
        <f t="shared" si="16"/>
        <v>53.625</v>
      </c>
      <c r="T43" s="12">
        <f t="shared" si="17"/>
        <v>1555.1999999999998</v>
      </c>
      <c r="U43" s="15">
        <v>43364</v>
      </c>
    </row>
    <row r="44" spans="1:21" x14ac:dyDescent="0.25">
      <c r="A44" s="20" t="s">
        <v>35</v>
      </c>
      <c r="B44" s="20" t="s">
        <v>36</v>
      </c>
      <c r="C44" s="21"/>
      <c r="D44" s="23" t="s">
        <v>68</v>
      </c>
      <c r="E44" s="9" t="s">
        <v>0</v>
      </c>
      <c r="F44" s="15">
        <v>35265</v>
      </c>
      <c r="G44" s="10" t="s">
        <v>72</v>
      </c>
      <c r="H44" s="14">
        <v>74.849999999999994</v>
      </c>
      <c r="I44" s="11">
        <v>161</v>
      </c>
      <c r="J44" s="11"/>
      <c r="K44" s="10">
        <v>30</v>
      </c>
      <c r="L44" s="10">
        <f t="shared" si="9"/>
        <v>5</v>
      </c>
      <c r="M44" s="12">
        <f t="shared" si="10"/>
        <v>3.3858267716535408</v>
      </c>
      <c r="N44" s="12">
        <f t="shared" si="11"/>
        <v>164.67</v>
      </c>
      <c r="O44" s="13">
        <f t="shared" si="12"/>
        <v>28.876200763859412</v>
      </c>
      <c r="P44" s="10" t="str">
        <f t="shared" si="13"/>
        <v>OVERWEIGHT</v>
      </c>
      <c r="Q44" s="12">
        <f t="shared" si="14"/>
        <v>54.9</v>
      </c>
      <c r="R44" s="12">
        <f t="shared" si="15"/>
        <v>67.364999999999995</v>
      </c>
      <c r="S44" s="12">
        <f t="shared" si="16"/>
        <v>82.334999999999994</v>
      </c>
      <c r="T44" s="12">
        <f t="shared" si="17"/>
        <v>1647</v>
      </c>
      <c r="U44" s="15">
        <v>43364</v>
      </c>
    </row>
    <row r="45" spans="1:21" x14ac:dyDescent="0.25">
      <c r="A45" s="20" t="s">
        <v>89</v>
      </c>
      <c r="B45" s="20" t="s">
        <v>90</v>
      </c>
      <c r="C45" s="20"/>
      <c r="D45" s="26" t="s">
        <v>105</v>
      </c>
      <c r="E45" s="9" t="s">
        <v>0</v>
      </c>
      <c r="F45" s="11"/>
      <c r="G45" s="10" t="s">
        <v>72</v>
      </c>
      <c r="H45" s="11">
        <v>46.95</v>
      </c>
      <c r="I45" s="11">
        <v>156</v>
      </c>
      <c r="J45" s="11"/>
      <c r="K45" s="10">
        <v>30</v>
      </c>
      <c r="L45" s="10">
        <f t="shared" si="9"/>
        <v>5</v>
      </c>
      <c r="M45" s="12">
        <f t="shared" si="10"/>
        <v>1.4173228346456668</v>
      </c>
      <c r="N45" s="12">
        <f t="shared" si="11"/>
        <v>103.29000000000002</v>
      </c>
      <c r="O45" s="13">
        <f t="shared" si="12"/>
        <v>19.29240631163708</v>
      </c>
      <c r="P45" s="10" t="str">
        <f t="shared" si="13"/>
        <v>NORMAL</v>
      </c>
      <c r="Q45" s="12">
        <f t="shared" si="14"/>
        <v>50.4</v>
      </c>
      <c r="R45" s="12">
        <f t="shared" si="15"/>
        <v>42.255000000000003</v>
      </c>
      <c r="S45" s="12">
        <f t="shared" si="16"/>
        <v>51.645000000000003</v>
      </c>
      <c r="T45" s="12">
        <f t="shared" si="17"/>
        <v>1512</v>
      </c>
      <c r="U45" s="15">
        <v>43364</v>
      </c>
    </row>
    <row r="46" spans="1:21" x14ac:dyDescent="0.25">
      <c r="A46" s="24" t="s">
        <v>37</v>
      </c>
      <c r="B46" s="24" t="s">
        <v>38</v>
      </c>
      <c r="C46" s="21"/>
      <c r="D46" s="22" t="s">
        <v>69</v>
      </c>
      <c r="E46" s="9" t="s">
        <v>44</v>
      </c>
      <c r="F46" s="15">
        <v>31364</v>
      </c>
      <c r="G46" s="10" t="s">
        <v>72</v>
      </c>
      <c r="H46" s="14">
        <v>67.8</v>
      </c>
      <c r="I46" s="11">
        <v>163.5</v>
      </c>
      <c r="J46" s="11"/>
      <c r="K46" s="10">
        <v>30</v>
      </c>
      <c r="L46" s="10">
        <f t="shared" si="9"/>
        <v>5</v>
      </c>
      <c r="M46" s="12">
        <f t="shared" si="10"/>
        <v>4.3700787401574779</v>
      </c>
      <c r="N46" s="12">
        <f t="shared" si="11"/>
        <v>149.16</v>
      </c>
      <c r="O46" s="13">
        <f t="shared" si="12"/>
        <v>25.362623797099008</v>
      </c>
      <c r="P46" s="10" t="str">
        <f t="shared" si="13"/>
        <v>OVERWEIGHT</v>
      </c>
      <c r="Q46" s="12">
        <f t="shared" si="14"/>
        <v>57.15</v>
      </c>
      <c r="R46" s="12">
        <f t="shared" si="15"/>
        <v>61.019999999999996</v>
      </c>
      <c r="S46" s="12">
        <f t="shared" si="16"/>
        <v>74.58</v>
      </c>
      <c r="T46" s="12">
        <f t="shared" si="17"/>
        <v>1714.5</v>
      </c>
      <c r="U46" s="15">
        <v>43364</v>
      </c>
    </row>
    <row r="47" spans="1:21" x14ac:dyDescent="0.25">
      <c r="A47" s="20" t="s">
        <v>39</v>
      </c>
      <c r="B47" s="20" t="s">
        <v>40</v>
      </c>
      <c r="C47" s="21"/>
      <c r="D47" s="22" t="s">
        <v>70</v>
      </c>
      <c r="E47" s="9" t="s">
        <v>0</v>
      </c>
      <c r="F47" s="15">
        <v>34207</v>
      </c>
      <c r="G47" s="10" t="s">
        <v>72</v>
      </c>
      <c r="H47" s="14">
        <v>46.95</v>
      </c>
      <c r="I47" s="11">
        <v>162.1</v>
      </c>
      <c r="J47" s="11"/>
      <c r="K47" s="10">
        <v>30</v>
      </c>
      <c r="L47" s="10">
        <f t="shared" si="9"/>
        <v>5</v>
      </c>
      <c r="M47" s="12">
        <f t="shared" si="10"/>
        <v>3.8188976377952706</v>
      </c>
      <c r="N47" s="12">
        <f t="shared" si="11"/>
        <v>103.29000000000002</v>
      </c>
      <c r="O47" s="13">
        <f t="shared" si="12"/>
        <v>17.867737639959188</v>
      </c>
      <c r="P47" s="10" t="str">
        <f t="shared" si="13"/>
        <v>UNDERWEIGHT</v>
      </c>
      <c r="Q47" s="12">
        <f t="shared" si="14"/>
        <v>55.889999999999993</v>
      </c>
      <c r="R47" s="12">
        <f t="shared" si="15"/>
        <v>42.255000000000003</v>
      </c>
      <c r="S47" s="12">
        <f t="shared" si="16"/>
        <v>51.645000000000003</v>
      </c>
      <c r="T47" s="12">
        <f t="shared" si="17"/>
        <v>1676.6999999999998</v>
      </c>
      <c r="U47" s="15">
        <v>43364</v>
      </c>
    </row>
    <row r="48" spans="1:21" x14ac:dyDescent="0.25">
      <c r="A48" s="20" t="s">
        <v>91</v>
      </c>
      <c r="B48" s="20" t="s">
        <v>92</v>
      </c>
      <c r="C48" s="20"/>
      <c r="D48" s="26" t="s">
        <v>102</v>
      </c>
      <c r="E48" s="9" t="s">
        <v>0</v>
      </c>
      <c r="F48" s="11"/>
      <c r="G48" s="10" t="s">
        <v>72</v>
      </c>
      <c r="H48" s="11">
        <v>70</v>
      </c>
      <c r="I48" s="11">
        <v>158.19999999999999</v>
      </c>
      <c r="J48" s="11"/>
      <c r="K48" s="10">
        <v>30</v>
      </c>
      <c r="L48" s="10">
        <f t="shared" si="9"/>
        <v>5</v>
      </c>
      <c r="M48" s="12">
        <f t="shared" si="10"/>
        <v>2.2834645669291262</v>
      </c>
      <c r="N48" s="12">
        <f t="shared" si="11"/>
        <v>154</v>
      </c>
      <c r="O48" s="13">
        <f t="shared" si="12"/>
        <v>27.969524406207</v>
      </c>
      <c r="P48" s="10" t="str">
        <f t="shared" si="13"/>
        <v>OVERWEIGHT</v>
      </c>
      <c r="Q48" s="12">
        <f t="shared" si="14"/>
        <v>52.379999999999988</v>
      </c>
      <c r="R48" s="12">
        <f t="shared" si="15"/>
        <v>63</v>
      </c>
      <c r="S48" s="12">
        <f t="shared" si="16"/>
        <v>77</v>
      </c>
      <c r="T48" s="12">
        <f t="shared" si="17"/>
        <v>1571.3999999999996</v>
      </c>
      <c r="U48" s="15">
        <v>43364</v>
      </c>
    </row>
    <row r="49" spans="1:21" x14ac:dyDescent="0.25">
      <c r="A49" s="20" t="s">
        <v>93</v>
      </c>
      <c r="B49" s="20" t="s">
        <v>99</v>
      </c>
      <c r="C49" s="20" t="s">
        <v>96</v>
      </c>
      <c r="D49" s="26" t="s">
        <v>111</v>
      </c>
      <c r="E49" s="9" t="s">
        <v>0</v>
      </c>
      <c r="F49" s="11"/>
      <c r="G49" s="10" t="s">
        <v>72</v>
      </c>
      <c r="H49" s="11">
        <v>59.75</v>
      </c>
      <c r="I49" s="11">
        <v>150.9</v>
      </c>
      <c r="J49" s="11"/>
      <c r="K49" s="10">
        <v>30</v>
      </c>
      <c r="L49" s="10">
        <f t="shared" si="9"/>
        <v>4</v>
      </c>
      <c r="M49" s="12">
        <f t="shared" si="10"/>
        <v>11.409448818897634</v>
      </c>
      <c r="N49" s="12">
        <f t="shared" si="11"/>
        <v>131.45000000000002</v>
      </c>
      <c r="O49" s="13">
        <f t="shared" si="12"/>
        <v>26.239734115738521</v>
      </c>
      <c r="P49" s="10" t="str">
        <f t="shared" si="13"/>
        <v>OVERWEIGHT</v>
      </c>
      <c r="Q49" s="12">
        <f t="shared" si="14"/>
        <v>45.81</v>
      </c>
      <c r="R49" s="12">
        <f t="shared" si="15"/>
        <v>53.774999999999999</v>
      </c>
      <c r="S49" s="12">
        <f t="shared" si="16"/>
        <v>65.724999999999994</v>
      </c>
      <c r="T49" s="12">
        <f t="shared" si="17"/>
        <v>1374.3000000000002</v>
      </c>
      <c r="U49" s="15">
        <v>43364</v>
      </c>
    </row>
    <row r="50" spans="1:21" x14ac:dyDescent="0.25">
      <c r="A50" s="20" t="s">
        <v>94</v>
      </c>
      <c r="B50" s="20" t="s">
        <v>95</v>
      </c>
      <c r="C50" s="20"/>
      <c r="D50" s="26" t="s">
        <v>108</v>
      </c>
      <c r="E50" s="9" t="s">
        <v>44</v>
      </c>
      <c r="F50" s="11"/>
      <c r="G50" s="10" t="s">
        <v>72</v>
      </c>
      <c r="H50" s="11">
        <v>59.3</v>
      </c>
      <c r="I50" s="11">
        <v>170.6</v>
      </c>
      <c r="J50" s="11"/>
      <c r="K50" s="10">
        <v>30</v>
      </c>
      <c r="L50" s="10">
        <f t="shared" si="9"/>
        <v>5</v>
      </c>
      <c r="M50" s="12">
        <f t="shared" si="10"/>
        <v>7.1653543307086522</v>
      </c>
      <c r="N50" s="12">
        <f t="shared" si="11"/>
        <v>130.46</v>
      </c>
      <c r="O50" s="13">
        <f t="shared" si="12"/>
        <v>20.374954130583873</v>
      </c>
      <c r="P50" s="10" t="str">
        <f t="shared" si="13"/>
        <v>NORMAL</v>
      </c>
      <c r="Q50" s="12">
        <f t="shared" si="14"/>
        <v>63.539999999999992</v>
      </c>
      <c r="R50" s="12">
        <f t="shared" si="15"/>
        <v>53.37</v>
      </c>
      <c r="S50" s="12">
        <f t="shared" si="16"/>
        <v>65.22999999999999</v>
      </c>
      <c r="T50" s="12">
        <f t="shared" si="17"/>
        <v>1906.1999999999998</v>
      </c>
      <c r="U50" s="15">
        <v>43364</v>
      </c>
    </row>
  </sheetData>
  <sortState ref="A25:U50">
    <sortCondition ref="A25"/>
  </sortState>
  <hyperlinks>
    <hyperlink ref="D5" r:id="rId1"/>
    <hyperlink ref="D6" r:id="rId2"/>
    <hyperlink ref="D8" r:id="rId3"/>
    <hyperlink ref="D9" r:id="rId4"/>
    <hyperlink ref="D11" r:id="rId5"/>
    <hyperlink ref="D13" r:id="rId6"/>
    <hyperlink ref="D14" r:id="rId7"/>
    <hyperlink ref="D15" r:id="rId8"/>
    <hyperlink ref="D17" r:id="rId9"/>
    <hyperlink ref="D20" r:id="rId10"/>
    <hyperlink ref="D22" r:id="rId11"/>
    <hyperlink ref="D23" r:id="rId12"/>
    <hyperlink ref="D24" r:id="rId13"/>
    <hyperlink ref="D29" r:id="rId14"/>
    <hyperlink ref="D35" r:id="rId15"/>
    <hyperlink ref="D37" r:id="rId16"/>
    <hyperlink ref="D43" r:id="rId17"/>
    <hyperlink ref="D46" r:id="rId18"/>
    <hyperlink ref="D47" r:id="rId19"/>
    <hyperlink ref="D33" r:id="rId20"/>
    <hyperlink ref="D40" r:id="rId21"/>
    <hyperlink ref="D48" r:id="rId22"/>
    <hyperlink ref="D25" r:id="rId23"/>
    <hyperlink ref="D41" r:id="rId24"/>
    <hyperlink ref="D45" r:id="rId25"/>
    <hyperlink ref="D21" r:id="rId26"/>
  </hyperlinks>
  <pageMargins left="0.7" right="0.7" top="0.75" bottom="0.75" header="0.3" footer="0.3"/>
  <pageSetup orientation="portrait" horizontalDpi="300" verticalDpi="30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2018-11-05T23:32:48Z</dcterms:created>
  <dcterms:modified xsi:type="dcterms:W3CDTF">2018-11-09T02:41:00Z</dcterms:modified>
</cp:coreProperties>
</file>