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E\Desktop\Weekend Work\Helponline Data\Data for Help online\"/>
    </mc:Choice>
  </mc:AlternateContent>
  <bookViews>
    <workbookView xWindow="0" yWindow="0" windowWidth="20145" windowHeight="7365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S41" i="3" l="1"/>
  <c r="R41" i="3"/>
  <c r="Q41" i="3"/>
  <c r="T41" i="3" s="1"/>
  <c r="O41" i="3"/>
  <c r="P41" i="3" s="1"/>
  <c r="N41" i="3"/>
  <c r="M41" i="3"/>
  <c r="L41" i="3"/>
  <c r="S40" i="3"/>
  <c r="R40" i="3"/>
  <c r="Q40" i="3"/>
  <c r="T40" i="3" s="1"/>
  <c r="O40" i="3"/>
  <c r="P40" i="3" s="1"/>
  <c r="N40" i="3"/>
  <c r="M40" i="3"/>
  <c r="L40" i="3"/>
  <c r="T39" i="3"/>
  <c r="S39" i="3"/>
  <c r="R39" i="3"/>
  <c r="Q39" i="3"/>
  <c r="O39" i="3"/>
  <c r="P39" i="3" s="1"/>
  <c r="N39" i="3"/>
  <c r="L39" i="3"/>
  <c r="M39" i="3" s="1"/>
  <c r="T38" i="3"/>
  <c r="S38" i="3"/>
  <c r="R38" i="3"/>
  <c r="Q38" i="3"/>
  <c r="P38" i="3"/>
  <c r="O38" i="3"/>
  <c r="N38" i="3"/>
  <c r="L38" i="3"/>
  <c r="M38" i="3" s="1"/>
  <c r="S36" i="3"/>
  <c r="R36" i="3"/>
  <c r="Q36" i="3"/>
  <c r="T36" i="3" s="1"/>
  <c r="P36" i="3"/>
  <c r="O36" i="3"/>
  <c r="N36" i="3"/>
  <c r="M36" i="3"/>
  <c r="L36" i="3"/>
  <c r="S34" i="3"/>
  <c r="R34" i="3"/>
  <c r="Q34" i="3"/>
  <c r="T34" i="3" s="1"/>
  <c r="O34" i="3"/>
  <c r="P34" i="3" s="1"/>
  <c r="N34" i="3"/>
  <c r="M34" i="3"/>
  <c r="L34" i="3"/>
  <c r="T33" i="3"/>
  <c r="S33" i="3"/>
  <c r="R33" i="3"/>
  <c r="Q33" i="3"/>
  <c r="O33" i="3"/>
  <c r="P33" i="3" s="1"/>
  <c r="N33" i="3"/>
  <c r="L33" i="3"/>
  <c r="M33" i="3" s="1"/>
  <c r="T32" i="3"/>
  <c r="S32" i="3"/>
  <c r="R32" i="3"/>
  <c r="Q32" i="3"/>
  <c r="P32" i="3"/>
  <c r="O32" i="3"/>
  <c r="N32" i="3"/>
  <c r="L32" i="3"/>
  <c r="M32" i="3" s="1"/>
  <c r="S31" i="3"/>
  <c r="R31" i="3"/>
  <c r="Q31" i="3"/>
  <c r="T31" i="3" s="1"/>
  <c r="P31" i="3"/>
  <c r="O31" i="3"/>
  <c r="N31" i="3"/>
  <c r="M31" i="3"/>
  <c r="L31" i="3"/>
  <c r="S30" i="3"/>
  <c r="R30" i="3"/>
  <c r="Q30" i="3"/>
  <c r="T30" i="3" s="1"/>
  <c r="O30" i="3"/>
  <c r="P30" i="3" s="1"/>
  <c r="N30" i="3"/>
  <c r="M30" i="3"/>
  <c r="L30" i="3"/>
  <c r="T29" i="3"/>
  <c r="S29" i="3"/>
  <c r="R29" i="3"/>
  <c r="Q29" i="3"/>
  <c r="O29" i="3"/>
  <c r="P29" i="3" s="1"/>
  <c r="N29" i="3"/>
  <c r="L29" i="3"/>
  <c r="M29" i="3" s="1"/>
  <c r="T28" i="3"/>
  <c r="S28" i="3"/>
  <c r="R28" i="3"/>
  <c r="Q28" i="3"/>
  <c r="P28" i="3"/>
  <c r="O28" i="3"/>
  <c r="N28" i="3"/>
  <c r="L28" i="3"/>
  <c r="M28" i="3" s="1"/>
  <c r="S27" i="3"/>
  <c r="R27" i="3"/>
  <c r="Q27" i="3"/>
  <c r="T27" i="3" s="1"/>
  <c r="P27" i="3"/>
  <c r="O27" i="3"/>
  <c r="N27" i="3"/>
  <c r="M27" i="3"/>
  <c r="L27" i="3"/>
  <c r="S26" i="3"/>
  <c r="R26" i="3"/>
  <c r="Q26" i="3"/>
  <c r="T26" i="3" s="1"/>
  <c r="O26" i="3"/>
  <c r="P26" i="3" s="1"/>
  <c r="N26" i="3"/>
  <c r="M26" i="3"/>
  <c r="L26" i="3"/>
  <c r="T25" i="3"/>
  <c r="S25" i="3"/>
  <c r="R25" i="3"/>
  <c r="Q25" i="3"/>
  <c r="P25" i="3"/>
  <c r="O25" i="3"/>
  <c r="N25" i="3"/>
  <c r="L25" i="3"/>
  <c r="M25" i="3" s="1"/>
  <c r="T24" i="3"/>
  <c r="S24" i="3"/>
  <c r="R24" i="3"/>
  <c r="Q24" i="3"/>
  <c r="P24" i="3"/>
  <c r="O24" i="3"/>
  <c r="N24" i="3"/>
  <c r="L24" i="3"/>
  <c r="M24" i="3" s="1"/>
  <c r="S23" i="3"/>
  <c r="R23" i="3"/>
  <c r="Q23" i="3"/>
  <c r="T23" i="3" s="1"/>
  <c r="P23" i="3"/>
  <c r="O23" i="3"/>
  <c r="N23" i="3"/>
  <c r="M23" i="3"/>
  <c r="L23" i="3"/>
  <c r="S22" i="3"/>
  <c r="R22" i="3"/>
  <c r="Q22" i="3"/>
  <c r="T22" i="3" s="1"/>
  <c r="O22" i="3"/>
  <c r="P22" i="3" s="1"/>
  <c r="N22" i="3"/>
  <c r="M22" i="3"/>
  <c r="L22" i="3"/>
  <c r="T21" i="3"/>
  <c r="S21" i="3"/>
  <c r="R21" i="3"/>
  <c r="Q21" i="3"/>
  <c r="O21" i="3"/>
  <c r="P21" i="3" s="1"/>
  <c r="N21" i="3"/>
  <c r="L21" i="3"/>
  <c r="M21" i="3" s="1"/>
  <c r="T20" i="3"/>
  <c r="S20" i="3"/>
  <c r="R20" i="3"/>
  <c r="Q20" i="3"/>
  <c r="P20" i="3"/>
  <c r="O20" i="3"/>
  <c r="N20" i="3"/>
  <c r="L20" i="3"/>
  <c r="M20" i="3" s="1"/>
  <c r="S19" i="3"/>
  <c r="R19" i="3"/>
  <c r="Q19" i="3"/>
  <c r="T19" i="3" s="1"/>
  <c r="P19" i="3"/>
  <c r="O19" i="3"/>
  <c r="N19" i="3"/>
  <c r="M19" i="3"/>
  <c r="L19" i="3"/>
  <c r="S18" i="3"/>
  <c r="R18" i="3"/>
  <c r="Q18" i="3"/>
  <c r="T18" i="3" s="1"/>
  <c r="O18" i="3"/>
  <c r="P18" i="3" s="1"/>
  <c r="N18" i="3"/>
  <c r="M18" i="3"/>
  <c r="L18" i="3"/>
  <c r="T16" i="3"/>
  <c r="S16" i="3"/>
  <c r="R16" i="3"/>
  <c r="Q16" i="3"/>
  <c r="O16" i="3"/>
  <c r="P16" i="3" s="1"/>
  <c r="N16" i="3"/>
  <c r="L16" i="3"/>
  <c r="M16" i="3" s="1"/>
  <c r="T14" i="3"/>
  <c r="S14" i="3"/>
  <c r="R14" i="3"/>
  <c r="Q14" i="3"/>
  <c r="P14" i="3"/>
  <c r="O14" i="3"/>
  <c r="N14" i="3"/>
  <c r="L14" i="3"/>
  <c r="M14" i="3" s="1"/>
  <c r="S13" i="3"/>
  <c r="R13" i="3"/>
  <c r="Q13" i="3"/>
  <c r="T13" i="3" s="1"/>
  <c r="P13" i="3"/>
  <c r="O13" i="3"/>
  <c r="N13" i="3"/>
  <c r="M13" i="3"/>
  <c r="L13" i="3"/>
  <c r="S12" i="3"/>
  <c r="R12" i="3"/>
  <c r="Q12" i="3"/>
  <c r="T12" i="3" s="1"/>
  <c r="O12" i="3"/>
  <c r="P12" i="3" s="1"/>
  <c r="N12" i="3"/>
  <c r="M12" i="3"/>
  <c r="L12" i="3"/>
  <c r="T11" i="3"/>
  <c r="S11" i="3"/>
  <c r="R11" i="3"/>
  <c r="Q11" i="3"/>
  <c r="O11" i="3"/>
  <c r="P11" i="3" s="1"/>
  <c r="N11" i="3"/>
  <c r="L11" i="3"/>
  <c r="M11" i="3" s="1"/>
  <c r="T9" i="3"/>
  <c r="S9" i="3"/>
  <c r="R9" i="3"/>
  <c r="Q9" i="3"/>
  <c r="P9" i="3"/>
  <c r="O9" i="3"/>
  <c r="N9" i="3"/>
  <c r="L9" i="3"/>
  <c r="M9" i="3" s="1"/>
  <c r="S8" i="3"/>
  <c r="R8" i="3"/>
  <c r="Q8" i="3"/>
  <c r="T8" i="3" s="1"/>
  <c r="P8" i="3"/>
  <c r="O8" i="3"/>
  <c r="N8" i="3"/>
  <c r="M8" i="3"/>
  <c r="L8" i="3"/>
  <c r="S7" i="3"/>
  <c r="R7" i="3"/>
  <c r="Q7" i="3"/>
  <c r="T7" i="3" s="1"/>
  <c r="O7" i="3"/>
  <c r="P7" i="3" s="1"/>
  <c r="N7" i="3"/>
  <c r="M7" i="3"/>
  <c r="L7" i="3"/>
  <c r="T6" i="3"/>
  <c r="S6" i="3"/>
  <c r="R6" i="3"/>
  <c r="Q6" i="3"/>
  <c r="P6" i="3"/>
  <c r="O6" i="3"/>
  <c r="N6" i="3"/>
  <c r="L6" i="3"/>
  <c r="M6" i="3" s="1"/>
  <c r="T5" i="3"/>
  <c r="S5" i="3"/>
  <c r="R5" i="3"/>
  <c r="Q5" i="3"/>
  <c r="P5" i="3"/>
  <c r="O5" i="3"/>
  <c r="N5" i="3"/>
  <c r="L5" i="3"/>
  <c r="M5" i="3" s="1"/>
  <c r="S4" i="3"/>
  <c r="R4" i="3"/>
  <c r="Q4" i="3"/>
  <c r="T4" i="3" s="1"/>
  <c r="P4" i="3"/>
  <c r="O4" i="3"/>
  <c r="N4" i="3"/>
  <c r="M4" i="3"/>
  <c r="L4" i="3"/>
  <c r="S3" i="3"/>
  <c r="R3" i="3"/>
  <c r="Q3" i="3"/>
  <c r="T3" i="3" s="1"/>
  <c r="O3" i="3"/>
  <c r="P3" i="3" s="1"/>
  <c r="N3" i="3"/>
  <c r="M3" i="3"/>
  <c r="L3" i="3"/>
  <c r="T2" i="3"/>
  <c r="S2" i="3"/>
  <c r="R2" i="3"/>
  <c r="Q2" i="3"/>
  <c r="O2" i="3"/>
  <c r="P2" i="3" s="1"/>
  <c r="N2" i="3"/>
  <c r="L2" i="3"/>
  <c r="M2" i="3" s="1"/>
  <c r="T437" i="1"/>
  <c r="S437" i="1"/>
  <c r="R437" i="1"/>
  <c r="Q437" i="1"/>
  <c r="P437" i="1"/>
  <c r="O437" i="1"/>
  <c r="N437" i="1"/>
  <c r="L437" i="1"/>
  <c r="M437" i="1" s="1"/>
  <c r="S436" i="1"/>
  <c r="R436" i="1"/>
  <c r="Q436" i="1"/>
  <c r="T436" i="1" s="1"/>
  <c r="P436" i="1"/>
  <c r="O436" i="1"/>
  <c r="N436" i="1"/>
  <c r="M436" i="1"/>
  <c r="L436" i="1"/>
  <c r="S435" i="1"/>
  <c r="R435" i="1"/>
  <c r="Q435" i="1"/>
  <c r="T435" i="1" s="1"/>
  <c r="O435" i="1"/>
  <c r="P435" i="1" s="1"/>
  <c r="N435" i="1"/>
  <c r="M435" i="1"/>
  <c r="L435" i="1"/>
  <c r="T434" i="1"/>
  <c r="S434" i="1"/>
  <c r="R434" i="1"/>
  <c r="Q434" i="1"/>
  <c r="O434" i="1"/>
  <c r="P434" i="1" s="1"/>
  <c r="N434" i="1"/>
  <c r="L434" i="1"/>
  <c r="M434" i="1" s="1"/>
  <c r="T433" i="1"/>
  <c r="S433" i="1"/>
  <c r="R433" i="1"/>
  <c r="Q433" i="1"/>
  <c r="P433" i="1"/>
  <c r="O433" i="1"/>
  <c r="N433" i="1"/>
  <c r="L433" i="1"/>
  <c r="M433" i="1" s="1"/>
  <c r="S432" i="1"/>
  <c r="R432" i="1"/>
  <c r="Q432" i="1"/>
  <c r="T432" i="1" s="1"/>
  <c r="P432" i="1"/>
  <c r="O432" i="1"/>
  <c r="N432" i="1"/>
  <c r="M432" i="1"/>
  <c r="L432" i="1"/>
  <c r="S431" i="1"/>
  <c r="R431" i="1"/>
  <c r="Q431" i="1"/>
  <c r="T431" i="1" s="1"/>
  <c r="O431" i="1"/>
  <c r="P431" i="1" s="1"/>
  <c r="N431" i="1"/>
  <c r="M431" i="1"/>
  <c r="L431" i="1"/>
  <c r="T430" i="1"/>
  <c r="S430" i="1"/>
  <c r="R430" i="1"/>
  <c r="Q430" i="1"/>
  <c r="O430" i="1"/>
  <c r="P430" i="1" s="1"/>
  <c r="N430" i="1"/>
  <c r="L430" i="1"/>
  <c r="M430" i="1" s="1"/>
  <c r="T426" i="1"/>
  <c r="S426" i="1"/>
  <c r="R426" i="1"/>
  <c r="Q426" i="1"/>
  <c r="P426" i="1"/>
  <c r="O426" i="1"/>
  <c r="N426" i="1"/>
  <c r="L426" i="1"/>
  <c r="M426" i="1" s="1"/>
  <c r="S425" i="1"/>
  <c r="R425" i="1"/>
  <c r="Q425" i="1"/>
  <c r="T425" i="1" s="1"/>
  <c r="P425" i="1"/>
  <c r="O425" i="1"/>
  <c r="N425" i="1"/>
  <c r="M425" i="1"/>
  <c r="L425" i="1"/>
  <c r="S424" i="1"/>
  <c r="R424" i="1"/>
  <c r="Q424" i="1"/>
  <c r="T424" i="1" s="1"/>
  <c r="O424" i="1"/>
  <c r="P424" i="1" s="1"/>
  <c r="N424" i="1"/>
  <c r="M424" i="1"/>
  <c r="L424" i="1"/>
  <c r="T423" i="1"/>
  <c r="S423" i="1"/>
  <c r="R423" i="1"/>
  <c r="Q423" i="1"/>
  <c r="P423" i="1"/>
  <c r="O423" i="1"/>
  <c r="N423" i="1"/>
  <c r="L423" i="1"/>
  <c r="M423" i="1" s="1"/>
  <c r="T422" i="1"/>
  <c r="S422" i="1"/>
  <c r="R422" i="1"/>
  <c r="Q422" i="1"/>
  <c r="P422" i="1"/>
  <c r="O422" i="1"/>
  <c r="N422" i="1"/>
  <c r="L422" i="1"/>
  <c r="M422" i="1" s="1"/>
  <c r="S421" i="1"/>
  <c r="R421" i="1"/>
  <c r="Q421" i="1"/>
  <c r="T421" i="1" s="1"/>
  <c r="P421" i="1"/>
  <c r="O421" i="1"/>
  <c r="N421" i="1"/>
  <c r="M421" i="1"/>
  <c r="L421" i="1"/>
  <c r="S420" i="1"/>
  <c r="R420" i="1"/>
  <c r="Q420" i="1"/>
  <c r="T420" i="1" s="1"/>
  <c r="O420" i="1"/>
  <c r="P420" i="1" s="1"/>
  <c r="N420" i="1"/>
  <c r="M420" i="1"/>
  <c r="L420" i="1"/>
  <c r="T419" i="1"/>
  <c r="S419" i="1"/>
  <c r="R419" i="1"/>
  <c r="Q419" i="1"/>
  <c r="O419" i="1"/>
  <c r="P419" i="1" s="1"/>
  <c r="N419" i="1"/>
  <c r="L419" i="1"/>
  <c r="M419" i="1" s="1"/>
  <c r="T418" i="1"/>
  <c r="S418" i="1"/>
  <c r="R418" i="1"/>
  <c r="Q418" i="1"/>
  <c r="P418" i="1"/>
  <c r="O418" i="1"/>
  <c r="N418" i="1"/>
  <c r="L418" i="1"/>
  <c r="M418" i="1" s="1"/>
  <c r="S417" i="1"/>
  <c r="R417" i="1"/>
  <c r="Q417" i="1"/>
  <c r="T417" i="1" s="1"/>
  <c r="P417" i="1"/>
  <c r="O417" i="1"/>
  <c r="N417" i="1"/>
  <c r="M417" i="1"/>
  <c r="L417" i="1"/>
  <c r="S416" i="1"/>
  <c r="R416" i="1"/>
  <c r="Q416" i="1"/>
  <c r="T416" i="1" s="1"/>
  <c r="O416" i="1"/>
  <c r="P416" i="1" s="1"/>
  <c r="N416" i="1"/>
  <c r="M416" i="1"/>
  <c r="L416" i="1"/>
  <c r="T415" i="1"/>
  <c r="S415" i="1"/>
  <c r="R415" i="1"/>
  <c r="Q415" i="1"/>
  <c r="O415" i="1"/>
  <c r="P415" i="1" s="1"/>
  <c r="N415" i="1"/>
  <c r="L415" i="1"/>
  <c r="M415" i="1" s="1"/>
  <c r="T414" i="1"/>
  <c r="S414" i="1"/>
  <c r="R414" i="1"/>
  <c r="Q414" i="1"/>
  <c r="P414" i="1"/>
  <c r="O414" i="1"/>
  <c r="N414" i="1"/>
  <c r="L414" i="1"/>
  <c r="M414" i="1" s="1"/>
  <c r="S413" i="1"/>
  <c r="R413" i="1"/>
  <c r="Q413" i="1"/>
  <c r="T413" i="1" s="1"/>
  <c r="P413" i="1"/>
  <c r="O413" i="1"/>
  <c r="N413" i="1"/>
  <c r="M413" i="1"/>
  <c r="L413" i="1"/>
  <c r="S412" i="1"/>
  <c r="R412" i="1"/>
  <c r="Q412" i="1"/>
  <c r="T412" i="1" s="1"/>
  <c r="O412" i="1"/>
  <c r="P412" i="1" s="1"/>
  <c r="N412" i="1"/>
  <c r="M412" i="1"/>
  <c r="L412" i="1"/>
  <c r="T411" i="1"/>
  <c r="S411" i="1"/>
  <c r="R411" i="1"/>
  <c r="Q411" i="1"/>
  <c r="O411" i="1"/>
  <c r="P411" i="1" s="1"/>
  <c r="N411" i="1"/>
  <c r="L411" i="1"/>
  <c r="M411" i="1" s="1"/>
  <c r="T410" i="1"/>
  <c r="S410" i="1"/>
  <c r="R410" i="1"/>
  <c r="Q410" i="1"/>
  <c r="P410" i="1"/>
  <c r="O410" i="1"/>
  <c r="N410" i="1"/>
  <c r="L410" i="1"/>
  <c r="M410" i="1" s="1"/>
  <c r="S409" i="1"/>
  <c r="R409" i="1"/>
  <c r="Q409" i="1"/>
  <c r="T409" i="1" s="1"/>
  <c r="P409" i="1"/>
  <c r="O409" i="1"/>
  <c r="N409" i="1"/>
  <c r="M409" i="1"/>
  <c r="L409" i="1"/>
  <c r="S408" i="1"/>
  <c r="R408" i="1"/>
  <c r="Q408" i="1"/>
  <c r="T408" i="1" s="1"/>
  <c r="O408" i="1"/>
  <c r="P408" i="1" s="1"/>
  <c r="N408" i="1"/>
  <c r="M408" i="1"/>
  <c r="L408" i="1"/>
  <c r="T407" i="1"/>
  <c r="S407" i="1"/>
  <c r="R407" i="1"/>
  <c r="Q407" i="1"/>
  <c r="P407" i="1"/>
  <c r="O407" i="1"/>
  <c r="N407" i="1"/>
  <c r="L407" i="1"/>
  <c r="M407" i="1" s="1"/>
  <c r="T406" i="1"/>
  <c r="S406" i="1"/>
  <c r="R406" i="1"/>
  <c r="Q406" i="1"/>
  <c r="P406" i="1"/>
  <c r="O406" i="1"/>
  <c r="N406" i="1"/>
  <c r="L406" i="1"/>
  <c r="M406" i="1" s="1"/>
  <c r="S405" i="1"/>
  <c r="R405" i="1"/>
  <c r="Q405" i="1"/>
  <c r="T405" i="1" s="1"/>
  <c r="P405" i="1"/>
  <c r="O405" i="1"/>
  <c r="N405" i="1"/>
  <c r="M405" i="1"/>
  <c r="L405" i="1"/>
  <c r="S404" i="1"/>
  <c r="R404" i="1"/>
  <c r="Q404" i="1"/>
  <c r="T404" i="1" s="1"/>
  <c r="O404" i="1"/>
  <c r="P404" i="1" s="1"/>
  <c r="N404" i="1"/>
  <c r="M404" i="1"/>
  <c r="L404" i="1"/>
  <c r="T403" i="1"/>
  <c r="S403" i="1"/>
  <c r="R403" i="1"/>
  <c r="Q403" i="1"/>
  <c r="O403" i="1"/>
  <c r="P403" i="1" s="1"/>
  <c r="N403" i="1"/>
  <c r="L403" i="1"/>
  <c r="M403" i="1" s="1"/>
  <c r="T402" i="1"/>
  <c r="S402" i="1"/>
  <c r="R402" i="1"/>
  <c r="Q402" i="1"/>
  <c r="P402" i="1"/>
  <c r="O402" i="1"/>
  <c r="N402" i="1"/>
  <c r="L402" i="1"/>
  <c r="M402" i="1" s="1"/>
  <c r="S401" i="1"/>
  <c r="R401" i="1"/>
  <c r="Q401" i="1"/>
  <c r="T401" i="1" s="1"/>
  <c r="P401" i="1"/>
  <c r="O401" i="1"/>
  <c r="N401" i="1"/>
  <c r="M401" i="1"/>
  <c r="L401" i="1"/>
  <c r="S400" i="1"/>
  <c r="R400" i="1"/>
  <c r="Q400" i="1"/>
  <c r="T400" i="1" s="1"/>
  <c r="O400" i="1"/>
  <c r="P400" i="1" s="1"/>
  <c r="N400" i="1"/>
  <c r="M400" i="1"/>
  <c r="L400" i="1"/>
  <c r="T399" i="1"/>
  <c r="S399" i="1"/>
  <c r="R399" i="1"/>
  <c r="Q399" i="1"/>
  <c r="O399" i="1"/>
  <c r="P399" i="1" s="1"/>
  <c r="N399" i="1"/>
  <c r="L399" i="1"/>
  <c r="M399" i="1" s="1"/>
  <c r="T398" i="1"/>
  <c r="S398" i="1"/>
  <c r="R398" i="1"/>
  <c r="Q398" i="1"/>
  <c r="P398" i="1"/>
  <c r="O398" i="1"/>
  <c r="N398" i="1"/>
  <c r="L398" i="1"/>
  <c r="M398" i="1" s="1"/>
  <c r="S397" i="1"/>
  <c r="R397" i="1"/>
  <c r="Q397" i="1"/>
  <c r="T397" i="1" s="1"/>
  <c r="P397" i="1"/>
  <c r="O397" i="1"/>
  <c r="N397" i="1"/>
  <c r="M397" i="1"/>
  <c r="L397" i="1"/>
  <c r="S396" i="1"/>
  <c r="R396" i="1"/>
  <c r="Q396" i="1"/>
  <c r="T396" i="1" s="1"/>
  <c r="O396" i="1"/>
  <c r="P396" i="1" s="1"/>
  <c r="N396" i="1"/>
  <c r="M396" i="1"/>
  <c r="L396" i="1"/>
  <c r="T395" i="1"/>
  <c r="S395" i="1"/>
  <c r="R395" i="1"/>
  <c r="Q395" i="1"/>
  <c r="O395" i="1"/>
  <c r="P395" i="1" s="1"/>
  <c r="N395" i="1"/>
  <c r="L395" i="1"/>
  <c r="M395" i="1" s="1"/>
  <c r="T394" i="1"/>
  <c r="S394" i="1"/>
  <c r="R394" i="1"/>
  <c r="Q394" i="1"/>
  <c r="P394" i="1"/>
  <c r="O394" i="1"/>
  <c r="N394" i="1"/>
  <c r="L394" i="1"/>
  <c r="M394" i="1" s="1"/>
  <c r="S393" i="1"/>
  <c r="R393" i="1"/>
  <c r="Q393" i="1"/>
  <c r="T393" i="1" s="1"/>
  <c r="P393" i="1"/>
  <c r="O393" i="1"/>
  <c r="N393" i="1"/>
  <c r="M393" i="1"/>
  <c r="L393" i="1"/>
  <c r="S392" i="1"/>
  <c r="R392" i="1"/>
  <c r="Q392" i="1"/>
  <c r="T392" i="1" s="1"/>
  <c r="O392" i="1"/>
  <c r="P392" i="1" s="1"/>
  <c r="N392" i="1"/>
  <c r="M392" i="1"/>
  <c r="L392" i="1"/>
  <c r="T391" i="1"/>
  <c r="S391" i="1"/>
  <c r="R391" i="1"/>
  <c r="Q391" i="1"/>
  <c r="P391" i="1"/>
  <c r="O391" i="1"/>
  <c r="N391" i="1"/>
  <c r="L391" i="1"/>
  <c r="M391" i="1" s="1"/>
  <c r="T390" i="1"/>
  <c r="S390" i="1"/>
  <c r="R390" i="1"/>
  <c r="Q390" i="1"/>
  <c r="P390" i="1"/>
  <c r="O390" i="1"/>
  <c r="N390" i="1"/>
  <c r="L390" i="1"/>
  <c r="M390" i="1" s="1"/>
  <c r="S389" i="1"/>
  <c r="R389" i="1"/>
  <c r="Q389" i="1"/>
  <c r="T389" i="1" s="1"/>
  <c r="P389" i="1"/>
  <c r="O389" i="1"/>
  <c r="N389" i="1"/>
  <c r="M389" i="1"/>
  <c r="L389" i="1"/>
  <c r="S388" i="1"/>
  <c r="R388" i="1"/>
  <c r="Q388" i="1"/>
  <c r="T388" i="1" s="1"/>
  <c r="O388" i="1"/>
  <c r="P388" i="1" s="1"/>
  <c r="N388" i="1"/>
  <c r="M388" i="1"/>
  <c r="L388" i="1"/>
  <c r="T387" i="1"/>
  <c r="S387" i="1"/>
  <c r="R387" i="1"/>
  <c r="Q387" i="1"/>
  <c r="O387" i="1"/>
  <c r="P387" i="1" s="1"/>
  <c r="N387" i="1"/>
  <c r="L387" i="1"/>
  <c r="M387" i="1" s="1"/>
  <c r="T386" i="1"/>
  <c r="S386" i="1"/>
  <c r="R386" i="1"/>
  <c r="Q386" i="1"/>
  <c r="P386" i="1"/>
  <c r="O386" i="1"/>
  <c r="N386" i="1"/>
  <c r="L386" i="1"/>
  <c r="M386" i="1" s="1"/>
  <c r="S385" i="1"/>
  <c r="R385" i="1"/>
  <c r="Q385" i="1"/>
  <c r="T385" i="1" s="1"/>
  <c r="P385" i="1"/>
  <c r="O385" i="1"/>
  <c r="N385" i="1"/>
  <c r="M385" i="1"/>
  <c r="L385" i="1"/>
  <c r="S384" i="1"/>
  <c r="R384" i="1"/>
  <c r="Q384" i="1"/>
  <c r="T384" i="1" s="1"/>
  <c r="O384" i="1"/>
  <c r="P384" i="1" s="1"/>
  <c r="N384" i="1"/>
  <c r="M384" i="1"/>
  <c r="L384" i="1"/>
  <c r="T383" i="1"/>
  <c r="S383" i="1"/>
  <c r="R383" i="1"/>
  <c r="Q383" i="1"/>
  <c r="O383" i="1"/>
  <c r="P383" i="1" s="1"/>
  <c r="N383" i="1"/>
  <c r="L383" i="1"/>
  <c r="M383" i="1" s="1"/>
  <c r="T382" i="1"/>
  <c r="S382" i="1"/>
  <c r="R382" i="1"/>
  <c r="Q382" i="1"/>
  <c r="P382" i="1"/>
  <c r="O382" i="1"/>
  <c r="N382" i="1"/>
  <c r="L382" i="1"/>
  <c r="M382" i="1" s="1"/>
  <c r="S381" i="1"/>
  <c r="R381" i="1"/>
  <c r="Q381" i="1"/>
  <c r="T381" i="1" s="1"/>
  <c r="P381" i="1"/>
  <c r="O381" i="1"/>
  <c r="N381" i="1"/>
  <c r="M381" i="1"/>
  <c r="L381" i="1"/>
  <c r="S380" i="1"/>
  <c r="R380" i="1"/>
  <c r="Q380" i="1"/>
  <c r="T380" i="1" s="1"/>
  <c r="O380" i="1"/>
  <c r="P380" i="1" s="1"/>
  <c r="N380" i="1"/>
  <c r="M380" i="1"/>
  <c r="L380" i="1"/>
  <c r="T379" i="1"/>
  <c r="S379" i="1"/>
  <c r="R379" i="1"/>
  <c r="Q379" i="1"/>
  <c r="O379" i="1"/>
  <c r="P379" i="1" s="1"/>
  <c r="N379" i="1"/>
  <c r="L379" i="1"/>
  <c r="M379" i="1" s="1"/>
  <c r="T378" i="1"/>
  <c r="S378" i="1"/>
  <c r="R378" i="1"/>
  <c r="Q378" i="1"/>
  <c r="P378" i="1"/>
  <c r="O378" i="1"/>
  <c r="N378" i="1"/>
  <c r="L378" i="1"/>
  <c r="M378" i="1" s="1"/>
  <c r="S377" i="1"/>
  <c r="R377" i="1"/>
  <c r="Q377" i="1"/>
  <c r="T377" i="1" s="1"/>
  <c r="P377" i="1"/>
  <c r="O377" i="1"/>
  <c r="N377" i="1"/>
  <c r="M377" i="1"/>
  <c r="L377" i="1"/>
  <c r="S376" i="1"/>
  <c r="R376" i="1"/>
  <c r="Q376" i="1"/>
  <c r="T376" i="1" s="1"/>
  <c r="O376" i="1"/>
  <c r="P376" i="1" s="1"/>
  <c r="N376" i="1"/>
  <c r="M376" i="1"/>
  <c r="L376" i="1"/>
  <c r="T375" i="1"/>
  <c r="S375" i="1"/>
  <c r="R375" i="1"/>
  <c r="Q375" i="1"/>
  <c r="P375" i="1"/>
  <c r="O375" i="1"/>
  <c r="N375" i="1"/>
  <c r="L375" i="1"/>
  <c r="M375" i="1" s="1"/>
  <c r="T374" i="1"/>
  <c r="S374" i="1"/>
  <c r="R374" i="1"/>
  <c r="Q374" i="1"/>
  <c r="P374" i="1"/>
  <c r="O374" i="1"/>
  <c r="N374" i="1"/>
  <c r="L374" i="1"/>
  <c r="M374" i="1" s="1"/>
  <c r="S373" i="1"/>
  <c r="R373" i="1"/>
  <c r="Q373" i="1"/>
  <c r="T373" i="1" s="1"/>
  <c r="P373" i="1"/>
  <c r="O373" i="1"/>
  <c r="N373" i="1"/>
  <c r="M373" i="1"/>
  <c r="L373" i="1"/>
  <c r="S372" i="1"/>
  <c r="R372" i="1"/>
  <c r="Q372" i="1"/>
  <c r="T372" i="1" s="1"/>
  <c r="O372" i="1"/>
  <c r="P372" i="1" s="1"/>
  <c r="N372" i="1"/>
  <c r="M372" i="1"/>
  <c r="L372" i="1"/>
  <c r="T371" i="1"/>
  <c r="S371" i="1"/>
  <c r="R371" i="1"/>
  <c r="Q371" i="1"/>
  <c r="O371" i="1"/>
  <c r="P371" i="1" s="1"/>
  <c r="N371" i="1"/>
  <c r="L371" i="1"/>
  <c r="M371" i="1" s="1"/>
  <c r="T370" i="1"/>
  <c r="S370" i="1"/>
  <c r="R370" i="1"/>
  <c r="Q370" i="1"/>
  <c r="P370" i="1"/>
  <c r="O370" i="1"/>
  <c r="N370" i="1"/>
  <c r="L370" i="1"/>
  <c r="M370" i="1" s="1"/>
  <c r="T369" i="1"/>
  <c r="S369" i="1"/>
  <c r="R369" i="1"/>
  <c r="Q369" i="1"/>
  <c r="P369" i="1"/>
  <c r="O369" i="1"/>
  <c r="N369" i="1"/>
  <c r="L369" i="1"/>
  <c r="M369" i="1" s="1"/>
  <c r="S368" i="1"/>
  <c r="R368" i="1"/>
  <c r="Q368" i="1"/>
  <c r="T368" i="1" s="1"/>
  <c r="O368" i="1"/>
  <c r="P368" i="1" s="1"/>
  <c r="N368" i="1"/>
  <c r="M368" i="1"/>
  <c r="L368" i="1"/>
  <c r="T367" i="1"/>
  <c r="S367" i="1"/>
  <c r="R367" i="1"/>
  <c r="Q367" i="1"/>
  <c r="P367" i="1"/>
  <c r="O367" i="1"/>
  <c r="N367" i="1"/>
  <c r="L367" i="1"/>
  <c r="M367" i="1" s="1"/>
  <c r="T366" i="1"/>
  <c r="S366" i="1"/>
  <c r="R366" i="1"/>
  <c r="Q366" i="1"/>
  <c r="P366" i="1"/>
  <c r="O366" i="1"/>
  <c r="N366" i="1"/>
  <c r="L366" i="1"/>
  <c r="M366" i="1" s="1"/>
  <c r="S365" i="1"/>
  <c r="R365" i="1"/>
  <c r="Q365" i="1"/>
  <c r="T365" i="1" s="1"/>
  <c r="P365" i="1"/>
  <c r="O365" i="1"/>
  <c r="N365" i="1"/>
  <c r="M365" i="1"/>
  <c r="L365" i="1"/>
  <c r="S364" i="1"/>
  <c r="R364" i="1"/>
  <c r="Q364" i="1"/>
  <c r="T364" i="1" s="1"/>
  <c r="O364" i="1"/>
  <c r="P364" i="1" s="1"/>
  <c r="N364" i="1"/>
  <c r="M364" i="1"/>
  <c r="L364" i="1"/>
  <c r="T363" i="1"/>
  <c r="S363" i="1"/>
  <c r="R363" i="1"/>
  <c r="Q363" i="1"/>
  <c r="O363" i="1"/>
  <c r="P363" i="1" s="1"/>
  <c r="N363" i="1"/>
  <c r="L363" i="1"/>
  <c r="M363" i="1" s="1"/>
  <c r="S362" i="1"/>
  <c r="R362" i="1"/>
  <c r="Q362" i="1"/>
  <c r="T362" i="1" s="1"/>
  <c r="O362" i="1"/>
  <c r="P362" i="1" s="1"/>
  <c r="N362" i="1"/>
  <c r="M362" i="1"/>
  <c r="L362" i="1"/>
  <c r="T361" i="1"/>
  <c r="S361" i="1"/>
  <c r="R361" i="1"/>
  <c r="Q361" i="1"/>
  <c r="P361" i="1"/>
  <c r="O361" i="1"/>
  <c r="N361" i="1"/>
  <c r="L361" i="1"/>
  <c r="M361" i="1" s="1"/>
  <c r="S360" i="1"/>
  <c r="R360" i="1"/>
  <c r="Q360" i="1"/>
  <c r="T360" i="1" s="1"/>
  <c r="O360" i="1"/>
  <c r="P360" i="1" s="1"/>
  <c r="N360" i="1"/>
  <c r="M360" i="1"/>
  <c r="L360" i="1"/>
  <c r="T359" i="1"/>
  <c r="S359" i="1"/>
  <c r="R359" i="1"/>
  <c r="Q359" i="1"/>
  <c r="O359" i="1"/>
  <c r="P359" i="1" s="1"/>
  <c r="N359" i="1"/>
  <c r="L359" i="1"/>
  <c r="M359" i="1" s="1"/>
  <c r="T358" i="1"/>
  <c r="S358" i="1"/>
  <c r="R358" i="1"/>
  <c r="Q358" i="1"/>
  <c r="O358" i="1"/>
  <c r="P358" i="1" s="1"/>
  <c r="N358" i="1"/>
  <c r="L358" i="1"/>
  <c r="M358" i="1" s="1"/>
  <c r="T357" i="1"/>
  <c r="S357" i="1"/>
  <c r="R357" i="1"/>
  <c r="Q357" i="1"/>
  <c r="P357" i="1"/>
  <c r="O357" i="1"/>
  <c r="N357" i="1"/>
  <c r="L357" i="1"/>
  <c r="M357" i="1" s="1"/>
  <c r="S356" i="1"/>
  <c r="R356" i="1"/>
  <c r="Q356" i="1"/>
  <c r="T356" i="1" s="1"/>
  <c r="O356" i="1"/>
  <c r="P356" i="1" s="1"/>
  <c r="N356" i="1"/>
  <c r="L356" i="1"/>
  <c r="M356" i="1" s="1"/>
  <c r="S355" i="1"/>
  <c r="R355" i="1"/>
  <c r="Q355" i="1"/>
  <c r="T355" i="1" s="1"/>
  <c r="P355" i="1"/>
  <c r="O355" i="1"/>
  <c r="N355" i="1"/>
  <c r="M355" i="1"/>
  <c r="L355" i="1"/>
  <c r="S354" i="1"/>
  <c r="R354" i="1"/>
  <c r="Q354" i="1"/>
  <c r="T354" i="1" s="1"/>
  <c r="O354" i="1"/>
  <c r="P354" i="1" s="1"/>
  <c r="N354" i="1"/>
  <c r="M354" i="1"/>
  <c r="L354" i="1"/>
  <c r="T353" i="1"/>
  <c r="S353" i="1"/>
  <c r="R353" i="1"/>
  <c r="Q353" i="1"/>
  <c r="O353" i="1"/>
  <c r="P353" i="1" s="1"/>
  <c r="N353" i="1"/>
  <c r="L353" i="1"/>
  <c r="M353" i="1" s="1"/>
  <c r="T352" i="1"/>
  <c r="S352" i="1"/>
  <c r="R352" i="1"/>
  <c r="Q352" i="1"/>
  <c r="P352" i="1"/>
  <c r="O352" i="1"/>
  <c r="N352" i="1"/>
  <c r="L352" i="1"/>
  <c r="M352" i="1" s="1"/>
  <c r="T351" i="1"/>
  <c r="S351" i="1"/>
  <c r="R351" i="1"/>
  <c r="Q351" i="1"/>
  <c r="P351" i="1"/>
  <c r="O351" i="1"/>
  <c r="N351" i="1"/>
  <c r="L351" i="1"/>
  <c r="M351" i="1" s="1"/>
  <c r="S350" i="1"/>
  <c r="R350" i="1"/>
  <c r="Q350" i="1"/>
  <c r="T350" i="1" s="1"/>
  <c r="O350" i="1"/>
  <c r="P350" i="1" s="1"/>
  <c r="N350" i="1"/>
  <c r="M350" i="1"/>
  <c r="L350" i="1"/>
  <c r="T349" i="1"/>
  <c r="S349" i="1"/>
  <c r="R349" i="1"/>
  <c r="Q349" i="1"/>
  <c r="O349" i="1"/>
  <c r="P349" i="1" s="1"/>
  <c r="N349" i="1"/>
  <c r="L349" i="1"/>
  <c r="M349" i="1" s="1"/>
  <c r="T348" i="1"/>
  <c r="S348" i="1"/>
  <c r="R348" i="1"/>
  <c r="Q348" i="1"/>
  <c r="O348" i="1"/>
  <c r="P348" i="1" s="1"/>
  <c r="N348" i="1"/>
  <c r="L348" i="1"/>
  <c r="M348" i="1" s="1"/>
  <c r="T347" i="1"/>
  <c r="S347" i="1"/>
  <c r="R347" i="1"/>
  <c r="Q347" i="1"/>
  <c r="P347" i="1"/>
  <c r="O347" i="1"/>
  <c r="N347" i="1"/>
  <c r="L347" i="1"/>
  <c r="M347" i="1" s="1"/>
  <c r="S346" i="1"/>
  <c r="R346" i="1"/>
  <c r="Q346" i="1"/>
  <c r="T346" i="1" s="1"/>
  <c r="O346" i="1"/>
  <c r="P346" i="1" s="1"/>
  <c r="N346" i="1"/>
  <c r="M346" i="1"/>
  <c r="L346" i="1"/>
  <c r="T345" i="1"/>
  <c r="S345" i="1"/>
  <c r="R345" i="1"/>
  <c r="Q345" i="1"/>
  <c r="O345" i="1"/>
  <c r="P345" i="1" s="1"/>
  <c r="N345" i="1"/>
  <c r="L345" i="1"/>
  <c r="M345" i="1" s="1"/>
  <c r="T344" i="1"/>
  <c r="S344" i="1"/>
  <c r="R344" i="1"/>
  <c r="Q344" i="1"/>
  <c r="O344" i="1"/>
  <c r="P344" i="1" s="1"/>
  <c r="N344" i="1"/>
  <c r="L344" i="1"/>
  <c r="M344" i="1" s="1"/>
  <c r="T343" i="1"/>
  <c r="S343" i="1"/>
  <c r="R343" i="1"/>
  <c r="Q343" i="1"/>
  <c r="P343" i="1"/>
  <c r="O343" i="1"/>
  <c r="N343" i="1"/>
  <c r="L343" i="1"/>
  <c r="M343" i="1" s="1"/>
  <c r="S342" i="1"/>
  <c r="R342" i="1"/>
  <c r="Q342" i="1"/>
  <c r="T342" i="1" s="1"/>
  <c r="O342" i="1"/>
  <c r="P342" i="1" s="1"/>
  <c r="N342" i="1"/>
  <c r="M342" i="1"/>
  <c r="L342" i="1"/>
  <c r="T341" i="1"/>
  <c r="S341" i="1"/>
  <c r="R341" i="1"/>
  <c r="Q341" i="1"/>
  <c r="O341" i="1"/>
  <c r="P341" i="1" s="1"/>
  <c r="N341" i="1"/>
  <c r="L341" i="1"/>
  <c r="M341" i="1" s="1"/>
  <c r="T340" i="1"/>
  <c r="S340" i="1"/>
  <c r="R340" i="1"/>
  <c r="Q340" i="1"/>
  <c r="O340" i="1"/>
  <c r="P340" i="1" s="1"/>
  <c r="N340" i="1"/>
  <c r="L340" i="1"/>
  <c r="M340" i="1" s="1"/>
  <c r="S339" i="1"/>
  <c r="R339" i="1"/>
  <c r="Q339" i="1"/>
  <c r="T339" i="1" s="1"/>
  <c r="P339" i="1"/>
  <c r="O339" i="1"/>
  <c r="N339" i="1"/>
  <c r="M339" i="1"/>
  <c r="L339" i="1"/>
  <c r="S338" i="1"/>
  <c r="R338" i="1"/>
  <c r="Q338" i="1"/>
  <c r="T338" i="1" s="1"/>
  <c r="O338" i="1"/>
  <c r="P338" i="1" s="1"/>
  <c r="N338" i="1"/>
  <c r="M338" i="1"/>
  <c r="L338" i="1"/>
  <c r="T337" i="1"/>
  <c r="S337" i="1"/>
  <c r="R337" i="1"/>
  <c r="Q337" i="1"/>
  <c r="O337" i="1"/>
  <c r="P337" i="1" s="1"/>
  <c r="N337" i="1"/>
  <c r="L337" i="1"/>
  <c r="M337" i="1" s="1"/>
  <c r="T336" i="1"/>
  <c r="S336" i="1"/>
  <c r="R336" i="1"/>
  <c r="Q336" i="1"/>
  <c r="P336" i="1"/>
  <c r="O336" i="1"/>
  <c r="N336" i="1"/>
  <c r="L336" i="1"/>
  <c r="M336" i="1" s="1"/>
  <c r="T335" i="1"/>
  <c r="S335" i="1"/>
  <c r="R335" i="1"/>
  <c r="Q335" i="1"/>
  <c r="P335" i="1"/>
  <c r="O335" i="1"/>
  <c r="N335" i="1"/>
  <c r="L335" i="1"/>
  <c r="M335" i="1" s="1"/>
  <c r="S334" i="1"/>
  <c r="R334" i="1"/>
  <c r="Q334" i="1"/>
  <c r="T334" i="1" s="1"/>
  <c r="O334" i="1"/>
  <c r="P334" i="1" s="1"/>
  <c r="N334" i="1"/>
  <c r="M334" i="1"/>
  <c r="L334" i="1"/>
  <c r="T333" i="1"/>
  <c r="S333" i="1"/>
  <c r="R333" i="1"/>
  <c r="Q333" i="1"/>
  <c r="O333" i="1"/>
  <c r="P333" i="1" s="1"/>
  <c r="N333" i="1"/>
  <c r="L333" i="1"/>
  <c r="M333" i="1" s="1"/>
  <c r="T332" i="1"/>
  <c r="S332" i="1"/>
  <c r="R332" i="1"/>
  <c r="Q332" i="1"/>
  <c r="O332" i="1"/>
  <c r="P332" i="1" s="1"/>
  <c r="N332" i="1"/>
  <c r="L332" i="1"/>
  <c r="M332" i="1" s="1"/>
  <c r="T331" i="1"/>
  <c r="S331" i="1"/>
  <c r="R331" i="1"/>
  <c r="Q331" i="1"/>
  <c r="P331" i="1"/>
  <c r="O331" i="1"/>
  <c r="N331" i="1"/>
  <c r="L331" i="1"/>
  <c r="M331" i="1" s="1"/>
  <c r="S330" i="1"/>
  <c r="R330" i="1"/>
  <c r="Q330" i="1"/>
  <c r="T330" i="1" s="1"/>
  <c r="O330" i="1"/>
  <c r="P330" i="1" s="1"/>
  <c r="N330" i="1"/>
  <c r="M330" i="1"/>
  <c r="L330" i="1"/>
  <c r="T329" i="1"/>
  <c r="S329" i="1"/>
  <c r="R329" i="1"/>
  <c r="Q329" i="1"/>
  <c r="O329" i="1"/>
  <c r="P329" i="1" s="1"/>
  <c r="N329" i="1"/>
  <c r="L329" i="1"/>
  <c r="M329" i="1" s="1"/>
  <c r="T328" i="1"/>
  <c r="S328" i="1"/>
  <c r="R328" i="1"/>
  <c r="Q328" i="1"/>
  <c r="O328" i="1"/>
  <c r="P328" i="1" s="1"/>
  <c r="N328" i="1"/>
  <c r="L328" i="1"/>
  <c r="M328" i="1" s="1"/>
  <c r="T327" i="1"/>
  <c r="S327" i="1"/>
  <c r="R327" i="1"/>
  <c r="Q327" i="1"/>
  <c r="P327" i="1"/>
  <c r="O327" i="1"/>
  <c r="N327" i="1"/>
  <c r="L327" i="1"/>
  <c r="M327" i="1" s="1"/>
  <c r="S326" i="1"/>
  <c r="R326" i="1"/>
  <c r="Q326" i="1"/>
  <c r="T326" i="1" s="1"/>
  <c r="O326" i="1"/>
  <c r="P326" i="1" s="1"/>
  <c r="N326" i="1"/>
  <c r="M326" i="1"/>
  <c r="L326" i="1"/>
  <c r="T325" i="1"/>
  <c r="S325" i="1"/>
  <c r="R325" i="1"/>
  <c r="Q325" i="1"/>
  <c r="O325" i="1"/>
  <c r="P325" i="1" s="1"/>
  <c r="N325" i="1"/>
  <c r="L325" i="1"/>
  <c r="M325" i="1" s="1"/>
  <c r="T324" i="1"/>
  <c r="S324" i="1"/>
  <c r="R324" i="1"/>
  <c r="Q324" i="1"/>
  <c r="O324" i="1"/>
  <c r="P324" i="1" s="1"/>
  <c r="N324" i="1"/>
  <c r="L324" i="1"/>
  <c r="M324" i="1" s="1"/>
  <c r="S323" i="1"/>
  <c r="R323" i="1"/>
  <c r="Q323" i="1"/>
  <c r="T323" i="1" s="1"/>
  <c r="P323" i="1"/>
  <c r="O323" i="1"/>
  <c r="N323" i="1"/>
  <c r="M323" i="1"/>
  <c r="L323" i="1"/>
  <c r="S322" i="1"/>
  <c r="R322" i="1"/>
  <c r="Q322" i="1"/>
  <c r="T322" i="1" s="1"/>
  <c r="O322" i="1"/>
  <c r="P322" i="1" s="1"/>
  <c r="N322" i="1"/>
  <c r="M322" i="1"/>
  <c r="L322" i="1"/>
  <c r="T321" i="1"/>
  <c r="S321" i="1"/>
  <c r="R321" i="1"/>
  <c r="Q321" i="1"/>
  <c r="O321" i="1"/>
  <c r="P321" i="1" s="1"/>
  <c r="N321" i="1"/>
  <c r="L321" i="1"/>
  <c r="M321" i="1" s="1"/>
  <c r="T320" i="1"/>
  <c r="S320" i="1"/>
  <c r="R320" i="1"/>
  <c r="Q320" i="1"/>
  <c r="P320" i="1"/>
  <c r="O320" i="1"/>
  <c r="N320" i="1"/>
  <c r="L320" i="1"/>
  <c r="M320" i="1" s="1"/>
  <c r="T319" i="1"/>
  <c r="S319" i="1"/>
  <c r="R319" i="1"/>
  <c r="Q319" i="1"/>
  <c r="P319" i="1"/>
  <c r="O319" i="1"/>
  <c r="N319" i="1"/>
  <c r="L319" i="1"/>
  <c r="M319" i="1" s="1"/>
  <c r="S318" i="1"/>
  <c r="R318" i="1"/>
  <c r="Q318" i="1"/>
  <c r="T318" i="1" s="1"/>
  <c r="O318" i="1"/>
  <c r="P318" i="1" s="1"/>
  <c r="N318" i="1"/>
  <c r="M318" i="1"/>
  <c r="L318" i="1"/>
  <c r="T317" i="1"/>
  <c r="S317" i="1"/>
  <c r="R317" i="1"/>
  <c r="Q317" i="1"/>
  <c r="O317" i="1"/>
  <c r="P317" i="1" s="1"/>
  <c r="N317" i="1"/>
  <c r="L317" i="1"/>
  <c r="M317" i="1" s="1"/>
  <c r="T316" i="1"/>
  <c r="S316" i="1"/>
  <c r="R316" i="1"/>
  <c r="Q316" i="1"/>
  <c r="O316" i="1"/>
  <c r="P316" i="1" s="1"/>
  <c r="N316" i="1"/>
  <c r="L316" i="1"/>
  <c r="M316" i="1" s="1"/>
  <c r="T315" i="1"/>
  <c r="S315" i="1"/>
  <c r="R315" i="1"/>
  <c r="Q315" i="1"/>
  <c r="P315" i="1"/>
  <c r="O315" i="1"/>
  <c r="N315" i="1"/>
  <c r="L315" i="1"/>
  <c r="M315" i="1" s="1"/>
  <c r="S314" i="1"/>
  <c r="R314" i="1"/>
  <c r="Q314" i="1"/>
  <c r="T314" i="1" s="1"/>
  <c r="O314" i="1"/>
  <c r="P314" i="1" s="1"/>
  <c r="N314" i="1"/>
  <c r="M314" i="1"/>
  <c r="L314" i="1"/>
  <c r="T313" i="1"/>
  <c r="S313" i="1"/>
  <c r="R313" i="1"/>
  <c r="Q313" i="1"/>
  <c r="O313" i="1"/>
  <c r="P313" i="1" s="1"/>
  <c r="N313" i="1"/>
  <c r="L313" i="1"/>
  <c r="M313" i="1" s="1"/>
  <c r="T312" i="1"/>
  <c r="S312" i="1"/>
  <c r="R312" i="1"/>
  <c r="Q312" i="1"/>
  <c r="O312" i="1"/>
  <c r="P312" i="1" s="1"/>
  <c r="N312" i="1"/>
  <c r="L312" i="1"/>
  <c r="M312" i="1" s="1"/>
  <c r="T311" i="1"/>
  <c r="S311" i="1"/>
  <c r="R311" i="1"/>
  <c r="Q311" i="1"/>
  <c r="P311" i="1"/>
  <c r="O311" i="1"/>
  <c r="N311" i="1"/>
  <c r="L311" i="1"/>
  <c r="M311" i="1" s="1"/>
  <c r="S310" i="1"/>
  <c r="R310" i="1"/>
  <c r="Q310" i="1"/>
  <c r="T310" i="1" s="1"/>
  <c r="O310" i="1"/>
  <c r="P310" i="1" s="1"/>
  <c r="N310" i="1"/>
  <c r="M310" i="1"/>
  <c r="L310" i="1"/>
  <c r="T309" i="1"/>
  <c r="S309" i="1"/>
  <c r="R309" i="1"/>
  <c r="Q309" i="1"/>
  <c r="O309" i="1"/>
  <c r="P309" i="1" s="1"/>
  <c r="N309" i="1"/>
  <c r="L309" i="1"/>
  <c r="M309" i="1" s="1"/>
  <c r="T308" i="1"/>
  <c r="S308" i="1"/>
  <c r="R308" i="1"/>
  <c r="Q308" i="1"/>
  <c r="O308" i="1"/>
  <c r="P308" i="1" s="1"/>
  <c r="N308" i="1"/>
  <c r="L308" i="1"/>
  <c r="M308" i="1" s="1"/>
  <c r="S307" i="1"/>
  <c r="R307" i="1"/>
  <c r="Q307" i="1"/>
  <c r="T307" i="1" s="1"/>
  <c r="P307" i="1"/>
  <c r="O307" i="1"/>
  <c r="N307" i="1"/>
  <c r="M307" i="1"/>
  <c r="L307" i="1"/>
  <c r="S306" i="1"/>
  <c r="R306" i="1"/>
  <c r="Q306" i="1"/>
  <c r="T306" i="1" s="1"/>
  <c r="O306" i="1"/>
  <c r="P306" i="1" s="1"/>
  <c r="N306" i="1"/>
  <c r="M306" i="1"/>
  <c r="L306" i="1"/>
  <c r="T305" i="1"/>
  <c r="S305" i="1"/>
  <c r="R305" i="1"/>
  <c r="Q305" i="1"/>
  <c r="O305" i="1"/>
  <c r="P305" i="1" s="1"/>
  <c r="N305" i="1"/>
  <c r="L305" i="1"/>
  <c r="M305" i="1" s="1"/>
  <c r="T304" i="1"/>
  <c r="S304" i="1"/>
  <c r="R304" i="1"/>
  <c r="Q304" i="1"/>
  <c r="P304" i="1"/>
  <c r="O304" i="1"/>
  <c r="N304" i="1"/>
  <c r="L304" i="1"/>
  <c r="M304" i="1" s="1"/>
  <c r="T303" i="1"/>
  <c r="S303" i="1"/>
  <c r="R303" i="1"/>
  <c r="Q303" i="1"/>
  <c r="P303" i="1"/>
  <c r="O303" i="1"/>
  <c r="N303" i="1"/>
  <c r="L303" i="1"/>
  <c r="M303" i="1" s="1"/>
  <c r="S302" i="1"/>
  <c r="R302" i="1"/>
  <c r="Q302" i="1"/>
  <c r="T302" i="1" s="1"/>
  <c r="O302" i="1"/>
  <c r="P302" i="1" s="1"/>
  <c r="N302" i="1"/>
  <c r="M302" i="1"/>
  <c r="L302" i="1"/>
  <c r="T301" i="1"/>
  <c r="S301" i="1"/>
  <c r="R301" i="1"/>
  <c r="Q301" i="1"/>
  <c r="O301" i="1"/>
  <c r="P301" i="1" s="1"/>
  <c r="N301" i="1"/>
  <c r="L301" i="1"/>
  <c r="M301" i="1" s="1"/>
  <c r="T300" i="1"/>
  <c r="S300" i="1"/>
  <c r="R300" i="1"/>
  <c r="Q300" i="1"/>
  <c r="O300" i="1"/>
  <c r="P300" i="1" s="1"/>
  <c r="N300" i="1"/>
  <c r="L300" i="1"/>
  <c r="M300" i="1" s="1"/>
  <c r="T299" i="1"/>
  <c r="S299" i="1"/>
  <c r="R299" i="1"/>
  <c r="Q299" i="1"/>
  <c r="P299" i="1"/>
  <c r="O299" i="1"/>
  <c r="N299" i="1"/>
  <c r="L299" i="1"/>
  <c r="M299" i="1" s="1"/>
  <c r="S298" i="1"/>
  <c r="R298" i="1"/>
  <c r="Q298" i="1"/>
  <c r="T298" i="1" s="1"/>
  <c r="O298" i="1"/>
  <c r="P298" i="1" s="1"/>
  <c r="N298" i="1"/>
  <c r="M298" i="1"/>
  <c r="L298" i="1"/>
  <c r="T297" i="1"/>
  <c r="S297" i="1"/>
  <c r="R297" i="1"/>
  <c r="Q297" i="1"/>
  <c r="O297" i="1"/>
  <c r="P297" i="1" s="1"/>
  <c r="N297" i="1"/>
  <c r="L297" i="1"/>
  <c r="M297" i="1" s="1"/>
  <c r="T296" i="1"/>
  <c r="S296" i="1"/>
  <c r="R296" i="1"/>
  <c r="Q296" i="1"/>
  <c r="O296" i="1"/>
  <c r="P296" i="1" s="1"/>
  <c r="N296" i="1"/>
  <c r="L296" i="1"/>
  <c r="M296" i="1" s="1"/>
  <c r="T295" i="1"/>
  <c r="S295" i="1"/>
  <c r="R295" i="1"/>
  <c r="Q295" i="1"/>
  <c r="P295" i="1"/>
  <c r="O295" i="1"/>
  <c r="N295" i="1"/>
  <c r="L295" i="1"/>
  <c r="M295" i="1" s="1"/>
  <c r="S294" i="1"/>
  <c r="R294" i="1"/>
  <c r="Q294" i="1"/>
  <c r="T294" i="1" s="1"/>
  <c r="O294" i="1"/>
  <c r="P294" i="1" s="1"/>
  <c r="N294" i="1"/>
  <c r="M294" i="1"/>
  <c r="L294" i="1"/>
  <c r="T293" i="1"/>
  <c r="S293" i="1"/>
  <c r="R293" i="1"/>
  <c r="Q293" i="1"/>
  <c r="O293" i="1"/>
  <c r="P293" i="1" s="1"/>
  <c r="N293" i="1"/>
  <c r="L293" i="1"/>
  <c r="M293" i="1" s="1"/>
  <c r="T292" i="1"/>
  <c r="S292" i="1"/>
  <c r="R292" i="1"/>
  <c r="Q292" i="1"/>
  <c r="O292" i="1"/>
  <c r="P292" i="1" s="1"/>
  <c r="N292" i="1"/>
  <c r="L292" i="1"/>
  <c r="M292" i="1" s="1"/>
  <c r="S291" i="1"/>
  <c r="R291" i="1"/>
  <c r="Q291" i="1"/>
  <c r="T291" i="1" s="1"/>
  <c r="P291" i="1"/>
  <c r="O291" i="1"/>
  <c r="N291" i="1"/>
  <c r="M291" i="1"/>
  <c r="L291" i="1"/>
  <c r="S290" i="1"/>
  <c r="R290" i="1"/>
  <c r="Q290" i="1"/>
  <c r="T290" i="1" s="1"/>
  <c r="O290" i="1"/>
  <c r="P290" i="1" s="1"/>
  <c r="N290" i="1"/>
  <c r="M290" i="1"/>
  <c r="L290" i="1"/>
  <c r="T289" i="1"/>
  <c r="S289" i="1"/>
  <c r="R289" i="1"/>
  <c r="Q289" i="1"/>
  <c r="O289" i="1"/>
  <c r="P289" i="1" s="1"/>
  <c r="N289" i="1"/>
  <c r="L289" i="1"/>
  <c r="M289" i="1" s="1"/>
  <c r="T288" i="1"/>
  <c r="S288" i="1"/>
  <c r="R288" i="1"/>
  <c r="Q288" i="1"/>
  <c r="P288" i="1"/>
  <c r="O288" i="1"/>
  <c r="N288" i="1"/>
  <c r="L288" i="1"/>
  <c r="M288" i="1" s="1"/>
  <c r="T287" i="1"/>
  <c r="S287" i="1"/>
  <c r="R287" i="1"/>
  <c r="Q287" i="1"/>
  <c r="P287" i="1"/>
  <c r="O287" i="1"/>
  <c r="N287" i="1"/>
  <c r="L287" i="1"/>
  <c r="M287" i="1" s="1"/>
  <c r="S286" i="1"/>
  <c r="R286" i="1"/>
  <c r="Q286" i="1"/>
  <c r="T286" i="1" s="1"/>
  <c r="O286" i="1"/>
  <c r="P286" i="1" s="1"/>
  <c r="N286" i="1"/>
  <c r="M286" i="1"/>
  <c r="L286" i="1"/>
  <c r="T285" i="1"/>
  <c r="S285" i="1"/>
  <c r="R285" i="1"/>
  <c r="Q285" i="1"/>
  <c r="O285" i="1"/>
  <c r="P285" i="1" s="1"/>
  <c r="N285" i="1"/>
  <c r="L285" i="1"/>
  <c r="M285" i="1" s="1"/>
  <c r="T284" i="1"/>
  <c r="S284" i="1"/>
  <c r="R284" i="1"/>
  <c r="Q284" i="1"/>
  <c r="O284" i="1"/>
  <c r="P284" i="1" s="1"/>
  <c r="N284" i="1"/>
  <c r="L284" i="1"/>
  <c r="M284" i="1" s="1"/>
  <c r="T283" i="1"/>
  <c r="S283" i="1"/>
  <c r="R283" i="1"/>
  <c r="Q283" i="1"/>
  <c r="P283" i="1"/>
  <c r="O283" i="1"/>
  <c r="N283" i="1"/>
  <c r="L283" i="1"/>
  <c r="M283" i="1" s="1"/>
  <c r="S282" i="1"/>
  <c r="R282" i="1"/>
  <c r="Q282" i="1"/>
  <c r="T282" i="1" s="1"/>
  <c r="O282" i="1"/>
  <c r="P282" i="1" s="1"/>
  <c r="N282" i="1"/>
  <c r="M282" i="1"/>
  <c r="L282" i="1"/>
  <c r="T281" i="1"/>
  <c r="S281" i="1"/>
  <c r="R281" i="1"/>
  <c r="Q281" i="1"/>
  <c r="O281" i="1"/>
  <c r="P281" i="1" s="1"/>
  <c r="N281" i="1"/>
  <c r="L281" i="1"/>
  <c r="M281" i="1" s="1"/>
  <c r="T280" i="1"/>
  <c r="S280" i="1"/>
  <c r="R280" i="1"/>
  <c r="Q280" i="1"/>
  <c r="O280" i="1"/>
  <c r="P280" i="1" s="1"/>
  <c r="N280" i="1"/>
  <c r="L280" i="1"/>
  <c r="M280" i="1" s="1"/>
  <c r="T279" i="1"/>
  <c r="S279" i="1"/>
  <c r="R279" i="1"/>
  <c r="Q279" i="1"/>
  <c r="P279" i="1"/>
  <c r="O279" i="1"/>
  <c r="N279" i="1"/>
  <c r="L279" i="1"/>
  <c r="M279" i="1" s="1"/>
  <c r="S278" i="1"/>
  <c r="R278" i="1"/>
  <c r="Q278" i="1"/>
  <c r="T278" i="1" s="1"/>
  <c r="P278" i="1"/>
  <c r="O278" i="1"/>
  <c r="N278" i="1"/>
  <c r="M278" i="1"/>
  <c r="L278" i="1"/>
  <c r="S277" i="1"/>
  <c r="R277" i="1"/>
  <c r="Q277" i="1"/>
  <c r="T277" i="1" s="1"/>
  <c r="O277" i="1"/>
  <c r="P277" i="1" s="1"/>
  <c r="N277" i="1"/>
  <c r="M277" i="1"/>
  <c r="L277" i="1"/>
  <c r="T276" i="1"/>
  <c r="S276" i="1"/>
  <c r="R276" i="1"/>
  <c r="Q276" i="1"/>
  <c r="O276" i="1"/>
  <c r="P276" i="1" s="1"/>
  <c r="N276" i="1"/>
  <c r="L276" i="1"/>
  <c r="M276" i="1" s="1"/>
  <c r="T275" i="1"/>
  <c r="S275" i="1"/>
  <c r="R275" i="1"/>
  <c r="Q275" i="1"/>
  <c r="P275" i="1"/>
  <c r="O275" i="1"/>
  <c r="N275" i="1"/>
  <c r="L275" i="1"/>
  <c r="M275" i="1" s="1"/>
  <c r="S274" i="1"/>
  <c r="R274" i="1"/>
  <c r="Q274" i="1"/>
  <c r="T274" i="1" s="1"/>
  <c r="P274" i="1"/>
  <c r="O274" i="1"/>
  <c r="N274" i="1"/>
  <c r="M274" i="1"/>
  <c r="L274" i="1"/>
  <c r="S273" i="1"/>
  <c r="R273" i="1"/>
  <c r="Q273" i="1"/>
  <c r="T273" i="1" s="1"/>
  <c r="O273" i="1"/>
  <c r="P273" i="1" s="1"/>
  <c r="N273" i="1"/>
  <c r="M273" i="1"/>
  <c r="L273" i="1"/>
  <c r="T272" i="1"/>
  <c r="S272" i="1"/>
  <c r="R272" i="1"/>
  <c r="Q272" i="1"/>
  <c r="O272" i="1"/>
  <c r="P272" i="1" s="1"/>
  <c r="N272" i="1"/>
  <c r="L272" i="1"/>
  <c r="M272" i="1" s="1"/>
  <c r="T271" i="1"/>
  <c r="S271" i="1"/>
  <c r="R271" i="1"/>
  <c r="Q271" i="1"/>
  <c r="P271" i="1"/>
  <c r="O271" i="1"/>
  <c r="N271" i="1"/>
  <c r="L271" i="1"/>
  <c r="M271" i="1" s="1"/>
  <c r="S270" i="1"/>
  <c r="R270" i="1"/>
  <c r="Q270" i="1"/>
  <c r="T270" i="1" s="1"/>
  <c r="P270" i="1"/>
  <c r="O270" i="1"/>
  <c r="N270" i="1"/>
  <c r="M270" i="1"/>
  <c r="L270" i="1"/>
  <c r="S269" i="1"/>
  <c r="R269" i="1"/>
  <c r="Q269" i="1"/>
  <c r="T269" i="1" s="1"/>
  <c r="O269" i="1"/>
  <c r="P269" i="1" s="1"/>
  <c r="N269" i="1"/>
  <c r="M269" i="1"/>
  <c r="L269" i="1"/>
  <c r="T268" i="1"/>
  <c r="S268" i="1"/>
  <c r="R268" i="1"/>
  <c r="Q268" i="1"/>
  <c r="O268" i="1"/>
  <c r="P268" i="1" s="1"/>
  <c r="N268" i="1"/>
  <c r="L268" i="1"/>
  <c r="M268" i="1" s="1"/>
  <c r="T267" i="1"/>
  <c r="S267" i="1"/>
  <c r="R267" i="1"/>
  <c r="Q267" i="1"/>
  <c r="P267" i="1"/>
  <c r="O267" i="1"/>
  <c r="N267" i="1"/>
  <c r="L267" i="1"/>
  <c r="M267" i="1" s="1"/>
  <c r="S266" i="1"/>
  <c r="R266" i="1"/>
  <c r="Q266" i="1"/>
  <c r="T266" i="1" s="1"/>
  <c r="P266" i="1"/>
  <c r="O266" i="1"/>
  <c r="N266" i="1"/>
  <c r="M266" i="1"/>
  <c r="L266" i="1"/>
  <c r="S265" i="1"/>
  <c r="R265" i="1"/>
  <c r="Q265" i="1"/>
  <c r="T265" i="1" s="1"/>
  <c r="O265" i="1"/>
  <c r="P265" i="1" s="1"/>
  <c r="N265" i="1"/>
  <c r="M265" i="1"/>
  <c r="L265" i="1"/>
  <c r="T264" i="1"/>
  <c r="S264" i="1"/>
  <c r="R264" i="1"/>
  <c r="Q264" i="1"/>
  <c r="O264" i="1"/>
  <c r="P264" i="1" s="1"/>
  <c r="N264" i="1"/>
  <c r="L264" i="1"/>
  <c r="M264" i="1" s="1"/>
  <c r="T263" i="1"/>
  <c r="S263" i="1"/>
  <c r="R263" i="1"/>
  <c r="Q263" i="1"/>
  <c r="P263" i="1"/>
  <c r="O263" i="1"/>
  <c r="N263" i="1"/>
  <c r="L263" i="1"/>
  <c r="M263" i="1" s="1"/>
  <c r="S262" i="1"/>
  <c r="R262" i="1"/>
  <c r="Q262" i="1"/>
  <c r="T262" i="1" s="1"/>
  <c r="P262" i="1"/>
  <c r="O262" i="1"/>
  <c r="N262" i="1"/>
  <c r="M262" i="1"/>
  <c r="L262" i="1"/>
  <c r="S261" i="1"/>
  <c r="R261" i="1"/>
  <c r="Q261" i="1"/>
  <c r="T261" i="1" s="1"/>
  <c r="O261" i="1"/>
  <c r="P261" i="1" s="1"/>
  <c r="N261" i="1"/>
  <c r="M261" i="1"/>
  <c r="L261" i="1"/>
  <c r="T260" i="1"/>
  <c r="S260" i="1"/>
  <c r="R260" i="1"/>
  <c r="Q260" i="1"/>
  <c r="O260" i="1"/>
  <c r="P260" i="1" s="1"/>
  <c r="N260" i="1"/>
  <c r="L260" i="1"/>
  <c r="M260" i="1" s="1"/>
  <c r="T259" i="1"/>
  <c r="S259" i="1"/>
  <c r="R259" i="1"/>
  <c r="Q259" i="1"/>
  <c r="P259" i="1"/>
  <c r="O259" i="1"/>
  <c r="N259" i="1"/>
  <c r="L259" i="1"/>
  <c r="M259" i="1" s="1"/>
  <c r="S258" i="1"/>
  <c r="R258" i="1"/>
  <c r="Q258" i="1"/>
  <c r="T258" i="1" s="1"/>
  <c r="P258" i="1"/>
  <c r="O258" i="1"/>
  <c r="N258" i="1"/>
  <c r="M258" i="1"/>
  <c r="L258" i="1"/>
  <c r="S257" i="1"/>
  <c r="R257" i="1"/>
  <c r="Q257" i="1"/>
  <c r="T257" i="1" s="1"/>
  <c r="O257" i="1"/>
  <c r="P257" i="1" s="1"/>
  <c r="N257" i="1"/>
  <c r="M257" i="1"/>
  <c r="L257" i="1"/>
  <c r="T256" i="1"/>
  <c r="S256" i="1"/>
  <c r="R256" i="1"/>
  <c r="Q256" i="1"/>
  <c r="O256" i="1"/>
  <c r="P256" i="1" s="1"/>
  <c r="N256" i="1"/>
  <c r="L256" i="1"/>
  <c r="M256" i="1" s="1"/>
  <c r="T255" i="1"/>
  <c r="S255" i="1"/>
  <c r="R255" i="1"/>
  <c r="Q255" i="1"/>
  <c r="P255" i="1"/>
  <c r="O255" i="1"/>
  <c r="N255" i="1"/>
  <c r="L255" i="1"/>
  <c r="M255" i="1" s="1"/>
  <c r="S254" i="1"/>
  <c r="R254" i="1"/>
  <c r="Q254" i="1"/>
  <c r="T254" i="1" s="1"/>
  <c r="P254" i="1"/>
  <c r="O254" i="1"/>
  <c r="N254" i="1"/>
  <c r="M254" i="1"/>
  <c r="L254" i="1"/>
  <c r="S253" i="1"/>
  <c r="R253" i="1"/>
  <c r="Q253" i="1"/>
  <c r="T253" i="1" s="1"/>
  <c r="O253" i="1"/>
  <c r="P253" i="1" s="1"/>
  <c r="N253" i="1"/>
  <c r="M253" i="1"/>
  <c r="L253" i="1"/>
  <c r="T252" i="1"/>
  <c r="S252" i="1"/>
  <c r="R252" i="1"/>
  <c r="Q252" i="1"/>
  <c r="O252" i="1"/>
  <c r="P252" i="1" s="1"/>
  <c r="N252" i="1"/>
  <c r="L252" i="1"/>
  <c r="M252" i="1" s="1"/>
  <c r="T251" i="1"/>
  <c r="S251" i="1"/>
  <c r="R251" i="1"/>
  <c r="Q251" i="1"/>
  <c r="P251" i="1"/>
  <c r="O251" i="1"/>
  <c r="N251" i="1"/>
  <c r="L251" i="1"/>
  <c r="M251" i="1" s="1"/>
  <c r="S250" i="1"/>
  <c r="R250" i="1"/>
  <c r="Q250" i="1"/>
  <c r="T250" i="1" s="1"/>
  <c r="P250" i="1"/>
  <c r="O250" i="1"/>
  <c r="N250" i="1"/>
  <c r="M250" i="1"/>
  <c r="L250" i="1"/>
  <c r="S249" i="1"/>
  <c r="R249" i="1"/>
  <c r="Q249" i="1"/>
  <c r="T249" i="1" s="1"/>
  <c r="O249" i="1"/>
  <c r="P249" i="1" s="1"/>
  <c r="N249" i="1"/>
  <c r="M249" i="1"/>
  <c r="L249" i="1"/>
  <c r="T248" i="1"/>
  <c r="S248" i="1"/>
  <c r="R248" i="1"/>
  <c r="Q248" i="1"/>
  <c r="O248" i="1"/>
  <c r="P248" i="1" s="1"/>
  <c r="N248" i="1"/>
  <c r="L248" i="1"/>
  <c r="M248" i="1" s="1"/>
  <c r="T247" i="1"/>
  <c r="S247" i="1"/>
  <c r="R247" i="1"/>
  <c r="Q247" i="1"/>
  <c r="P247" i="1"/>
  <c r="O247" i="1"/>
  <c r="N247" i="1"/>
  <c r="L247" i="1"/>
  <c r="M247" i="1" s="1"/>
  <c r="S246" i="1"/>
  <c r="R246" i="1"/>
  <c r="Q246" i="1"/>
  <c r="T246" i="1" s="1"/>
  <c r="P246" i="1"/>
  <c r="O246" i="1"/>
  <c r="N246" i="1"/>
  <c r="M246" i="1"/>
  <c r="L246" i="1"/>
  <c r="S245" i="1"/>
  <c r="R245" i="1"/>
  <c r="Q245" i="1"/>
  <c r="T245" i="1" s="1"/>
  <c r="O245" i="1"/>
  <c r="P245" i="1" s="1"/>
  <c r="N245" i="1"/>
  <c r="M245" i="1"/>
  <c r="L245" i="1"/>
  <c r="T244" i="1"/>
  <c r="S244" i="1"/>
  <c r="R244" i="1"/>
  <c r="Q244" i="1"/>
  <c r="O244" i="1"/>
  <c r="P244" i="1" s="1"/>
  <c r="N244" i="1"/>
  <c r="L244" i="1"/>
  <c r="M244" i="1" s="1"/>
  <c r="T243" i="1"/>
  <c r="S243" i="1"/>
  <c r="R243" i="1"/>
  <c r="Q243" i="1"/>
  <c r="P243" i="1"/>
  <c r="O243" i="1"/>
  <c r="N243" i="1"/>
  <c r="L243" i="1"/>
  <c r="M243" i="1" s="1"/>
  <c r="S242" i="1"/>
  <c r="R242" i="1"/>
  <c r="Q242" i="1"/>
  <c r="T242" i="1" s="1"/>
  <c r="P242" i="1"/>
  <c r="O242" i="1"/>
  <c r="N242" i="1"/>
  <c r="M242" i="1"/>
  <c r="L242" i="1"/>
  <c r="S241" i="1"/>
  <c r="R241" i="1"/>
  <c r="Q241" i="1"/>
  <c r="T241" i="1" s="1"/>
  <c r="O241" i="1"/>
  <c r="P241" i="1" s="1"/>
  <c r="N241" i="1"/>
  <c r="M241" i="1"/>
  <c r="L241" i="1"/>
  <c r="T240" i="1"/>
  <c r="S240" i="1"/>
  <c r="R240" i="1"/>
  <c r="Q240" i="1"/>
  <c r="P240" i="1"/>
  <c r="O240" i="1"/>
  <c r="N240" i="1"/>
  <c r="L240" i="1"/>
  <c r="M240" i="1" s="1"/>
  <c r="T239" i="1"/>
  <c r="S239" i="1"/>
  <c r="R239" i="1"/>
  <c r="Q239" i="1"/>
  <c r="P239" i="1"/>
  <c r="O239" i="1"/>
  <c r="N239" i="1"/>
  <c r="L239" i="1"/>
  <c r="M239" i="1" s="1"/>
  <c r="S238" i="1"/>
  <c r="R238" i="1"/>
  <c r="Q238" i="1"/>
  <c r="T238" i="1" s="1"/>
  <c r="P238" i="1"/>
  <c r="O238" i="1"/>
  <c r="N238" i="1"/>
  <c r="M238" i="1"/>
  <c r="L238" i="1"/>
  <c r="S237" i="1"/>
  <c r="R237" i="1"/>
  <c r="Q237" i="1"/>
  <c r="T237" i="1" s="1"/>
  <c r="O237" i="1"/>
  <c r="P237" i="1" s="1"/>
  <c r="N237" i="1"/>
  <c r="M237" i="1"/>
  <c r="L237" i="1"/>
  <c r="T236" i="1"/>
  <c r="S236" i="1"/>
  <c r="R236" i="1"/>
  <c r="Q236" i="1"/>
  <c r="P236" i="1"/>
  <c r="O236" i="1"/>
  <c r="N236" i="1"/>
  <c r="L236" i="1"/>
  <c r="M236" i="1" s="1"/>
  <c r="T235" i="1"/>
  <c r="S235" i="1"/>
  <c r="R235" i="1"/>
  <c r="Q235" i="1"/>
  <c r="P235" i="1"/>
  <c r="O235" i="1"/>
  <c r="N235" i="1"/>
  <c r="L235" i="1"/>
  <c r="M235" i="1" s="1"/>
  <c r="S234" i="1"/>
  <c r="R234" i="1"/>
  <c r="Q234" i="1"/>
  <c r="T234" i="1" s="1"/>
  <c r="P234" i="1"/>
  <c r="O234" i="1"/>
  <c r="N234" i="1"/>
  <c r="M234" i="1"/>
  <c r="L234" i="1"/>
  <c r="S233" i="1"/>
  <c r="R233" i="1"/>
  <c r="Q233" i="1"/>
  <c r="T233" i="1" s="1"/>
  <c r="O233" i="1"/>
  <c r="P233" i="1" s="1"/>
  <c r="N233" i="1"/>
  <c r="M233" i="1"/>
  <c r="L233" i="1"/>
  <c r="T232" i="1"/>
  <c r="S232" i="1"/>
  <c r="R232" i="1"/>
  <c r="Q232" i="1"/>
  <c r="P232" i="1"/>
  <c r="O232" i="1"/>
  <c r="N232" i="1"/>
  <c r="L232" i="1"/>
  <c r="M232" i="1" s="1"/>
  <c r="T231" i="1"/>
  <c r="S231" i="1"/>
  <c r="R231" i="1"/>
  <c r="Q231" i="1"/>
  <c r="P231" i="1"/>
  <c r="O231" i="1"/>
  <c r="N231" i="1"/>
  <c r="L231" i="1"/>
  <c r="M231" i="1" s="1"/>
  <c r="S230" i="1"/>
  <c r="R230" i="1"/>
  <c r="Q230" i="1"/>
  <c r="T230" i="1" s="1"/>
  <c r="P230" i="1"/>
  <c r="O230" i="1"/>
  <c r="N230" i="1"/>
  <c r="M230" i="1"/>
  <c r="L230" i="1"/>
  <c r="S229" i="1"/>
  <c r="R229" i="1"/>
  <c r="Q229" i="1"/>
  <c r="T229" i="1" s="1"/>
  <c r="O229" i="1"/>
  <c r="P229" i="1" s="1"/>
  <c r="N229" i="1"/>
  <c r="M229" i="1"/>
  <c r="L229" i="1"/>
  <c r="T228" i="1"/>
  <c r="S228" i="1"/>
  <c r="R228" i="1"/>
  <c r="Q228" i="1"/>
  <c r="P228" i="1"/>
  <c r="O228" i="1"/>
  <c r="N228" i="1"/>
  <c r="L228" i="1"/>
  <c r="M228" i="1" s="1"/>
  <c r="T227" i="1"/>
  <c r="S227" i="1"/>
  <c r="R227" i="1"/>
  <c r="Q227" i="1"/>
  <c r="P227" i="1"/>
  <c r="O227" i="1"/>
  <c r="N227" i="1"/>
  <c r="L227" i="1"/>
  <c r="M227" i="1" s="1"/>
  <c r="S226" i="1"/>
  <c r="R226" i="1"/>
  <c r="Q226" i="1"/>
  <c r="T226" i="1" s="1"/>
  <c r="P226" i="1"/>
  <c r="O226" i="1"/>
  <c r="N226" i="1"/>
  <c r="M226" i="1"/>
  <c r="L226" i="1"/>
  <c r="S225" i="1"/>
  <c r="R225" i="1"/>
  <c r="Q225" i="1"/>
  <c r="T225" i="1" s="1"/>
  <c r="O225" i="1"/>
  <c r="P225" i="1" s="1"/>
  <c r="N225" i="1"/>
  <c r="M225" i="1"/>
  <c r="L225" i="1"/>
  <c r="T224" i="1"/>
  <c r="S224" i="1"/>
  <c r="R224" i="1"/>
  <c r="Q224" i="1"/>
  <c r="P224" i="1"/>
  <c r="O224" i="1"/>
  <c r="N224" i="1"/>
  <c r="L224" i="1"/>
  <c r="M224" i="1" s="1"/>
  <c r="T223" i="1"/>
  <c r="S223" i="1"/>
  <c r="R223" i="1"/>
  <c r="Q223" i="1"/>
  <c r="P223" i="1"/>
  <c r="O223" i="1"/>
  <c r="N223" i="1"/>
  <c r="L223" i="1"/>
  <c r="M223" i="1" s="1"/>
  <c r="S222" i="1"/>
  <c r="R222" i="1"/>
  <c r="Q222" i="1"/>
  <c r="T222" i="1" s="1"/>
  <c r="P222" i="1"/>
  <c r="O222" i="1"/>
  <c r="N222" i="1"/>
  <c r="M222" i="1"/>
  <c r="L222" i="1"/>
  <c r="S221" i="1"/>
  <c r="R221" i="1"/>
  <c r="Q221" i="1"/>
  <c r="T221" i="1" s="1"/>
  <c r="O221" i="1"/>
  <c r="P221" i="1" s="1"/>
  <c r="N221" i="1"/>
  <c r="M221" i="1"/>
  <c r="L221" i="1"/>
  <c r="T220" i="1"/>
  <c r="S220" i="1"/>
  <c r="R220" i="1"/>
  <c r="Q220" i="1"/>
  <c r="P220" i="1"/>
  <c r="O220" i="1"/>
  <c r="N220" i="1"/>
  <c r="L220" i="1"/>
  <c r="M220" i="1" s="1"/>
  <c r="T219" i="1"/>
  <c r="S219" i="1"/>
  <c r="R219" i="1"/>
  <c r="Q219" i="1"/>
  <c r="P219" i="1"/>
  <c r="O219" i="1"/>
  <c r="N219" i="1"/>
  <c r="L219" i="1"/>
  <c r="M219" i="1" s="1"/>
  <c r="S218" i="1"/>
  <c r="R218" i="1"/>
  <c r="Q218" i="1"/>
  <c r="T218" i="1" s="1"/>
  <c r="P218" i="1"/>
  <c r="O218" i="1"/>
  <c r="N218" i="1"/>
  <c r="M218" i="1"/>
  <c r="L218" i="1"/>
  <c r="S217" i="1"/>
  <c r="R217" i="1"/>
  <c r="Q217" i="1"/>
  <c r="T217" i="1" s="1"/>
  <c r="O217" i="1"/>
  <c r="P217" i="1" s="1"/>
  <c r="N217" i="1"/>
  <c r="M217" i="1"/>
  <c r="L217" i="1"/>
  <c r="T216" i="1"/>
  <c r="S216" i="1"/>
  <c r="R216" i="1"/>
  <c r="Q216" i="1"/>
  <c r="P216" i="1"/>
  <c r="O216" i="1"/>
  <c r="N216" i="1"/>
  <c r="L216" i="1"/>
  <c r="M216" i="1" s="1"/>
  <c r="T215" i="1"/>
  <c r="S215" i="1"/>
  <c r="R215" i="1"/>
  <c r="Q215" i="1"/>
  <c r="P215" i="1"/>
  <c r="O215" i="1"/>
  <c r="N215" i="1"/>
  <c r="L215" i="1"/>
  <c r="M215" i="1" s="1"/>
  <c r="S214" i="1"/>
  <c r="R214" i="1"/>
  <c r="Q214" i="1"/>
  <c r="T214" i="1" s="1"/>
  <c r="P214" i="1"/>
  <c r="O214" i="1"/>
  <c r="N214" i="1"/>
  <c r="M214" i="1"/>
  <c r="L214" i="1"/>
  <c r="S213" i="1"/>
  <c r="R213" i="1"/>
  <c r="Q213" i="1"/>
  <c r="T213" i="1" s="1"/>
  <c r="O213" i="1"/>
  <c r="P213" i="1" s="1"/>
  <c r="N213" i="1"/>
  <c r="M213" i="1"/>
  <c r="L213" i="1"/>
  <c r="T212" i="1"/>
  <c r="S212" i="1"/>
  <c r="R212" i="1"/>
  <c r="Q212" i="1"/>
  <c r="P212" i="1"/>
  <c r="O212" i="1"/>
  <c r="N212" i="1"/>
  <c r="L212" i="1"/>
  <c r="M212" i="1" s="1"/>
  <c r="T211" i="1"/>
  <c r="S211" i="1"/>
  <c r="R211" i="1"/>
  <c r="Q211" i="1"/>
  <c r="P211" i="1"/>
  <c r="O211" i="1"/>
  <c r="N211" i="1"/>
  <c r="L211" i="1"/>
  <c r="M211" i="1" s="1"/>
  <c r="S210" i="1"/>
  <c r="R210" i="1"/>
  <c r="Q210" i="1"/>
  <c r="T210" i="1" s="1"/>
  <c r="P210" i="1"/>
  <c r="O210" i="1"/>
  <c r="N210" i="1"/>
  <c r="M210" i="1"/>
  <c r="L210" i="1"/>
  <c r="S209" i="1"/>
  <c r="R209" i="1"/>
  <c r="Q209" i="1"/>
  <c r="T209" i="1" s="1"/>
  <c r="O209" i="1"/>
  <c r="P209" i="1" s="1"/>
  <c r="N209" i="1"/>
  <c r="M209" i="1"/>
  <c r="L209" i="1"/>
  <c r="T208" i="1"/>
  <c r="S208" i="1"/>
  <c r="R208" i="1"/>
  <c r="Q208" i="1"/>
  <c r="P208" i="1"/>
  <c r="O208" i="1"/>
  <c r="N208" i="1"/>
  <c r="L208" i="1"/>
  <c r="M208" i="1" s="1"/>
  <c r="T207" i="1"/>
  <c r="S207" i="1"/>
  <c r="R207" i="1"/>
  <c r="Q207" i="1"/>
  <c r="P207" i="1"/>
  <c r="O207" i="1"/>
  <c r="N207" i="1"/>
  <c r="L207" i="1"/>
  <c r="M207" i="1" s="1"/>
  <c r="S206" i="1"/>
  <c r="R206" i="1"/>
  <c r="Q206" i="1"/>
  <c r="T206" i="1" s="1"/>
  <c r="P206" i="1"/>
  <c r="O206" i="1"/>
  <c r="N206" i="1"/>
  <c r="M206" i="1"/>
  <c r="L206" i="1"/>
  <c r="S205" i="1"/>
  <c r="R205" i="1"/>
  <c r="Q205" i="1"/>
  <c r="T205" i="1" s="1"/>
  <c r="O205" i="1"/>
  <c r="P205" i="1" s="1"/>
  <c r="N205" i="1"/>
  <c r="M205" i="1"/>
  <c r="L205" i="1"/>
  <c r="T204" i="1"/>
  <c r="S204" i="1"/>
  <c r="R204" i="1"/>
  <c r="Q204" i="1"/>
  <c r="P204" i="1"/>
  <c r="O204" i="1"/>
  <c r="N204" i="1"/>
  <c r="L204" i="1"/>
  <c r="M204" i="1" s="1"/>
  <c r="T203" i="1"/>
  <c r="S203" i="1"/>
  <c r="R203" i="1"/>
  <c r="Q203" i="1"/>
  <c r="P203" i="1"/>
  <c r="O203" i="1"/>
  <c r="N203" i="1"/>
  <c r="L203" i="1"/>
  <c r="M203" i="1" s="1"/>
  <c r="S202" i="1"/>
  <c r="R202" i="1"/>
  <c r="Q202" i="1"/>
  <c r="T202" i="1" s="1"/>
  <c r="P202" i="1"/>
  <c r="O202" i="1"/>
  <c r="N202" i="1"/>
  <c r="M202" i="1"/>
  <c r="L202" i="1"/>
  <c r="S201" i="1"/>
  <c r="R201" i="1"/>
  <c r="Q201" i="1"/>
  <c r="T201" i="1" s="1"/>
  <c r="O201" i="1"/>
  <c r="P201" i="1" s="1"/>
  <c r="N201" i="1"/>
  <c r="M201" i="1"/>
  <c r="L201" i="1"/>
  <c r="T200" i="1"/>
  <c r="S200" i="1"/>
  <c r="R200" i="1"/>
  <c r="Q200" i="1"/>
  <c r="P200" i="1"/>
  <c r="O200" i="1"/>
  <c r="N200" i="1"/>
  <c r="L200" i="1"/>
  <c r="M200" i="1" s="1"/>
  <c r="T199" i="1"/>
  <c r="S199" i="1"/>
  <c r="R199" i="1"/>
  <c r="Q199" i="1"/>
  <c r="P199" i="1"/>
  <c r="O199" i="1"/>
  <c r="N199" i="1"/>
  <c r="L199" i="1"/>
  <c r="M199" i="1" s="1"/>
  <c r="S198" i="1"/>
  <c r="R198" i="1"/>
  <c r="Q198" i="1"/>
  <c r="T198" i="1" s="1"/>
  <c r="P198" i="1"/>
  <c r="O198" i="1"/>
  <c r="N198" i="1"/>
  <c r="M198" i="1"/>
  <c r="L198" i="1"/>
  <c r="S197" i="1"/>
  <c r="R197" i="1"/>
  <c r="Q197" i="1"/>
  <c r="T197" i="1" s="1"/>
  <c r="O197" i="1"/>
  <c r="P197" i="1" s="1"/>
  <c r="N197" i="1"/>
  <c r="M197" i="1"/>
  <c r="L197" i="1"/>
  <c r="T196" i="1"/>
  <c r="S196" i="1"/>
  <c r="R196" i="1"/>
  <c r="Q196" i="1"/>
  <c r="P196" i="1"/>
  <c r="O196" i="1"/>
  <c r="N196" i="1"/>
  <c r="L196" i="1"/>
  <c r="M196" i="1" s="1"/>
  <c r="T195" i="1"/>
  <c r="S195" i="1"/>
  <c r="R195" i="1"/>
  <c r="Q195" i="1"/>
  <c r="P195" i="1"/>
  <c r="O195" i="1"/>
  <c r="N195" i="1"/>
  <c r="L195" i="1"/>
  <c r="M195" i="1" s="1"/>
  <c r="S194" i="1"/>
  <c r="R194" i="1"/>
  <c r="Q194" i="1"/>
  <c r="T194" i="1" s="1"/>
  <c r="P194" i="1"/>
  <c r="O194" i="1"/>
  <c r="N194" i="1"/>
  <c r="L194" i="1"/>
  <c r="M194" i="1" s="1"/>
  <c r="S193" i="1"/>
  <c r="R193" i="1"/>
  <c r="Q193" i="1"/>
  <c r="T193" i="1" s="1"/>
  <c r="O193" i="1"/>
  <c r="P193" i="1" s="1"/>
  <c r="N193" i="1"/>
  <c r="M193" i="1"/>
  <c r="L193" i="1"/>
  <c r="T192" i="1"/>
  <c r="S192" i="1"/>
  <c r="R192" i="1"/>
  <c r="Q192" i="1"/>
  <c r="P192" i="1"/>
  <c r="O192" i="1"/>
  <c r="N192" i="1"/>
  <c r="L192" i="1"/>
  <c r="M192" i="1" s="1"/>
  <c r="T191" i="1"/>
  <c r="S191" i="1"/>
  <c r="R191" i="1"/>
  <c r="Q191" i="1"/>
  <c r="P191" i="1"/>
  <c r="O191" i="1"/>
  <c r="N191" i="1"/>
  <c r="L191" i="1"/>
  <c r="M191" i="1" s="1"/>
  <c r="S190" i="1"/>
  <c r="R190" i="1"/>
  <c r="Q190" i="1"/>
  <c r="T190" i="1" s="1"/>
  <c r="P190" i="1"/>
  <c r="O190" i="1"/>
  <c r="N190" i="1"/>
  <c r="M190" i="1"/>
  <c r="L190" i="1"/>
  <c r="S189" i="1"/>
  <c r="R189" i="1"/>
  <c r="Q189" i="1"/>
  <c r="T189" i="1" s="1"/>
  <c r="O189" i="1"/>
  <c r="P189" i="1" s="1"/>
  <c r="N189" i="1"/>
  <c r="M189" i="1"/>
  <c r="L189" i="1"/>
  <c r="T188" i="1"/>
  <c r="S188" i="1"/>
  <c r="R188" i="1"/>
  <c r="Q188" i="1"/>
  <c r="O188" i="1"/>
  <c r="P188" i="1" s="1"/>
  <c r="N188" i="1"/>
  <c r="L188" i="1"/>
  <c r="M188" i="1" s="1"/>
  <c r="S187" i="1"/>
  <c r="R187" i="1"/>
  <c r="Q187" i="1"/>
  <c r="T187" i="1" s="1"/>
  <c r="O187" i="1"/>
  <c r="P187" i="1" s="1"/>
  <c r="N187" i="1"/>
  <c r="M187" i="1"/>
  <c r="L187" i="1"/>
  <c r="T186" i="1"/>
  <c r="S186" i="1"/>
  <c r="R186" i="1"/>
  <c r="Q186" i="1"/>
  <c r="P186" i="1"/>
  <c r="O186" i="1"/>
  <c r="N186" i="1"/>
  <c r="L186" i="1"/>
  <c r="M186" i="1" s="1"/>
  <c r="S185" i="1"/>
  <c r="R185" i="1"/>
  <c r="Q185" i="1"/>
  <c r="T185" i="1" s="1"/>
  <c r="O185" i="1"/>
  <c r="P185" i="1" s="1"/>
  <c r="N185" i="1"/>
  <c r="M185" i="1"/>
  <c r="L185" i="1"/>
  <c r="T184" i="1"/>
  <c r="S184" i="1"/>
  <c r="R184" i="1"/>
  <c r="Q184" i="1"/>
  <c r="P184" i="1"/>
  <c r="O184" i="1"/>
  <c r="N184" i="1"/>
  <c r="L184" i="1"/>
  <c r="M184" i="1" s="1"/>
  <c r="T183" i="1"/>
  <c r="S183" i="1"/>
  <c r="R183" i="1"/>
  <c r="Q183" i="1"/>
  <c r="P183" i="1"/>
  <c r="O183" i="1"/>
  <c r="N183" i="1"/>
  <c r="L183" i="1"/>
  <c r="M183" i="1" s="1"/>
  <c r="S182" i="1"/>
  <c r="R182" i="1"/>
  <c r="Q182" i="1"/>
  <c r="T182" i="1" s="1"/>
  <c r="P182" i="1"/>
  <c r="O182" i="1"/>
  <c r="N182" i="1"/>
  <c r="M182" i="1"/>
  <c r="L182" i="1"/>
  <c r="S181" i="1"/>
  <c r="R181" i="1"/>
  <c r="Q181" i="1"/>
  <c r="T181" i="1" s="1"/>
  <c r="O181" i="1"/>
  <c r="P181" i="1" s="1"/>
  <c r="N181" i="1"/>
  <c r="M181" i="1"/>
  <c r="L181" i="1"/>
  <c r="S180" i="1"/>
  <c r="R180" i="1"/>
  <c r="Q180" i="1"/>
  <c r="T180" i="1" s="1"/>
  <c r="O180" i="1"/>
  <c r="P180" i="1" s="1"/>
  <c r="N180" i="1"/>
  <c r="M180" i="1"/>
  <c r="L180" i="1"/>
  <c r="T179" i="1"/>
  <c r="S179" i="1"/>
  <c r="R179" i="1"/>
  <c r="Q179" i="1"/>
  <c r="P179" i="1"/>
  <c r="O179" i="1"/>
  <c r="N179" i="1"/>
  <c r="L179" i="1"/>
  <c r="M179" i="1" s="1"/>
  <c r="S178" i="1"/>
  <c r="R178" i="1"/>
  <c r="Q178" i="1"/>
  <c r="T178" i="1" s="1"/>
  <c r="O178" i="1"/>
  <c r="P178" i="1" s="1"/>
  <c r="N178" i="1"/>
  <c r="M178" i="1"/>
  <c r="L178" i="1"/>
  <c r="T177" i="1"/>
  <c r="S177" i="1"/>
  <c r="R177" i="1"/>
  <c r="Q177" i="1"/>
  <c r="P177" i="1"/>
  <c r="O177" i="1"/>
  <c r="N177" i="1"/>
  <c r="L177" i="1"/>
  <c r="M177" i="1" s="1"/>
  <c r="S176" i="1"/>
  <c r="R176" i="1"/>
  <c r="Q176" i="1"/>
  <c r="T176" i="1" s="1"/>
  <c r="O176" i="1"/>
  <c r="P176" i="1" s="1"/>
  <c r="N176" i="1"/>
  <c r="M176" i="1"/>
  <c r="L176" i="1"/>
  <c r="T175" i="1"/>
  <c r="S175" i="1"/>
  <c r="R175" i="1"/>
  <c r="Q175" i="1"/>
  <c r="P175" i="1"/>
  <c r="O175" i="1"/>
  <c r="N175" i="1"/>
  <c r="L175" i="1"/>
  <c r="M175" i="1" s="1"/>
  <c r="S174" i="1"/>
  <c r="R174" i="1"/>
  <c r="Q174" i="1"/>
  <c r="T174" i="1" s="1"/>
  <c r="O174" i="1"/>
  <c r="P174" i="1" s="1"/>
  <c r="N174" i="1"/>
  <c r="M174" i="1"/>
  <c r="L174" i="1"/>
  <c r="T173" i="1"/>
  <c r="S173" i="1"/>
  <c r="R173" i="1"/>
  <c r="Q173" i="1"/>
  <c r="P173" i="1"/>
  <c r="O173" i="1"/>
  <c r="N173" i="1"/>
  <c r="L173" i="1"/>
  <c r="M173" i="1" s="1"/>
  <c r="S172" i="1"/>
  <c r="R172" i="1"/>
  <c r="Q172" i="1"/>
  <c r="T172" i="1" s="1"/>
  <c r="O172" i="1"/>
  <c r="P172" i="1" s="1"/>
  <c r="N172" i="1"/>
  <c r="M172" i="1"/>
  <c r="L172" i="1"/>
  <c r="T171" i="1"/>
  <c r="S171" i="1"/>
  <c r="R171" i="1"/>
  <c r="Q171" i="1"/>
  <c r="P171" i="1"/>
  <c r="O171" i="1"/>
  <c r="N171" i="1"/>
  <c r="L171" i="1"/>
  <c r="M171" i="1" s="1"/>
  <c r="S170" i="1"/>
  <c r="R170" i="1"/>
  <c r="Q170" i="1"/>
  <c r="T170" i="1" s="1"/>
  <c r="O170" i="1"/>
  <c r="P170" i="1" s="1"/>
  <c r="N170" i="1"/>
  <c r="M170" i="1"/>
  <c r="L170" i="1"/>
  <c r="T169" i="1"/>
  <c r="S169" i="1"/>
  <c r="R169" i="1"/>
  <c r="Q169" i="1"/>
  <c r="P169" i="1"/>
  <c r="O169" i="1"/>
  <c r="N169" i="1"/>
  <c r="L169" i="1"/>
  <c r="M169" i="1" s="1"/>
  <c r="S168" i="1"/>
  <c r="R168" i="1"/>
  <c r="Q168" i="1"/>
  <c r="T168" i="1" s="1"/>
  <c r="O168" i="1"/>
  <c r="P168" i="1" s="1"/>
  <c r="N168" i="1"/>
  <c r="M168" i="1"/>
  <c r="L168" i="1"/>
  <c r="T167" i="1"/>
  <c r="S167" i="1"/>
  <c r="R167" i="1"/>
  <c r="Q167" i="1"/>
  <c r="P167" i="1"/>
  <c r="O167" i="1"/>
  <c r="N167" i="1"/>
  <c r="L167" i="1"/>
  <c r="M167" i="1" s="1"/>
  <c r="S166" i="1"/>
  <c r="R166" i="1"/>
  <c r="Q166" i="1"/>
  <c r="T166" i="1" s="1"/>
  <c r="O166" i="1"/>
  <c r="P166" i="1" s="1"/>
  <c r="N166" i="1"/>
  <c r="M166" i="1"/>
  <c r="L166" i="1"/>
  <c r="T165" i="1"/>
  <c r="S165" i="1"/>
  <c r="R165" i="1"/>
  <c r="Q165" i="1"/>
  <c r="P165" i="1"/>
  <c r="O165" i="1"/>
  <c r="N165" i="1"/>
  <c r="L165" i="1"/>
  <c r="M165" i="1" s="1"/>
  <c r="S164" i="1"/>
  <c r="R164" i="1"/>
  <c r="Q164" i="1"/>
  <c r="T164" i="1" s="1"/>
  <c r="O164" i="1"/>
  <c r="P164" i="1" s="1"/>
  <c r="N164" i="1"/>
  <c r="M164" i="1"/>
  <c r="L164" i="1"/>
  <c r="T163" i="1"/>
  <c r="S163" i="1"/>
  <c r="R163" i="1"/>
  <c r="Q163" i="1"/>
  <c r="P163" i="1"/>
  <c r="O163" i="1"/>
  <c r="N163" i="1"/>
  <c r="L163" i="1"/>
  <c r="M163" i="1" s="1"/>
  <c r="S162" i="1"/>
  <c r="R162" i="1"/>
  <c r="Q162" i="1"/>
  <c r="T162" i="1" s="1"/>
  <c r="O162" i="1"/>
  <c r="P162" i="1" s="1"/>
  <c r="N162" i="1"/>
  <c r="M162" i="1"/>
  <c r="L162" i="1"/>
  <c r="T161" i="1"/>
  <c r="S161" i="1"/>
  <c r="R161" i="1"/>
  <c r="Q161" i="1"/>
  <c r="P161" i="1"/>
  <c r="O161" i="1"/>
  <c r="N161" i="1"/>
  <c r="L161" i="1"/>
  <c r="M161" i="1" s="1"/>
  <c r="S160" i="1"/>
  <c r="R160" i="1"/>
  <c r="Q160" i="1"/>
  <c r="T160" i="1" s="1"/>
  <c r="O160" i="1"/>
  <c r="P160" i="1" s="1"/>
  <c r="N160" i="1"/>
  <c r="M160" i="1"/>
  <c r="L160" i="1"/>
  <c r="T159" i="1"/>
  <c r="S159" i="1"/>
  <c r="R159" i="1"/>
  <c r="Q159" i="1"/>
  <c r="P159" i="1"/>
  <c r="O159" i="1"/>
  <c r="N159" i="1"/>
  <c r="L159" i="1"/>
  <c r="M159" i="1" s="1"/>
  <c r="S158" i="1"/>
  <c r="R158" i="1"/>
  <c r="Q158" i="1"/>
  <c r="T158" i="1" s="1"/>
  <c r="O158" i="1"/>
  <c r="P158" i="1" s="1"/>
  <c r="N158" i="1"/>
  <c r="M158" i="1"/>
  <c r="L158" i="1"/>
  <c r="T157" i="1"/>
  <c r="S157" i="1"/>
  <c r="R157" i="1"/>
  <c r="Q157" i="1"/>
  <c r="P157" i="1"/>
  <c r="O157" i="1"/>
  <c r="N157" i="1"/>
  <c r="L157" i="1"/>
  <c r="M157" i="1" s="1"/>
  <c r="S156" i="1"/>
  <c r="R156" i="1"/>
  <c r="Q156" i="1"/>
  <c r="T156" i="1" s="1"/>
  <c r="O156" i="1"/>
  <c r="P156" i="1" s="1"/>
  <c r="N156" i="1"/>
  <c r="M156" i="1"/>
  <c r="L156" i="1"/>
  <c r="T155" i="1"/>
  <c r="S155" i="1"/>
  <c r="R155" i="1"/>
  <c r="Q155" i="1"/>
  <c r="P155" i="1"/>
  <c r="O155" i="1"/>
  <c r="N155" i="1"/>
  <c r="L155" i="1"/>
  <c r="M155" i="1" s="1"/>
  <c r="S154" i="1"/>
  <c r="R154" i="1"/>
  <c r="Q154" i="1"/>
  <c r="T154" i="1" s="1"/>
  <c r="O154" i="1"/>
  <c r="P154" i="1" s="1"/>
  <c r="N154" i="1"/>
  <c r="M154" i="1"/>
  <c r="L154" i="1"/>
  <c r="T153" i="1"/>
  <c r="S153" i="1"/>
  <c r="R153" i="1"/>
  <c r="Q153" i="1"/>
  <c r="P153" i="1"/>
  <c r="O153" i="1"/>
  <c r="N153" i="1"/>
  <c r="L153" i="1"/>
  <c r="M153" i="1" s="1"/>
  <c r="S152" i="1"/>
  <c r="R152" i="1"/>
  <c r="Q152" i="1"/>
  <c r="T152" i="1" s="1"/>
  <c r="O152" i="1"/>
  <c r="P152" i="1" s="1"/>
  <c r="N152" i="1"/>
  <c r="M152" i="1"/>
  <c r="L152" i="1"/>
  <c r="T151" i="1"/>
  <c r="S151" i="1"/>
  <c r="R151" i="1"/>
  <c r="Q151" i="1"/>
  <c r="P151" i="1"/>
  <c r="O151" i="1"/>
  <c r="N151" i="1"/>
  <c r="L151" i="1"/>
  <c r="M151" i="1" s="1"/>
  <c r="S150" i="1"/>
  <c r="R150" i="1"/>
  <c r="Q150" i="1"/>
  <c r="T150" i="1" s="1"/>
  <c r="O150" i="1"/>
  <c r="P150" i="1" s="1"/>
  <c r="N150" i="1"/>
  <c r="M150" i="1"/>
  <c r="L150" i="1"/>
  <c r="T149" i="1"/>
  <c r="S149" i="1"/>
  <c r="R149" i="1"/>
  <c r="Q149" i="1"/>
  <c r="P149" i="1"/>
  <c r="O149" i="1"/>
  <c r="N149" i="1"/>
  <c r="L149" i="1"/>
  <c r="M149" i="1" s="1"/>
  <c r="S148" i="1"/>
  <c r="R148" i="1"/>
  <c r="Q148" i="1"/>
  <c r="T148" i="1" s="1"/>
  <c r="O148" i="1"/>
  <c r="P148" i="1" s="1"/>
  <c r="N148" i="1"/>
  <c r="M148" i="1"/>
  <c r="L148" i="1"/>
  <c r="T147" i="1"/>
  <c r="S147" i="1"/>
  <c r="R147" i="1"/>
  <c r="Q147" i="1"/>
  <c r="P147" i="1"/>
  <c r="O147" i="1"/>
  <c r="N147" i="1"/>
  <c r="L147" i="1"/>
  <c r="M147" i="1" s="1"/>
  <c r="S146" i="1"/>
  <c r="R146" i="1"/>
  <c r="Q146" i="1"/>
  <c r="T146" i="1" s="1"/>
  <c r="O146" i="1"/>
  <c r="P146" i="1" s="1"/>
  <c r="N146" i="1"/>
  <c r="M146" i="1"/>
  <c r="L146" i="1"/>
  <c r="T145" i="1"/>
  <c r="S145" i="1"/>
  <c r="R145" i="1"/>
  <c r="Q145" i="1"/>
  <c r="P145" i="1"/>
  <c r="O145" i="1"/>
  <c r="N145" i="1"/>
  <c r="L145" i="1"/>
  <c r="M145" i="1" s="1"/>
  <c r="S144" i="1"/>
  <c r="R144" i="1"/>
  <c r="Q144" i="1"/>
  <c r="T144" i="1" s="1"/>
  <c r="O144" i="1"/>
  <c r="P144" i="1" s="1"/>
  <c r="N144" i="1"/>
  <c r="M144" i="1"/>
  <c r="L144" i="1"/>
  <c r="T143" i="1"/>
  <c r="S143" i="1"/>
  <c r="R143" i="1"/>
  <c r="Q143" i="1"/>
  <c r="P143" i="1"/>
  <c r="O143" i="1"/>
  <c r="N143" i="1"/>
  <c r="L143" i="1"/>
  <c r="M143" i="1" s="1"/>
  <c r="S142" i="1"/>
  <c r="R142" i="1"/>
  <c r="Q142" i="1"/>
  <c r="T142" i="1" s="1"/>
  <c r="O142" i="1"/>
  <c r="P142" i="1" s="1"/>
  <c r="N142" i="1"/>
  <c r="M142" i="1"/>
  <c r="L142" i="1"/>
  <c r="T141" i="1"/>
  <c r="S141" i="1"/>
  <c r="R141" i="1"/>
  <c r="Q141" i="1"/>
  <c r="P141" i="1"/>
  <c r="O141" i="1"/>
  <c r="N141" i="1"/>
  <c r="L141" i="1"/>
  <c r="M141" i="1" s="1"/>
  <c r="S140" i="1"/>
  <c r="R140" i="1"/>
  <c r="Q140" i="1"/>
  <c r="T140" i="1" s="1"/>
  <c r="O140" i="1"/>
  <c r="P140" i="1" s="1"/>
  <c r="N140" i="1"/>
  <c r="M140" i="1"/>
  <c r="L140" i="1"/>
  <c r="T139" i="1"/>
  <c r="S139" i="1"/>
  <c r="R139" i="1"/>
  <c r="Q139" i="1"/>
  <c r="P139" i="1"/>
  <c r="O139" i="1"/>
  <c r="N139" i="1"/>
  <c r="L139" i="1"/>
  <c r="M139" i="1" s="1"/>
  <c r="S138" i="1"/>
  <c r="R138" i="1"/>
  <c r="Q138" i="1"/>
  <c r="T138" i="1" s="1"/>
  <c r="O138" i="1"/>
  <c r="P138" i="1" s="1"/>
  <c r="N138" i="1"/>
  <c r="M138" i="1"/>
  <c r="L138" i="1"/>
  <c r="T137" i="1"/>
  <c r="S137" i="1"/>
  <c r="R137" i="1"/>
  <c r="Q137" i="1"/>
  <c r="P137" i="1"/>
  <c r="O137" i="1"/>
  <c r="N137" i="1"/>
  <c r="L137" i="1"/>
  <c r="M137" i="1" s="1"/>
  <c r="S136" i="1"/>
  <c r="R136" i="1"/>
  <c r="Q136" i="1"/>
  <c r="T136" i="1" s="1"/>
  <c r="O136" i="1"/>
  <c r="P136" i="1" s="1"/>
  <c r="N136" i="1"/>
  <c r="M136" i="1"/>
  <c r="L136" i="1"/>
  <c r="T135" i="1"/>
  <c r="S135" i="1"/>
  <c r="R135" i="1"/>
  <c r="Q135" i="1"/>
  <c r="P135" i="1"/>
  <c r="O135" i="1"/>
  <c r="N135" i="1"/>
  <c r="L135" i="1"/>
  <c r="M135" i="1" s="1"/>
  <c r="S134" i="1"/>
  <c r="R134" i="1"/>
  <c r="Q134" i="1"/>
  <c r="T134" i="1" s="1"/>
  <c r="O134" i="1"/>
  <c r="P134" i="1" s="1"/>
  <c r="N134" i="1"/>
  <c r="M134" i="1"/>
  <c r="L134" i="1"/>
  <c r="T133" i="1"/>
  <c r="S133" i="1"/>
  <c r="R133" i="1"/>
  <c r="Q133" i="1"/>
  <c r="P133" i="1"/>
  <c r="O133" i="1"/>
  <c r="N133" i="1"/>
  <c r="L133" i="1"/>
  <c r="M133" i="1" s="1"/>
  <c r="S132" i="1"/>
  <c r="R132" i="1"/>
  <c r="Q132" i="1"/>
  <c r="T132" i="1" s="1"/>
  <c r="O132" i="1"/>
  <c r="P132" i="1" s="1"/>
  <c r="N132" i="1"/>
  <c r="M132" i="1"/>
  <c r="L132" i="1"/>
  <c r="T131" i="1"/>
  <c r="S131" i="1"/>
  <c r="R131" i="1"/>
  <c r="Q131" i="1"/>
  <c r="P131" i="1"/>
  <c r="O131" i="1"/>
  <c r="N131" i="1"/>
  <c r="L131" i="1"/>
  <c r="M131" i="1" s="1"/>
  <c r="S130" i="1"/>
  <c r="R130" i="1"/>
  <c r="Q130" i="1"/>
  <c r="T130" i="1" s="1"/>
  <c r="O130" i="1"/>
  <c r="P130" i="1" s="1"/>
  <c r="N130" i="1"/>
  <c r="M130" i="1"/>
  <c r="L130" i="1"/>
  <c r="T129" i="1"/>
  <c r="S129" i="1"/>
  <c r="R129" i="1"/>
  <c r="Q129" i="1"/>
  <c r="P129" i="1"/>
  <c r="O129" i="1"/>
  <c r="N129" i="1"/>
  <c r="L129" i="1"/>
  <c r="M129" i="1" s="1"/>
  <c r="S128" i="1"/>
  <c r="R128" i="1"/>
  <c r="Q128" i="1"/>
  <c r="T128" i="1" s="1"/>
  <c r="O128" i="1"/>
  <c r="P128" i="1" s="1"/>
  <c r="N128" i="1"/>
  <c r="M128" i="1"/>
  <c r="L128" i="1"/>
  <c r="T127" i="1"/>
  <c r="S127" i="1"/>
  <c r="R127" i="1"/>
  <c r="Q127" i="1"/>
  <c r="P127" i="1"/>
  <c r="O127" i="1"/>
  <c r="N127" i="1"/>
  <c r="L127" i="1"/>
  <c r="M127" i="1" s="1"/>
  <c r="S126" i="1"/>
  <c r="R126" i="1"/>
  <c r="Q126" i="1"/>
  <c r="T126" i="1" s="1"/>
  <c r="O126" i="1"/>
  <c r="P126" i="1" s="1"/>
  <c r="N126" i="1"/>
  <c r="M126" i="1"/>
  <c r="L126" i="1"/>
  <c r="T125" i="1"/>
  <c r="S125" i="1"/>
  <c r="R125" i="1"/>
  <c r="Q125" i="1"/>
  <c r="P125" i="1"/>
  <c r="O125" i="1"/>
  <c r="N125" i="1"/>
  <c r="L125" i="1"/>
  <c r="M125" i="1" s="1"/>
  <c r="S124" i="1"/>
  <c r="R124" i="1"/>
  <c r="Q124" i="1"/>
  <c r="T124" i="1" s="1"/>
  <c r="O124" i="1"/>
  <c r="P124" i="1" s="1"/>
  <c r="N124" i="1"/>
  <c r="M124" i="1"/>
  <c r="L124" i="1"/>
  <c r="T123" i="1"/>
  <c r="S123" i="1"/>
  <c r="R123" i="1"/>
  <c r="Q123" i="1"/>
  <c r="P123" i="1"/>
  <c r="O123" i="1"/>
  <c r="N123" i="1"/>
  <c r="L123" i="1"/>
  <c r="M123" i="1" s="1"/>
  <c r="S122" i="1"/>
  <c r="R122" i="1"/>
  <c r="Q122" i="1"/>
  <c r="T122" i="1" s="1"/>
  <c r="O122" i="1"/>
  <c r="P122" i="1" s="1"/>
  <c r="N122" i="1"/>
  <c r="M122" i="1"/>
  <c r="L122" i="1"/>
  <c r="T121" i="1"/>
  <c r="S121" i="1"/>
  <c r="R121" i="1"/>
  <c r="Q121" i="1"/>
  <c r="P121" i="1"/>
  <c r="O121" i="1"/>
  <c r="N121" i="1"/>
  <c r="L121" i="1"/>
  <c r="M121" i="1" s="1"/>
  <c r="S120" i="1"/>
  <c r="R120" i="1"/>
  <c r="Q120" i="1"/>
  <c r="T120" i="1" s="1"/>
  <c r="O120" i="1"/>
  <c r="P120" i="1" s="1"/>
  <c r="N120" i="1"/>
  <c r="M120" i="1"/>
  <c r="L120" i="1"/>
  <c r="T119" i="1"/>
  <c r="S119" i="1"/>
  <c r="R119" i="1"/>
  <c r="Q119" i="1"/>
  <c r="P119" i="1"/>
  <c r="O119" i="1"/>
  <c r="N119" i="1"/>
  <c r="L119" i="1"/>
  <c r="M119" i="1" s="1"/>
  <c r="S118" i="1"/>
  <c r="R118" i="1"/>
  <c r="Q118" i="1"/>
  <c r="T118" i="1" s="1"/>
  <c r="O118" i="1"/>
  <c r="P118" i="1" s="1"/>
  <c r="N118" i="1"/>
  <c r="M118" i="1"/>
  <c r="L118" i="1"/>
  <c r="T117" i="1"/>
  <c r="S117" i="1"/>
  <c r="R117" i="1"/>
  <c r="Q117" i="1"/>
  <c r="P117" i="1"/>
  <c r="O117" i="1"/>
  <c r="N117" i="1"/>
  <c r="L117" i="1"/>
  <c r="M117" i="1" s="1"/>
  <c r="S116" i="1"/>
  <c r="R116" i="1"/>
  <c r="Q116" i="1"/>
  <c r="T116" i="1" s="1"/>
  <c r="O116" i="1"/>
  <c r="P116" i="1" s="1"/>
  <c r="N116" i="1"/>
  <c r="M116" i="1"/>
  <c r="L116" i="1"/>
  <c r="T115" i="1"/>
  <c r="S115" i="1"/>
  <c r="R115" i="1"/>
  <c r="Q115" i="1"/>
  <c r="P115" i="1"/>
  <c r="O115" i="1"/>
  <c r="N115" i="1"/>
  <c r="L115" i="1"/>
  <c r="M115" i="1" s="1"/>
  <c r="S114" i="1"/>
  <c r="R114" i="1"/>
  <c r="Q114" i="1"/>
  <c r="T114" i="1" s="1"/>
  <c r="O114" i="1"/>
  <c r="P114" i="1" s="1"/>
  <c r="N114" i="1"/>
  <c r="M114" i="1"/>
  <c r="L114" i="1"/>
  <c r="T113" i="1"/>
  <c r="S113" i="1"/>
  <c r="R113" i="1"/>
  <c r="Q113" i="1"/>
  <c r="P113" i="1"/>
  <c r="O113" i="1"/>
  <c r="N113" i="1"/>
  <c r="L113" i="1"/>
  <c r="M113" i="1" s="1"/>
  <c r="S112" i="1"/>
  <c r="R112" i="1"/>
  <c r="Q112" i="1"/>
  <c r="T112" i="1" s="1"/>
  <c r="O112" i="1"/>
  <c r="P112" i="1" s="1"/>
  <c r="N112" i="1"/>
  <c r="M112" i="1"/>
  <c r="L112" i="1"/>
  <c r="T111" i="1"/>
  <c r="S111" i="1"/>
  <c r="R111" i="1"/>
  <c r="Q111" i="1"/>
  <c r="P111" i="1"/>
  <c r="O111" i="1"/>
  <c r="N111" i="1"/>
  <c r="L111" i="1"/>
  <c r="M111" i="1" s="1"/>
  <c r="S110" i="1"/>
  <c r="R110" i="1"/>
  <c r="Q110" i="1"/>
  <c r="T110" i="1" s="1"/>
  <c r="O110" i="1"/>
  <c r="P110" i="1" s="1"/>
  <c r="N110" i="1"/>
  <c r="M110" i="1"/>
  <c r="L110" i="1"/>
  <c r="T109" i="1"/>
  <c r="S109" i="1"/>
  <c r="R109" i="1"/>
  <c r="Q109" i="1"/>
  <c r="P109" i="1"/>
  <c r="O109" i="1"/>
  <c r="N109" i="1"/>
  <c r="L109" i="1"/>
  <c r="M109" i="1" s="1"/>
  <c r="T108" i="1"/>
  <c r="S108" i="1"/>
  <c r="R108" i="1"/>
  <c r="Q108" i="1"/>
  <c r="O108" i="1"/>
  <c r="P108" i="1" s="1"/>
  <c r="N108" i="1"/>
  <c r="L108" i="1"/>
  <c r="M108" i="1" s="1"/>
  <c r="T107" i="1"/>
  <c r="S107" i="1"/>
  <c r="R107" i="1"/>
  <c r="Q107" i="1"/>
  <c r="P107" i="1"/>
  <c r="O107" i="1"/>
  <c r="N107" i="1"/>
  <c r="L107" i="1"/>
  <c r="M107" i="1" s="1"/>
  <c r="S106" i="1"/>
  <c r="R106" i="1"/>
  <c r="Q106" i="1"/>
  <c r="T106" i="1" s="1"/>
  <c r="O106" i="1"/>
  <c r="P106" i="1" s="1"/>
  <c r="N106" i="1"/>
  <c r="M106" i="1"/>
  <c r="L106" i="1"/>
  <c r="T105" i="1"/>
  <c r="S105" i="1"/>
  <c r="R105" i="1"/>
  <c r="Q105" i="1"/>
  <c r="O105" i="1"/>
  <c r="P105" i="1" s="1"/>
  <c r="N105" i="1"/>
  <c r="L105" i="1"/>
  <c r="M105" i="1" s="1"/>
  <c r="T104" i="1"/>
  <c r="S104" i="1"/>
  <c r="R104" i="1"/>
  <c r="Q104" i="1"/>
  <c r="O104" i="1"/>
  <c r="P104" i="1" s="1"/>
  <c r="N104" i="1"/>
  <c r="L104" i="1"/>
  <c r="M104" i="1" s="1"/>
  <c r="T103" i="1"/>
  <c r="S103" i="1"/>
  <c r="R103" i="1"/>
  <c r="Q103" i="1"/>
  <c r="P103" i="1"/>
  <c r="O103" i="1"/>
  <c r="N103" i="1"/>
  <c r="L103" i="1"/>
  <c r="M103" i="1" s="1"/>
  <c r="S102" i="1"/>
  <c r="R102" i="1"/>
  <c r="Q102" i="1"/>
  <c r="T102" i="1" s="1"/>
  <c r="O102" i="1"/>
  <c r="P102" i="1" s="1"/>
  <c r="N102" i="1"/>
  <c r="M102" i="1"/>
  <c r="L102" i="1"/>
  <c r="T101" i="1"/>
  <c r="S101" i="1"/>
  <c r="R101" i="1"/>
  <c r="Q101" i="1"/>
  <c r="P101" i="1"/>
  <c r="O101" i="1"/>
  <c r="N101" i="1"/>
  <c r="L101" i="1"/>
  <c r="M101" i="1" s="1"/>
  <c r="T100" i="1"/>
  <c r="S100" i="1"/>
  <c r="R100" i="1"/>
  <c r="Q100" i="1"/>
  <c r="P100" i="1"/>
  <c r="O100" i="1"/>
  <c r="N100" i="1"/>
  <c r="L100" i="1"/>
  <c r="M100" i="1" s="1"/>
  <c r="S99" i="1"/>
  <c r="R99" i="1"/>
  <c r="Q99" i="1"/>
  <c r="T99" i="1" s="1"/>
  <c r="P99" i="1"/>
  <c r="O99" i="1"/>
  <c r="N99" i="1"/>
  <c r="M99" i="1"/>
  <c r="L99" i="1"/>
  <c r="S98" i="1"/>
  <c r="R98" i="1"/>
  <c r="Q98" i="1"/>
  <c r="T98" i="1" s="1"/>
  <c r="O98" i="1"/>
  <c r="P98" i="1" s="1"/>
  <c r="N98" i="1"/>
  <c r="L98" i="1"/>
  <c r="M98" i="1" s="1"/>
  <c r="S97" i="1"/>
  <c r="R97" i="1"/>
  <c r="Q97" i="1"/>
  <c r="T97" i="1" s="1"/>
  <c r="O97" i="1"/>
  <c r="P97" i="1" s="1"/>
  <c r="N97" i="1"/>
  <c r="M97" i="1"/>
  <c r="L97" i="1"/>
  <c r="T96" i="1"/>
  <c r="S96" i="1"/>
  <c r="R96" i="1"/>
  <c r="Q96" i="1"/>
  <c r="O96" i="1"/>
  <c r="P96" i="1" s="1"/>
  <c r="N96" i="1"/>
  <c r="L96" i="1"/>
  <c r="M96" i="1" s="1"/>
  <c r="T95" i="1"/>
  <c r="S95" i="1"/>
  <c r="R95" i="1"/>
  <c r="Q95" i="1"/>
  <c r="O95" i="1"/>
  <c r="P95" i="1" s="1"/>
  <c r="N95" i="1"/>
  <c r="L95" i="1"/>
  <c r="M95" i="1" s="1"/>
  <c r="T94" i="1"/>
  <c r="S94" i="1"/>
  <c r="R94" i="1"/>
  <c r="Q94" i="1"/>
  <c r="P94" i="1"/>
  <c r="O94" i="1"/>
  <c r="N94" i="1"/>
  <c r="L94" i="1"/>
  <c r="M94" i="1" s="1"/>
  <c r="S93" i="1"/>
  <c r="R93" i="1"/>
  <c r="Q93" i="1"/>
  <c r="T93" i="1" s="1"/>
  <c r="O93" i="1"/>
  <c r="P93" i="1" s="1"/>
  <c r="N93" i="1"/>
  <c r="M93" i="1"/>
  <c r="L93" i="1"/>
  <c r="T92" i="1"/>
  <c r="S92" i="1"/>
  <c r="R92" i="1"/>
  <c r="Q92" i="1"/>
  <c r="O92" i="1"/>
  <c r="P92" i="1" s="1"/>
  <c r="N92" i="1"/>
  <c r="L92" i="1"/>
  <c r="M92" i="1" s="1"/>
  <c r="T91" i="1"/>
  <c r="S91" i="1"/>
  <c r="R91" i="1"/>
  <c r="Q91" i="1"/>
  <c r="O91" i="1"/>
  <c r="P91" i="1" s="1"/>
  <c r="N91" i="1"/>
  <c r="L91" i="1"/>
  <c r="M91" i="1" s="1"/>
  <c r="T90" i="1"/>
  <c r="S90" i="1"/>
  <c r="R90" i="1"/>
  <c r="Q90" i="1"/>
  <c r="P90" i="1"/>
  <c r="O90" i="1"/>
  <c r="N90" i="1"/>
  <c r="L90" i="1"/>
  <c r="M90" i="1" s="1"/>
  <c r="S89" i="1"/>
  <c r="R89" i="1"/>
  <c r="Q89" i="1"/>
  <c r="T89" i="1" s="1"/>
  <c r="O89" i="1"/>
  <c r="P89" i="1" s="1"/>
  <c r="N89" i="1"/>
  <c r="M89" i="1"/>
  <c r="L89" i="1"/>
  <c r="T88" i="1"/>
  <c r="S88" i="1"/>
  <c r="R88" i="1"/>
  <c r="Q88" i="1"/>
  <c r="O88" i="1"/>
  <c r="P88" i="1" s="1"/>
  <c r="N88" i="1"/>
  <c r="L88" i="1"/>
  <c r="M88" i="1" s="1"/>
  <c r="T87" i="1"/>
  <c r="S87" i="1"/>
  <c r="R87" i="1"/>
  <c r="Q87" i="1"/>
  <c r="O87" i="1"/>
  <c r="P87" i="1" s="1"/>
  <c r="N87" i="1"/>
  <c r="L87" i="1"/>
  <c r="M87" i="1" s="1"/>
  <c r="T86" i="1"/>
  <c r="S86" i="1"/>
  <c r="R86" i="1"/>
  <c r="Q86" i="1"/>
  <c r="P86" i="1"/>
  <c r="O86" i="1"/>
  <c r="N86" i="1"/>
  <c r="L86" i="1"/>
  <c r="M86" i="1" s="1"/>
  <c r="S85" i="1"/>
  <c r="R85" i="1"/>
  <c r="Q85" i="1"/>
  <c r="T85" i="1" s="1"/>
  <c r="O85" i="1"/>
  <c r="P85" i="1" s="1"/>
  <c r="N85" i="1"/>
  <c r="M85" i="1"/>
  <c r="L85" i="1"/>
  <c r="T84" i="1"/>
  <c r="S84" i="1"/>
  <c r="R84" i="1"/>
  <c r="Q84" i="1"/>
  <c r="O84" i="1"/>
  <c r="P84" i="1" s="1"/>
  <c r="N84" i="1"/>
  <c r="L84" i="1"/>
  <c r="M84" i="1" s="1"/>
  <c r="T83" i="1"/>
  <c r="S83" i="1"/>
  <c r="R83" i="1"/>
  <c r="Q83" i="1"/>
  <c r="O83" i="1"/>
  <c r="P83" i="1" s="1"/>
  <c r="N83" i="1"/>
  <c r="L83" i="1"/>
  <c r="M83" i="1" s="1"/>
  <c r="T82" i="1"/>
  <c r="S82" i="1"/>
  <c r="R82" i="1"/>
  <c r="Q82" i="1"/>
  <c r="P82" i="1"/>
  <c r="O82" i="1"/>
  <c r="N82" i="1"/>
  <c r="L82" i="1"/>
  <c r="M82" i="1" s="1"/>
  <c r="S81" i="1"/>
  <c r="R81" i="1"/>
  <c r="Q81" i="1"/>
  <c r="T81" i="1" s="1"/>
  <c r="O81" i="1"/>
  <c r="P81" i="1" s="1"/>
  <c r="N81" i="1"/>
  <c r="M81" i="1"/>
  <c r="L81" i="1"/>
  <c r="T80" i="1"/>
  <c r="S80" i="1"/>
  <c r="R80" i="1"/>
  <c r="Q80" i="1"/>
  <c r="O80" i="1"/>
  <c r="P80" i="1" s="1"/>
  <c r="N80" i="1"/>
  <c r="L80" i="1"/>
  <c r="M80" i="1" s="1"/>
  <c r="T79" i="1"/>
  <c r="S79" i="1"/>
  <c r="R79" i="1"/>
  <c r="Q79" i="1"/>
  <c r="O79" i="1"/>
  <c r="P79" i="1" s="1"/>
  <c r="N79" i="1"/>
  <c r="L79" i="1"/>
  <c r="M79" i="1" s="1"/>
  <c r="T78" i="1"/>
  <c r="S78" i="1"/>
  <c r="R78" i="1"/>
  <c r="Q78" i="1"/>
  <c r="P78" i="1"/>
  <c r="O78" i="1"/>
  <c r="N78" i="1"/>
  <c r="L78" i="1"/>
  <c r="M78" i="1" s="1"/>
  <c r="S77" i="1"/>
  <c r="R77" i="1"/>
  <c r="Q77" i="1"/>
  <c r="T77" i="1" s="1"/>
  <c r="O77" i="1"/>
  <c r="P77" i="1" s="1"/>
  <c r="N77" i="1"/>
  <c r="M77" i="1"/>
  <c r="L77" i="1"/>
  <c r="T76" i="1"/>
  <c r="S76" i="1"/>
  <c r="R76" i="1"/>
  <c r="Q76" i="1"/>
  <c r="O76" i="1"/>
  <c r="P76" i="1" s="1"/>
  <c r="N76" i="1"/>
  <c r="L76" i="1"/>
  <c r="M76" i="1" s="1"/>
  <c r="T75" i="1"/>
  <c r="S75" i="1"/>
  <c r="R75" i="1"/>
  <c r="Q75" i="1"/>
  <c r="O75" i="1"/>
  <c r="P75" i="1" s="1"/>
  <c r="N75" i="1"/>
  <c r="L75" i="1"/>
  <c r="M75" i="1" s="1"/>
  <c r="T74" i="1"/>
  <c r="S74" i="1"/>
  <c r="R74" i="1"/>
  <c r="Q74" i="1"/>
  <c r="P74" i="1"/>
  <c r="O74" i="1"/>
  <c r="N74" i="1"/>
  <c r="L74" i="1"/>
  <c r="M74" i="1" s="1"/>
  <c r="S73" i="1"/>
  <c r="R73" i="1"/>
  <c r="Q73" i="1"/>
  <c r="T73" i="1" s="1"/>
  <c r="O73" i="1"/>
  <c r="P73" i="1" s="1"/>
  <c r="N73" i="1"/>
  <c r="M73" i="1"/>
  <c r="L73" i="1"/>
  <c r="S72" i="1"/>
  <c r="R72" i="1"/>
  <c r="Q72" i="1"/>
  <c r="T72" i="1" s="1"/>
  <c r="O72" i="1"/>
  <c r="P72" i="1" s="1"/>
  <c r="N72" i="1"/>
  <c r="L72" i="1"/>
  <c r="M72" i="1" s="1"/>
  <c r="T71" i="1"/>
  <c r="S71" i="1"/>
  <c r="R71" i="1"/>
  <c r="Q71" i="1"/>
  <c r="O71" i="1"/>
  <c r="P71" i="1" s="1"/>
  <c r="N71" i="1"/>
  <c r="L71" i="1"/>
  <c r="M71" i="1" s="1"/>
  <c r="T70" i="1"/>
  <c r="S70" i="1"/>
  <c r="R70" i="1"/>
  <c r="Q70" i="1"/>
  <c r="P70" i="1"/>
  <c r="O70" i="1"/>
  <c r="N70" i="1"/>
  <c r="L70" i="1"/>
  <c r="M70" i="1" s="1"/>
  <c r="S69" i="1"/>
  <c r="R69" i="1"/>
  <c r="Q69" i="1"/>
  <c r="T69" i="1" s="1"/>
  <c r="O69" i="1"/>
  <c r="P69" i="1" s="1"/>
  <c r="N69" i="1"/>
  <c r="M69" i="1"/>
  <c r="L69" i="1"/>
  <c r="S68" i="1"/>
  <c r="R68" i="1"/>
  <c r="Q68" i="1"/>
  <c r="T68" i="1" s="1"/>
  <c r="O68" i="1"/>
  <c r="P68" i="1" s="1"/>
  <c r="N68" i="1"/>
  <c r="L68" i="1"/>
  <c r="M68" i="1" s="1"/>
  <c r="T67" i="1"/>
  <c r="S67" i="1"/>
  <c r="R67" i="1"/>
  <c r="Q67" i="1"/>
  <c r="O67" i="1"/>
  <c r="P67" i="1" s="1"/>
  <c r="N67" i="1"/>
  <c r="L67" i="1"/>
  <c r="M67" i="1" s="1"/>
  <c r="T66" i="1"/>
  <c r="S66" i="1"/>
  <c r="R66" i="1"/>
  <c r="Q66" i="1"/>
  <c r="P66" i="1"/>
  <c r="O66" i="1"/>
  <c r="N66" i="1"/>
  <c r="L66" i="1"/>
  <c r="M66" i="1" s="1"/>
  <c r="S65" i="1"/>
  <c r="R65" i="1"/>
  <c r="Q65" i="1"/>
  <c r="T65" i="1" s="1"/>
  <c r="O65" i="1"/>
  <c r="P65" i="1" s="1"/>
  <c r="N65" i="1"/>
  <c r="M65" i="1"/>
  <c r="L65" i="1"/>
  <c r="S64" i="1"/>
  <c r="R64" i="1"/>
  <c r="Q64" i="1"/>
  <c r="T64" i="1" s="1"/>
  <c r="O64" i="1"/>
  <c r="P64" i="1" s="1"/>
  <c r="N64" i="1"/>
  <c r="L64" i="1"/>
  <c r="M64" i="1" s="1"/>
  <c r="T63" i="1"/>
  <c r="S63" i="1"/>
  <c r="R63" i="1"/>
  <c r="Q63" i="1"/>
  <c r="O63" i="1"/>
  <c r="P63" i="1" s="1"/>
  <c r="N63" i="1"/>
  <c r="L63" i="1"/>
  <c r="M63" i="1" s="1"/>
  <c r="T62" i="1"/>
  <c r="S62" i="1"/>
  <c r="R62" i="1"/>
  <c r="Q62" i="1"/>
  <c r="P62" i="1"/>
  <c r="O62" i="1"/>
  <c r="N62" i="1"/>
  <c r="L62" i="1"/>
  <c r="M62" i="1" s="1"/>
  <c r="S61" i="1"/>
  <c r="R61" i="1"/>
  <c r="Q61" i="1"/>
  <c r="T61" i="1" s="1"/>
  <c r="O61" i="1"/>
  <c r="P61" i="1" s="1"/>
  <c r="N61" i="1"/>
  <c r="M61" i="1"/>
  <c r="L61" i="1"/>
  <c r="S60" i="1"/>
  <c r="R60" i="1"/>
  <c r="Q60" i="1"/>
  <c r="T60" i="1" s="1"/>
  <c r="O60" i="1"/>
  <c r="P60" i="1" s="1"/>
  <c r="N60" i="1"/>
  <c r="M60" i="1"/>
  <c r="L60" i="1"/>
  <c r="T59" i="1"/>
  <c r="S59" i="1"/>
  <c r="R59" i="1"/>
  <c r="Q59" i="1"/>
  <c r="O59" i="1"/>
  <c r="P59" i="1" s="1"/>
  <c r="N59" i="1"/>
  <c r="L59" i="1"/>
  <c r="M59" i="1" s="1"/>
  <c r="T58" i="1"/>
  <c r="S58" i="1"/>
  <c r="R58" i="1"/>
  <c r="Q58" i="1"/>
  <c r="P58" i="1"/>
  <c r="O58" i="1"/>
  <c r="N58" i="1"/>
  <c r="L58" i="1"/>
  <c r="M58" i="1" s="1"/>
  <c r="S57" i="1"/>
  <c r="R57" i="1"/>
  <c r="Q57" i="1"/>
  <c r="T57" i="1" s="1"/>
  <c r="O57" i="1"/>
  <c r="P57" i="1" s="1"/>
  <c r="N57" i="1"/>
  <c r="M57" i="1"/>
  <c r="L57" i="1"/>
  <c r="S56" i="1"/>
  <c r="R56" i="1"/>
  <c r="Q56" i="1"/>
  <c r="T56" i="1" s="1"/>
  <c r="O56" i="1"/>
  <c r="P56" i="1" s="1"/>
  <c r="N56" i="1"/>
  <c r="M56" i="1"/>
  <c r="L56" i="1"/>
  <c r="T55" i="1"/>
  <c r="S55" i="1"/>
  <c r="R55" i="1"/>
  <c r="Q55" i="1"/>
  <c r="O55" i="1"/>
  <c r="P55" i="1" s="1"/>
  <c r="N55" i="1"/>
  <c r="L55" i="1"/>
  <c r="M55" i="1" s="1"/>
  <c r="T54" i="1"/>
  <c r="S54" i="1"/>
  <c r="R54" i="1"/>
  <c r="Q54" i="1"/>
  <c r="P54" i="1"/>
  <c r="O54" i="1"/>
  <c r="N54" i="1"/>
  <c r="L54" i="1"/>
  <c r="M54" i="1" s="1"/>
  <c r="S53" i="1"/>
  <c r="R53" i="1"/>
  <c r="Q53" i="1"/>
  <c r="T53" i="1" s="1"/>
  <c r="O53" i="1"/>
  <c r="P53" i="1" s="1"/>
  <c r="N53" i="1"/>
  <c r="M53" i="1"/>
  <c r="L53" i="1"/>
  <c r="S52" i="1"/>
  <c r="R52" i="1"/>
  <c r="Q52" i="1"/>
  <c r="T52" i="1" s="1"/>
  <c r="O52" i="1"/>
  <c r="P52" i="1" s="1"/>
  <c r="N52" i="1"/>
  <c r="M52" i="1"/>
  <c r="L52" i="1"/>
  <c r="T51" i="1"/>
  <c r="S51" i="1"/>
  <c r="R51" i="1"/>
  <c r="Q51" i="1"/>
  <c r="O51" i="1"/>
  <c r="P51" i="1" s="1"/>
  <c r="N51" i="1"/>
  <c r="L51" i="1"/>
  <c r="M51" i="1" s="1"/>
  <c r="T50" i="1"/>
  <c r="S50" i="1"/>
  <c r="R50" i="1"/>
  <c r="Q50" i="1"/>
  <c r="P50" i="1"/>
  <c r="O50" i="1"/>
  <c r="N50" i="1"/>
  <c r="L50" i="1"/>
  <c r="M50" i="1" s="1"/>
  <c r="S49" i="1"/>
  <c r="R49" i="1"/>
  <c r="Q49" i="1"/>
  <c r="T49" i="1" s="1"/>
  <c r="O49" i="1"/>
  <c r="P49" i="1" s="1"/>
  <c r="N49" i="1"/>
  <c r="M49" i="1"/>
  <c r="L49" i="1"/>
  <c r="S48" i="1"/>
  <c r="R48" i="1"/>
  <c r="Q48" i="1"/>
  <c r="T48" i="1" s="1"/>
  <c r="O48" i="1"/>
  <c r="P48" i="1" s="1"/>
  <c r="N48" i="1"/>
  <c r="M48" i="1"/>
  <c r="L48" i="1"/>
  <c r="T47" i="1"/>
  <c r="S47" i="1"/>
  <c r="R47" i="1"/>
  <c r="Q47" i="1"/>
  <c r="O47" i="1"/>
  <c r="P47" i="1" s="1"/>
  <c r="N47" i="1"/>
  <c r="L47" i="1"/>
  <c r="M47" i="1" s="1"/>
  <c r="T46" i="1"/>
  <c r="S46" i="1"/>
  <c r="R46" i="1"/>
  <c r="Q46" i="1"/>
  <c r="P46" i="1"/>
  <c r="O46" i="1"/>
  <c r="N46" i="1"/>
  <c r="L46" i="1"/>
  <c r="M46" i="1" s="1"/>
  <c r="S45" i="1"/>
  <c r="R45" i="1"/>
  <c r="Q45" i="1"/>
  <c r="T45" i="1" s="1"/>
  <c r="O45" i="1"/>
  <c r="P45" i="1" s="1"/>
  <c r="N45" i="1"/>
  <c r="M45" i="1"/>
  <c r="L45" i="1"/>
  <c r="S44" i="1"/>
  <c r="R44" i="1"/>
  <c r="Q44" i="1"/>
  <c r="T44" i="1" s="1"/>
  <c r="O44" i="1"/>
  <c r="P44" i="1" s="1"/>
  <c r="N44" i="1"/>
  <c r="L44" i="1"/>
  <c r="M44" i="1" s="1"/>
  <c r="T43" i="1"/>
  <c r="S43" i="1"/>
  <c r="R43" i="1"/>
  <c r="Q43" i="1"/>
  <c r="O43" i="1"/>
  <c r="P43" i="1" s="1"/>
  <c r="N43" i="1"/>
  <c r="L43" i="1"/>
  <c r="M43" i="1" s="1"/>
  <c r="T42" i="1"/>
  <c r="S42" i="1"/>
  <c r="R42" i="1"/>
  <c r="Q42" i="1"/>
  <c r="P42" i="1"/>
  <c r="O42" i="1"/>
  <c r="N42" i="1"/>
  <c r="L42" i="1"/>
  <c r="M42" i="1" s="1"/>
  <c r="S41" i="1"/>
  <c r="R41" i="1"/>
  <c r="Q41" i="1"/>
  <c r="T41" i="1" s="1"/>
  <c r="O41" i="1"/>
  <c r="P41" i="1" s="1"/>
  <c r="N41" i="1"/>
  <c r="M41" i="1"/>
  <c r="L41" i="1"/>
  <c r="S40" i="1"/>
  <c r="R40" i="1"/>
  <c r="Q40" i="1"/>
  <c r="T40" i="1" s="1"/>
  <c r="O40" i="1"/>
  <c r="P40" i="1" s="1"/>
  <c r="N40" i="1"/>
  <c r="L40" i="1"/>
  <c r="M40" i="1" s="1"/>
  <c r="T39" i="1"/>
  <c r="S39" i="1"/>
  <c r="R39" i="1"/>
  <c r="Q39" i="1"/>
  <c r="O39" i="1"/>
  <c r="P39" i="1" s="1"/>
  <c r="N39" i="1"/>
  <c r="L39" i="1"/>
  <c r="M39" i="1" s="1"/>
  <c r="T38" i="1"/>
  <c r="S38" i="1"/>
  <c r="R38" i="1"/>
  <c r="Q38" i="1"/>
  <c r="P38" i="1"/>
  <c r="O38" i="1"/>
  <c r="N38" i="1"/>
  <c r="L38" i="1"/>
  <c r="M38" i="1" s="1"/>
  <c r="S37" i="1"/>
  <c r="R37" i="1"/>
  <c r="Q37" i="1"/>
  <c r="T37" i="1" s="1"/>
  <c r="O37" i="1"/>
  <c r="P37" i="1" s="1"/>
  <c r="N37" i="1"/>
  <c r="M37" i="1"/>
  <c r="L37" i="1"/>
  <c r="S36" i="1"/>
  <c r="R36" i="1"/>
  <c r="Q36" i="1"/>
  <c r="T36" i="1" s="1"/>
  <c r="O36" i="1"/>
  <c r="P36" i="1" s="1"/>
  <c r="N36" i="1"/>
  <c r="L36" i="1"/>
  <c r="M36" i="1" s="1"/>
  <c r="T35" i="1"/>
  <c r="S35" i="1"/>
  <c r="R35" i="1"/>
  <c r="Q35" i="1"/>
  <c r="O35" i="1"/>
  <c r="P35" i="1" s="1"/>
  <c r="N35" i="1"/>
  <c r="L35" i="1"/>
  <c r="M35" i="1" s="1"/>
  <c r="T34" i="1"/>
  <c r="S34" i="1"/>
  <c r="R34" i="1"/>
  <c r="Q34" i="1"/>
  <c r="P34" i="1"/>
  <c r="O34" i="1"/>
  <c r="N34" i="1"/>
  <c r="L34" i="1"/>
  <c r="M34" i="1" s="1"/>
  <c r="S33" i="1"/>
  <c r="R33" i="1"/>
  <c r="Q33" i="1"/>
  <c r="T33" i="1" s="1"/>
  <c r="O33" i="1"/>
  <c r="P33" i="1" s="1"/>
  <c r="N33" i="1"/>
  <c r="M33" i="1"/>
  <c r="L33" i="1"/>
  <c r="S32" i="1"/>
  <c r="R32" i="1"/>
  <c r="Q32" i="1"/>
  <c r="T32" i="1" s="1"/>
  <c r="O32" i="1"/>
  <c r="P32" i="1" s="1"/>
  <c r="N32" i="1"/>
  <c r="L32" i="1"/>
  <c r="M32" i="1" s="1"/>
  <c r="T31" i="1"/>
  <c r="S31" i="1"/>
  <c r="R31" i="1"/>
  <c r="Q31" i="1"/>
  <c r="O31" i="1"/>
  <c r="P31" i="1" s="1"/>
  <c r="N31" i="1"/>
  <c r="L31" i="1"/>
  <c r="M31" i="1" s="1"/>
  <c r="T30" i="1"/>
  <c r="S30" i="1"/>
  <c r="R30" i="1"/>
  <c r="Q30" i="1"/>
  <c r="P30" i="1"/>
  <c r="O30" i="1"/>
  <c r="N30" i="1"/>
  <c r="L30" i="1"/>
  <c r="M30" i="1" s="1"/>
  <c r="S29" i="1"/>
  <c r="R29" i="1"/>
  <c r="Q29" i="1"/>
  <c r="T29" i="1" s="1"/>
  <c r="O29" i="1"/>
  <c r="P29" i="1" s="1"/>
  <c r="N29" i="1"/>
  <c r="M29" i="1"/>
  <c r="L29" i="1"/>
  <c r="S28" i="1"/>
  <c r="R28" i="1"/>
  <c r="Q28" i="1"/>
  <c r="T28" i="1" s="1"/>
  <c r="O28" i="1"/>
  <c r="P28" i="1" s="1"/>
  <c r="N28" i="1"/>
  <c r="L28" i="1"/>
  <c r="M28" i="1" s="1"/>
  <c r="T27" i="1"/>
  <c r="S27" i="1"/>
  <c r="R27" i="1"/>
  <c r="Q27" i="1"/>
  <c r="O27" i="1"/>
  <c r="P27" i="1" s="1"/>
  <c r="N27" i="1"/>
  <c r="L27" i="1"/>
  <c r="M27" i="1" s="1"/>
  <c r="T26" i="1"/>
  <c r="S26" i="1"/>
  <c r="R26" i="1"/>
  <c r="Q26" i="1"/>
  <c r="P26" i="1"/>
  <c r="O26" i="1"/>
  <c r="N26" i="1"/>
  <c r="L26" i="1"/>
  <c r="M26" i="1" s="1"/>
  <c r="S25" i="1"/>
  <c r="R25" i="1"/>
  <c r="Q25" i="1"/>
  <c r="T25" i="1" s="1"/>
  <c r="O25" i="1"/>
  <c r="P25" i="1" s="1"/>
  <c r="N25" i="1"/>
  <c r="M25" i="1"/>
  <c r="L25" i="1"/>
  <c r="S24" i="1"/>
  <c r="R24" i="1"/>
  <c r="Q24" i="1"/>
  <c r="T24" i="1" s="1"/>
  <c r="O24" i="1"/>
  <c r="P24" i="1" s="1"/>
  <c r="N24" i="1"/>
  <c r="L24" i="1"/>
  <c r="M24" i="1" s="1"/>
  <c r="T23" i="1"/>
  <c r="S23" i="1"/>
  <c r="R23" i="1"/>
  <c r="Q23" i="1"/>
  <c r="O23" i="1"/>
  <c r="P23" i="1" s="1"/>
  <c r="N23" i="1"/>
  <c r="L23" i="1"/>
  <c r="M23" i="1" s="1"/>
  <c r="T22" i="1"/>
  <c r="S22" i="1"/>
  <c r="R22" i="1"/>
  <c r="Q22" i="1"/>
  <c r="P22" i="1"/>
  <c r="O22" i="1"/>
  <c r="N22" i="1"/>
  <c r="L22" i="1"/>
  <c r="M22" i="1" s="1"/>
  <c r="S21" i="1"/>
  <c r="R21" i="1"/>
  <c r="Q21" i="1"/>
  <c r="T21" i="1" s="1"/>
  <c r="O21" i="1"/>
  <c r="P21" i="1" s="1"/>
  <c r="N21" i="1"/>
  <c r="M21" i="1"/>
  <c r="L21" i="1"/>
  <c r="S20" i="1"/>
  <c r="R20" i="1"/>
  <c r="Q20" i="1"/>
  <c r="T20" i="1" s="1"/>
  <c r="O20" i="1"/>
  <c r="P20" i="1" s="1"/>
  <c r="N20" i="1"/>
  <c r="L20" i="1"/>
  <c r="M20" i="1" s="1"/>
  <c r="T19" i="1"/>
  <c r="S19" i="1"/>
  <c r="R19" i="1"/>
  <c r="Q19" i="1"/>
  <c r="O19" i="1"/>
  <c r="P19" i="1" s="1"/>
  <c r="N19" i="1"/>
  <c r="L19" i="1"/>
  <c r="M19" i="1" s="1"/>
  <c r="T18" i="1"/>
  <c r="S18" i="1"/>
  <c r="R18" i="1"/>
  <c r="Q18" i="1"/>
  <c r="P18" i="1"/>
  <c r="O18" i="1"/>
  <c r="N18" i="1"/>
  <c r="L18" i="1"/>
  <c r="M18" i="1" s="1"/>
  <c r="S17" i="1"/>
  <c r="R17" i="1"/>
  <c r="Q17" i="1"/>
  <c r="T17" i="1" s="1"/>
  <c r="O17" i="1"/>
  <c r="P17" i="1" s="1"/>
  <c r="N17" i="1"/>
  <c r="M17" i="1"/>
  <c r="L17" i="1"/>
  <c r="S16" i="1"/>
  <c r="R16" i="1"/>
  <c r="Q16" i="1"/>
  <c r="T16" i="1" s="1"/>
  <c r="O16" i="1"/>
  <c r="P16" i="1" s="1"/>
  <c r="N16" i="1"/>
  <c r="L16" i="1"/>
  <c r="M16" i="1" s="1"/>
  <c r="T15" i="1"/>
  <c r="S15" i="1"/>
  <c r="R15" i="1"/>
  <c r="Q15" i="1"/>
  <c r="O15" i="1"/>
  <c r="P15" i="1" s="1"/>
  <c r="N15" i="1"/>
  <c r="L15" i="1"/>
  <c r="M15" i="1" s="1"/>
  <c r="T14" i="1"/>
  <c r="S14" i="1"/>
  <c r="R14" i="1"/>
  <c r="Q14" i="1"/>
  <c r="P14" i="1"/>
  <c r="O14" i="1"/>
  <c r="N14" i="1"/>
  <c r="L14" i="1"/>
  <c r="M14" i="1" s="1"/>
  <c r="S13" i="1"/>
  <c r="R13" i="1"/>
  <c r="Q13" i="1"/>
  <c r="T13" i="1" s="1"/>
  <c r="O13" i="1"/>
  <c r="P13" i="1" s="1"/>
  <c r="N13" i="1"/>
  <c r="M13" i="1"/>
  <c r="L13" i="1"/>
  <c r="S12" i="1"/>
  <c r="R12" i="1"/>
  <c r="Q12" i="1"/>
  <c r="T12" i="1" s="1"/>
  <c r="O12" i="1"/>
  <c r="P12" i="1" s="1"/>
  <c r="N12" i="1"/>
  <c r="L12" i="1"/>
  <c r="M12" i="1" s="1"/>
  <c r="T11" i="1"/>
  <c r="S11" i="1"/>
  <c r="R11" i="1"/>
  <c r="Q11" i="1"/>
  <c r="O11" i="1"/>
  <c r="P11" i="1" s="1"/>
  <c r="N11" i="1"/>
  <c r="L11" i="1"/>
  <c r="M11" i="1" s="1"/>
  <c r="T10" i="1"/>
  <c r="S10" i="1"/>
  <c r="R10" i="1"/>
  <c r="Q10" i="1"/>
  <c r="P10" i="1"/>
  <c r="O10" i="1"/>
  <c r="N10" i="1"/>
  <c r="L10" i="1"/>
  <c r="M10" i="1" s="1"/>
  <c r="S9" i="1"/>
  <c r="R9" i="1"/>
  <c r="Q9" i="1"/>
  <c r="T9" i="1" s="1"/>
  <c r="O9" i="1"/>
  <c r="P9" i="1" s="1"/>
  <c r="N9" i="1"/>
  <c r="M9" i="1"/>
  <c r="L9" i="1"/>
  <c r="S8" i="1"/>
  <c r="R8" i="1"/>
  <c r="Q8" i="1"/>
  <c r="T8" i="1" s="1"/>
  <c r="O8" i="1"/>
  <c r="P8" i="1" s="1"/>
  <c r="N8" i="1"/>
  <c r="L8" i="1"/>
  <c r="M8" i="1" s="1"/>
  <c r="T7" i="1"/>
  <c r="S7" i="1"/>
  <c r="R7" i="1"/>
  <c r="Q7" i="1"/>
  <c r="O7" i="1"/>
  <c r="P7" i="1" s="1"/>
  <c r="N7" i="1"/>
  <c r="L7" i="1"/>
  <c r="M7" i="1" s="1"/>
  <c r="T6" i="1"/>
  <c r="S6" i="1"/>
  <c r="R6" i="1"/>
  <c r="Q6" i="1"/>
  <c r="P6" i="1"/>
  <c r="O6" i="1"/>
  <c r="N6" i="1"/>
  <c r="L6" i="1"/>
  <c r="M6" i="1" s="1"/>
  <c r="S5" i="1"/>
  <c r="R5" i="1"/>
  <c r="Q5" i="1"/>
  <c r="T5" i="1" s="1"/>
  <c r="O5" i="1"/>
  <c r="P5" i="1" s="1"/>
  <c r="N5" i="1"/>
  <c r="M5" i="1"/>
  <c r="L5" i="1"/>
  <c r="S4" i="1"/>
  <c r="R4" i="1"/>
  <c r="Q4" i="1"/>
  <c r="T4" i="1" s="1"/>
  <c r="O4" i="1"/>
  <c r="P4" i="1" s="1"/>
  <c r="N4" i="1"/>
  <c r="L4" i="1"/>
  <c r="M4" i="1" s="1"/>
  <c r="T3" i="1"/>
  <c r="S3" i="1"/>
  <c r="R3" i="1"/>
  <c r="Q3" i="1"/>
  <c r="O3" i="1"/>
  <c r="P3" i="1" s="1"/>
  <c r="N3" i="1"/>
  <c r="L3" i="1"/>
  <c r="M3" i="1" s="1"/>
  <c r="T2" i="1"/>
  <c r="S2" i="1"/>
  <c r="R2" i="1"/>
  <c r="Q2" i="1"/>
  <c r="P2" i="1"/>
  <c r="O2" i="1"/>
  <c r="N2" i="1"/>
  <c r="L2" i="1"/>
  <c r="M2" i="1" s="1"/>
</calcChain>
</file>

<file path=xl/sharedStrings.xml><?xml version="1.0" encoding="utf-8"?>
<sst xmlns="http://schemas.openxmlformats.org/spreadsheetml/2006/main" count="2514" uniqueCount="665">
  <si>
    <t>last name</t>
  </si>
  <si>
    <t>first name</t>
  </si>
  <si>
    <t>name</t>
  </si>
  <si>
    <t>email</t>
  </si>
  <si>
    <t>gender</t>
  </si>
  <si>
    <t>birthdate</t>
  </si>
  <si>
    <t>institution</t>
  </si>
  <si>
    <t>weight</t>
  </si>
  <si>
    <t>height</t>
  </si>
  <si>
    <t>body fat</t>
  </si>
  <si>
    <t>PA</t>
  </si>
  <si>
    <t>FEET</t>
  </si>
  <si>
    <t>INCHES</t>
  </si>
  <si>
    <t>POUNDS</t>
  </si>
  <si>
    <t>BMI</t>
  </si>
  <si>
    <t>CLASSIFICATION</t>
  </si>
  <si>
    <t>DBW</t>
  </si>
  <si>
    <t>LL DBW</t>
  </si>
  <si>
    <t>UL DBW</t>
  </si>
  <si>
    <t>ENERGY</t>
  </si>
  <si>
    <t>DATE</t>
  </si>
  <si>
    <t>AGUILA</t>
  </si>
  <si>
    <t>DIVORAH</t>
  </si>
  <si>
    <t>V</t>
  </si>
  <si>
    <t xml:space="preserve">bheng_aguila@yahoo.com </t>
  </si>
  <si>
    <t>F</t>
  </si>
  <si>
    <t>FNRI</t>
  </si>
  <si>
    <t>AGUILOS</t>
  </si>
  <si>
    <t>MARILITA</t>
  </si>
  <si>
    <t xml:space="preserve"> letlet_aguilos@yahoo.com</t>
  </si>
  <si>
    <t>AMAN</t>
  </si>
  <si>
    <t>ANGEL</t>
  </si>
  <si>
    <t xml:space="preserve">angelica.aman@yahoo.com </t>
  </si>
  <si>
    <t>GUMARU</t>
  </si>
  <si>
    <t>MICHAEL</t>
  </si>
  <si>
    <t>A</t>
  </si>
  <si>
    <t>mikegumaru@gmail.com</t>
  </si>
  <si>
    <t>M</t>
  </si>
  <si>
    <t>MOE</t>
  </si>
  <si>
    <t>MYRNA</t>
  </si>
  <si>
    <t>mfmrhm2004@yahoo.com</t>
  </si>
  <si>
    <t>RANCE</t>
  </si>
  <si>
    <t>JUDY ANN</t>
  </si>
  <si>
    <t xml:space="preserve">judyann.rance3181@gmail.com </t>
  </si>
  <si>
    <t>ROMASANTA</t>
  </si>
  <si>
    <t>DONN</t>
  </si>
  <si>
    <t xml:space="preserve">d_romasanta@yahoo.com </t>
  </si>
  <si>
    <t>UMALI</t>
  </si>
  <si>
    <t>JAYSON</t>
  </si>
  <si>
    <t>umalijaysonmondao@gmail.com</t>
  </si>
  <si>
    <t>QUETUA</t>
  </si>
  <si>
    <t>ALVIN</t>
  </si>
  <si>
    <t>aquetua@gmail.com</t>
  </si>
  <si>
    <t>PIRANTE</t>
  </si>
  <si>
    <t>MORELLE</t>
  </si>
  <si>
    <t>pirantemorelle@gmail.com</t>
  </si>
  <si>
    <t>HERNANDEZ</t>
  </si>
  <si>
    <t>MARTHA</t>
  </si>
  <si>
    <t>icoi.hernandez@gmail.com</t>
  </si>
  <si>
    <t>AGUILLA</t>
  </si>
  <si>
    <t>RC</t>
  </si>
  <si>
    <t>CARAAN</t>
  </si>
  <si>
    <t>SHIELA JEANE</t>
  </si>
  <si>
    <t>J</t>
  </si>
  <si>
    <t>sjjinahon@yahoo.com</t>
  </si>
  <si>
    <t>CARIZO</t>
  </si>
  <si>
    <t>MA. FE</t>
  </si>
  <si>
    <t>mafccarizo@yahoo.com</t>
  </si>
  <si>
    <t>CORONADO</t>
  </si>
  <si>
    <t>FLORENTINA</t>
  </si>
  <si>
    <t>tinacoronado2007@yahoo.com</t>
  </si>
  <si>
    <t>CUATERNO</t>
  </si>
  <si>
    <t>LETICIA</t>
  </si>
  <si>
    <t>let_fnri@yahoo.com</t>
  </si>
  <si>
    <t>DALAY</t>
  </si>
  <si>
    <t>MARY GRACE</t>
  </si>
  <si>
    <t>gracemige@gmail.com</t>
  </si>
  <si>
    <t>DE SILVA</t>
  </si>
  <si>
    <t>REDEN</t>
  </si>
  <si>
    <t>L</t>
  </si>
  <si>
    <t>nrhez08@yahoo.com</t>
  </si>
  <si>
    <t>DUCAY</t>
  </si>
  <si>
    <t>JILLAN</t>
  </si>
  <si>
    <t>D</t>
  </si>
  <si>
    <t>jillanducay@gmail.com</t>
  </si>
  <si>
    <t>ENGUERRA</t>
  </si>
  <si>
    <t>DAISY ANN</t>
  </si>
  <si>
    <t>B</t>
  </si>
  <si>
    <t>enguerranne@gmail.com</t>
  </si>
  <si>
    <t>ESTRELLA</t>
  </si>
  <si>
    <t>REMEA</t>
  </si>
  <si>
    <t>estrellarem@yahoo.com</t>
  </si>
  <si>
    <t>HUELAR</t>
  </si>
  <si>
    <t>LUCILA</t>
  </si>
  <si>
    <t>C</t>
  </si>
  <si>
    <t>lucilahuelar@yahoo.com.ph</t>
  </si>
  <si>
    <t>IMPERIAL</t>
  </si>
  <si>
    <t>MARVIN</t>
  </si>
  <si>
    <t>imperialmarvin@yahoo.com</t>
  </si>
  <si>
    <t>LLERA</t>
  </si>
  <si>
    <t>JOB</t>
  </si>
  <si>
    <t>LUGAY</t>
  </si>
  <si>
    <t>LOLITO</t>
  </si>
  <si>
    <t>MALINAO</t>
  </si>
  <si>
    <t>ROSEFIL</t>
  </si>
  <si>
    <t>O</t>
  </si>
  <si>
    <t>MANDAPAT</t>
  </si>
  <si>
    <t xml:space="preserve"> MA. FE</t>
  </si>
  <si>
    <t>R</t>
  </si>
  <si>
    <t xml:space="preserve"> mafemandapat@yahoo.com</t>
  </si>
  <si>
    <t>MERCADO</t>
  </si>
  <si>
    <t>JULIET</t>
  </si>
  <si>
    <t>juliet_mercadocereza@yahoo.com</t>
  </si>
  <si>
    <t>MESIONA</t>
  </si>
  <si>
    <t>NILDA</t>
  </si>
  <si>
    <t>S</t>
  </si>
  <si>
    <t>adlinmesiona15@yahoo.com</t>
  </si>
  <si>
    <t>MONTALES</t>
  </si>
  <si>
    <t>DENNIS</t>
  </si>
  <si>
    <t>dennismontales87@gmail.com</t>
  </si>
  <si>
    <t>PEPITO</t>
  </si>
  <si>
    <t>ZYRA</t>
  </si>
  <si>
    <t>zypepito@yahoo.com</t>
  </si>
  <si>
    <t>QUIDIT</t>
  </si>
  <si>
    <t>JOSEPHINE</t>
  </si>
  <si>
    <t>josepinequidit@yahoo.com</t>
  </si>
  <si>
    <t>QUISORA</t>
  </si>
  <si>
    <t>ALEX</t>
  </si>
  <si>
    <t>RAMOS</t>
  </si>
  <si>
    <t>REX</t>
  </si>
  <si>
    <t>rexramosfnri@gmail.com</t>
  </si>
  <si>
    <t>RECALDE</t>
  </si>
  <si>
    <t>MARIA CELINE</t>
  </si>
  <si>
    <t>mariacelinerecalde@gmail.com</t>
  </si>
  <si>
    <t>SOLIS</t>
  </si>
  <si>
    <t>NAOMI</t>
  </si>
  <si>
    <t>TABIA</t>
  </si>
  <si>
    <t xml:space="preserve">ANGELINA </t>
  </si>
  <si>
    <t>jentabia@yahoo.com</t>
  </si>
  <si>
    <t>UCHI</t>
  </si>
  <si>
    <t>KRISTINE</t>
  </si>
  <si>
    <t>VALDEZ</t>
  </si>
  <si>
    <t>EMMA</t>
  </si>
  <si>
    <t>G</t>
  </si>
  <si>
    <t>egv.fnri@yahoo.com</t>
  </si>
  <si>
    <t>VIRINA</t>
  </si>
  <si>
    <t>JESTER</t>
  </si>
  <si>
    <t xml:space="preserve"> C</t>
  </si>
  <si>
    <t>jc_virina@yahoo.com</t>
  </si>
  <si>
    <t>ZOBEL</t>
  </si>
  <si>
    <t>GE-AVE</t>
  </si>
  <si>
    <t>lalangzobel@yahoo.com</t>
  </si>
  <si>
    <t>BARBERAN</t>
  </si>
  <si>
    <t>ROMMEL</t>
  </si>
  <si>
    <t>barberanrommel@yahoo.com</t>
  </si>
  <si>
    <t>LIKWONG</t>
  </si>
  <si>
    <t>JEREMIAH</t>
  </si>
  <si>
    <t>kb3436_rsg@yahoo.com</t>
  </si>
  <si>
    <t>PORTA</t>
  </si>
  <si>
    <t>ERICK</t>
  </si>
  <si>
    <t>erickporta05@gmail.com</t>
  </si>
  <si>
    <t>BANTA</t>
  </si>
  <si>
    <t>SOFIA</t>
  </si>
  <si>
    <t>sofiabanta@yahoo.com</t>
  </si>
  <si>
    <t xml:space="preserve">DAISY ANN </t>
  </si>
  <si>
    <t>ALGONES</t>
  </si>
  <si>
    <t>PRINCESS JEAN</t>
  </si>
  <si>
    <t>pjmalgones@gmail.com</t>
  </si>
  <si>
    <t>AMERICA</t>
  </si>
  <si>
    <t xml:space="preserve">REMEDIOS </t>
  </si>
  <si>
    <t>mayremedysario@gmail.com</t>
  </si>
  <si>
    <t>ASADIL</t>
  </si>
  <si>
    <t>AHMED JABER</t>
  </si>
  <si>
    <t>mheckzionary@gmail.com</t>
  </si>
  <si>
    <t>AZANA</t>
  </si>
  <si>
    <t>GLENDA</t>
  </si>
  <si>
    <t>BAYLON</t>
  </si>
  <si>
    <t xml:space="preserve">CLARK </t>
  </si>
  <si>
    <t>chaos7791@gmail.com</t>
  </si>
  <si>
    <t>BERAGO</t>
  </si>
  <si>
    <t xml:space="preserve">KRIZELLE </t>
  </si>
  <si>
    <t>P</t>
  </si>
  <si>
    <t>kberago@gmail.com</t>
  </si>
  <si>
    <t>BORIGAS</t>
  </si>
  <si>
    <t>JOHN MICHAEL</t>
  </si>
  <si>
    <t>john2x3m@gmail.com</t>
  </si>
  <si>
    <t>BUGAS</t>
  </si>
  <si>
    <t>MARIE</t>
  </si>
  <si>
    <t>yeyet2567@yahoo.com</t>
  </si>
  <si>
    <t>CABALLERO</t>
  </si>
  <si>
    <t>LEAH MAE</t>
  </si>
  <si>
    <t>caballeroleahmae@gmail.com</t>
  </si>
  <si>
    <t>CALAYAG</t>
  </si>
  <si>
    <t xml:space="preserve">JAZELLE </t>
  </si>
  <si>
    <t>jhacalayag@gmail.com</t>
  </si>
  <si>
    <t>CANADA</t>
  </si>
  <si>
    <t xml:space="preserve">NEAH FE </t>
  </si>
  <si>
    <t>canada_neahfe@yahoo.com</t>
  </si>
  <si>
    <t>CARAIG</t>
  </si>
  <si>
    <t>GEORGINA</t>
  </si>
  <si>
    <t>gcaraig@yahoo.com</t>
  </si>
  <si>
    <t>COLIBAO</t>
  </si>
  <si>
    <t>ALLAN</t>
  </si>
  <si>
    <t>colibaoallanreyes@gmail.com</t>
  </si>
  <si>
    <t>CORTEZ</t>
  </si>
  <si>
    <t>MELISA</t>
  </si>
  <si>
    <t>npcfnri@yahoo.com</t>
  </si>
  <si>
    <t>DE GUZMAN</t>
  </si>
  <si>
    <t>KATHLEEN</t>
  </si>
  <si>
    <t>DE LOS SANTOS</t>
  </si>
  <si>
    <t>DESNACIDO</t>
  </si>
  <si>
    <t>JOSIE</t>
  </si>
  <si>
    <t>josieplaton@yahoo.com</t>
  </si>
  <si>
    <t>DORADO</t>
  </si>
  <si>
    <t>JULIETA</t>
  </si>
  <si>
    <t>juliebdorado@yahoo.com</t>
  </si>
  <si>
    <t>DUANTE</t>
  </si>
  <si>
    <t>CHARMAINE</t>
  </si>
  <si>
    <t>caduante@yahoo.com</t>
  </si>
  <si>
    <t>APPLE JOY</t>
  </si>
  <si>
    <t>applejoydducay@gmail.com</t>
  </si>
  <si>
    <t>FERRER</t>
  </si>
  <si>
    <t>ELDRIDGE</t>
  </si>
  <si>
    <t>eldridge.ferrer@hotmail.com</t>
  </si>
  <si>
    <t>GLIBAN</t>
  </si>
  <si>
    <t>CLAUDINE</t>
  </si>
  <si>
    <t>claudinegliban@gmail.com</t>
  </si>
  <si>
    <t>GOHILDE</t>
  </si>
  <si>
    <t>SARAH JANE</t>
  </si>
  <si>
    <t>sarahgohilde@gmail.com</t>
  </si>
  <si>
    <t>GRAMA</t>
  </si>
  <si>
    <t>ZENY</t>
  </si>
  <si>
    <t>zhen_1521@yahoo.com</t>
  </si>
  <si>
    <t>GUIRINDOLA</t>
  </si>
  <si>
    <t>MILDRED</t>
  </si>
  <si>
    <t>mildredguirindola@gmail.com</t>
  </si>
  <si>
    <t>IBARRA</t>
  </si>
  <si>
    <t xml:space="preserve">HEIDENHAN </t>
  </si>
  <si>
    <t>heidenhein.ibarra@gmail.com</t>
  </si>
  <si>
    <t>JAVIER</t>
  </si>
  <si>
    <t>CHARINA</t>
  </si>
  <si>
    <t>caj@fnri.dost.gov.ph</t>
  </si>
  <si>
    <t xml:space="preserve">MAE ANN </t>
  </si>
  <si>
    <t>SA</t>
  </si>
  <si>
    <t>mhayeanne@yahoo.com</t>
  </si>
  <si>
    <t>MAGSADIA</t>
  </si>
  <si>
    <t xml:space="preserve">CLAIRE </t>
  </si>
  <si>
    <t>clarita_magsadia@yahoo.com</t>
  </si>
  <si>
    <t>MALABAD</t>
  </si>
  <si>
    <t xml:space="preserve">CRISTINA </t>
  </si>
  <si>
    <t>cjgarcia04@yahoo.com</t>
  </si>
  <si>
    <t>MANIEGO</t>
  </si>
  <si>
    <t>LYNELL</t>
  </si>
  <si>
    <t>lynellmaniego@gmail.com</t>
  </si>
  <si>
    <t>ORTIA</t>
  </si>
  <si>
    <t xml:space="preserve">STEPHEN PAUL </t>
  </si>
  <si>
    <t>stephenortia.rmt@gmail.com</t>
  </si>
  <si>
    <t>PABLO</t>
  </si>
  <si>
    <t>NELLY</t>
  </si>
  <si>
    <t>nellyrosepablo@yahoo.com</t>
  </si>
  <si>
    <t>PATALEN</t>
  </si>
  <si>
    <t>CHONA</t>
  </si>
  <si>
    <t>shawna_fernandez@yahoo.com</t>
  </si>
  <si>
    <t>PATRICIO</t>
  </si>
  <si>
    <t>JONEL</t>
  </si>
  <si>
    <t>jongpatricio@yahoo.com</t>
  </si>
  <si>
    <t>PEDRAZA</t>
  </si>
  <si>
    <t>ALYSSA MARIE</t>
  </si>
  <si>
    <t>alyssapedraza@gmail.com</t>
  </si>
  <si>
    <t>RAMIREZ</t>
  </si>
  <si>
    <t>MA. ANNA RITA</t>
  </si>
  <si>
    <t>maria_anna_rita_r@hotmail.com</t>
  </si>
  <si>
    <t>REYES</t>
  </si>
  <si>
    <t xml:space="preserve">CRISANTA </t>
  </si>
  <si>
    <t>RODRIGUEZ</t>
  </si>
  <si>
    <t>RICHARD RON</t>
  </si>
  <si>
    <t>richard.ron.rodriguez@yahoo.com</t>
  </si>
  <si>
    <t>RONGAVILLA</t>
  </si>
  <si>
    <t>EMILY</t>
  </si>
  <si>
    <t>emierongavilla@yahoo.com.au</t>
  </si>
  <si>
    <t>SABINO</t>
  </si>
  <si>
    <t>MA. JUSTINE</t>
  </si>
  <si>
    <t>sabino_justine@gmail.com</t>
  </si>
  <si>
    <t>SABULARSE</t>
  </si>
  <si>
    <t>ANNA PAULINA</t>
  </si>
  <si>
    <t>annasabularse@gmail.com</t>
  </si>
  <si>
    <t>SANTOS</t>
  </si>
  <si>
    <t>ANDRE KING</t>
  </si>
  <si>
    <t>santosandreking@gmail.com</t>
  </si>
  <si>
    <t>SEMILLA</t>
  </si>
  <si>
    <t>JOANNE JETTE</t>
  </si>
  <si>
    <t>jjlsemilla@gmail.com</t>
  </si>
  <si>
    <t>SUMANGUE</t>
  </si>
  <si>
    <t>CHEDER</t>
  </si>
  <si>
    <t>derchecindy@gmail.com</t>
  </si>
  <si>
    <t>URSABIA</t>
  </si>
  <si>
    <t xml:space="preserve">MARYNOL GRACE </t>
  </si>
  <si>
    <t>mgmursabia@gmail.com</t>
  </si>
  <si>
    <t>VELASCO</t>
  </si>
  <si>
    <t>MA. SHERYL</t>
  </si>
  <si>
    <t>masheryl_velasco@yahoo.com</t>
  </si>
  <si>
    <t>VIAJAR</t>
  </si>
  <si>
    <t>ROWENA</t>
  </si>
  <si>
    <t>wenavelasco@yahoo.com</t>
  </si>
  <si>
    <t>WELBA</t>
  </si>
  <si>
    <t>NAFIZA GAIL</t>
  </si>
  <si>
    <t>npwelba@gmail.com</t>
  </si>
  <si>
    <t>BUYCO</t>
  </si>
  <si>
    <t xml:space="preserve">NESRIANNE </t>
  </si>
  <si>
    <t>RIVERA</t>
  </si>
  <si>
    <t>JUNNLIT LORAINE</t>
  </si>
  <si>
    <t>junnlit@gmail.com</t>
  </si>
  <si>
    <t>LISING</t>
  </si>
  <si>
    <t>MAVERICK AARON</t>
  </si>
  <si>
    <t>maclising1025@gmail.com</t>
  </si>
  <si>
    <t>1884-06-15</t>
  </si>
  <si>
    <t>ALCANTARA</t>
  </si>
  <si>
    <t xml:space="preserve">JAMES DAVID </t>
  </si>
  <si>
    <t>S.</t>
  </si>
  <si>
    <t>jdalcantara19@gmail.com</t>
  </si>
  <si>
    <t>AYTONA</t>
  </si>
  <si>
    <t>DIANNA ROSE</t>
  </si>
  <si>
    <t>diannaaytona@gmail.com</t>
  </si>
  <si>
    <t>BIOL</t>
  </si>
  <si>
    <t>MAZE ANN</t>
  </si>
  <si>
    <t>mazebiol@yahoo.com</t>
  </si>
  <si>
    <t>CUMAGUN</t>
  </si>
  <si>
    <t>MA LOURDES</t>
  </si>
  <si>
    <t>maloucamagun@yahoo.com</t>
  </si>
  <si>
    <t>DOMALANTA</t>
  </si>
  <si>
    <t>DIANA GLADES</t>
  </si>
  <si>
    <t>ESPANOLA</t>
  </si>
  <si>
    <t>PRINCESS</t>
  </si>
  <si>
    <t>princessgianan@gmail.com</t>
  </si>
  <si>
    <t>FULLBRIGHT</t>
  </si>
  <si>
    <t>ATHEL</t>
  </si>
  <si>
    <t>athelfullbright@yahoo.com</t>
  </si>
  <si>
    <t>GUBAT</t>
  </si>
  <si>
    <t>MARIA JULIA</t>
  </si>
  <si>
    <t>juliagubat@gmail.com</t>
  </si>
  <si>
    <t>JACALA</t>
  </si>
  <si>
    <t>FRANCES ISABELLE</t>
  </si>
  <si>
    <t>LABRADOR</t>
  </si>
  <si>
    <t>JASON PAOLO</t>
  </si>
  <si>
    <t>H</t>
  </si>
  <si>
    <t>jacelabrador@gmail.com</t>
  </si>
  <si>
    <t>LAT</t>
  </si>
  <si>
    <t>HAZEL</t>
  </si>
  <si>
    <t>T</t>
  </si>
  <si>
    <t>lat.hazel@gmail.com</t>
  </si>
  <si>
    <t>LEVISTE</t>
  </si>
  <si>
    <t xml:space="preserve">MARNELL </t>
  </si>
  <si>
    <t>MADRID</t>
  </si>
  <si>
    <t>MARILOU</t>
  </si>
  <si>
    <t>malou.lm@yahoo.com</t>
  </si>
  <si>
    <t>MALLILLIN</t>
  </si>
  <si>
    <t xml:space="preserve">AIDA </t>
  </si>
  <si>
    <t>C.</t>
  </si>
  <si>
    <t>mallillin_aida@yahoo.com</t>
  </si>
  <si>
    <t>MENDOZA</t>
  </si>
  <si>
    <t>DAVID KENNETH</t>
  </si>
  <si>
    <t>dkcm16@gmail.com</t>
  </si>
  <si>
    <t>PERDIZ</t>
  </si>
  <si>
    <t>CHRISTINE JANE</t>
  </si>
  <si>
    <t xml:space="preserve"> D.</t>
  </si>
  <si>
    <t>cjanedcperdiz@gmail.com</t>
  </si>
  <si>
    <t>MARY AGUIDENE</t>
  </si>
  <si>
    <t>aguidene.ramos@gmail.com</t>
  </si>
  <si>
    <t>MARIETTA</t>
  </si>
  <si>
    <t>SABENECIO</t>
  </si>
  <si>
    <t xml:space="preserve">ADORACION </t>
  </si>
  <si>
    <t>D.</t>
  </si>
  <si>
    <t>adsabenecio@gmail.com</t>
  </si>
  <si>
    <t>SAGUM</t>
  </si>
  <si>
    <t xml:space="preserve">ROSARIO </t>
  </si>
  <si>
    <t>rssagum@gmail.com</t>
  </si>
  <si>
    <t>SANDOVAL</t>
  </si>
  <si>
    <t>MA. JOVINA</t>
  </si>
  <si>
    <t>majovinasandoval@yahoo.com</t>
  </si>
  <si>
    <t xml:space="preserve">MARIEL </t>
  </si>
  <si>
    <t>santosmariel624@yahoo.com</t>
  </si>
  <si>
    <t>NOELLE</t>
  </si>
  <si>
    <t>noellelynsantos@gmail.com</t>
  </si>
  <si>
    <t>SIMON</t>
  </si>
  <si>
    <t>DISA</t>
  </si>
  <si>
    <t>TONGCO</t>
  </si>
  <si>
    <t>ANGELIQUE</t>
  </si>
  <si>
    <t>angeliquetongco@gmail.com</t>
  </si>
  <si>
    <t>UDARBE</t>
  </si>
  <si>
    <t>mudarbe1955@gmail.com</t>
  </si>
  <si>
    <t>ULANDAY</t>
  </si>
  <si>
    <t xml:space="preserve">JOSELITA ROSARIO </t>
  </si>
  <si>
    <t>VIANZON</t>
  </si>
  <si>
    <t xml:space="preserve">ARIANNE GAYLE </t>
  </si>
  <si>
    <t>P.</t>
  </si>
  <si>
    <t>VISTO</t>
  </si>
  <si>
    <t>LEMUEL</t>
  </si>
  <si>
    <t>ZUMARAGA</t>
  </si>
  <si>
    <t>MARK</t>
  </si>
  <si>
    <t>mppz@fnri.dost.gov.ph</t>
  </si>
  <si>
    <t>FRANE</t>
  </si>
  <si>
    <t>RUBY</t>
  </si>
  <si>
    <t>liloxavier@yahoo.com</t>
  </si>
  <si>
    <t>NACIS</t>
  </si>
  <si>
    <t>JACUS</t>
  </si>
  <si>
    <t>jaxnacis@gmail.com</t>
  </si>
  <si>
    <t>TAJAN</t>
  </si>
  <si>
    <t>MERLYN</t>
  </si>
  <si>
    <t>merlyntajan@yahoo.com</t>
  </si>
  <si>
    <t>TORRES</t>
  </si>
  <si>
    <t>ASUNCION</t>
  </si>
  <si>
    <t>HAYAGAN</t>
  </si>
  <si>
    <t>JOVEN</t>
  </si>
  <si>
    <t>jovenhayagan@gmail.com</t>
  </si>
  <si>
    <t>ADONA</t>
  </si>
  <si>
    <t xml:space="preserve">CHARLIE </t>
  </si>
  <si>
    <t>E.</t>
  </si>
  <si>
    <t>ceadonam@yahoo.com</t>
  </si>
  <si>
    <t>ADUANA</t>
  </si>
  <si>
    <t>ROBERT</t>
  </si>
  <si>
    <t>robertaduana@rocketmail.com</t>
  </si>
  <si>
    <t>AGOR</t>
  </si>
  <si>
    <t>CHRISTINE MARIE</t>
  </si>
  <si>
    <t>agor.christine@yahoo.com</t>
  </si>
  <si>
    <t>ALCARAS</t>
  </si>
  <si>
    <t>RICHARD</t>
  </si>
  <si>
    <t>APOR</t>
  </si>
  <si>
    <t xml:space="preserve">AVEGAIL </t>
  </si>
  <si>
    <t>adapor@up.edu.ph</t>
  </si>
  <si>
    <t>ARCANGEL</t>
  </si>
  <si>
    <t>TRINIDAD II</t>
  </si>
  <si>
    <t>tetch_16@yahoo.com</t>
  </si>
  <si>
    <t>ARNEJO</t>
  </si>
  <si>
    <t>EIRENE AGUSTIN</t>
  </si>
  <si>
    <t>BAYLOSIS</t>
  </si>
  <si>
    <t xml:space="preserve">MA. ARIZA </t>
  </si>
  <si>
    <t>mcbaylosis@up.edu.ph</t>
  </si>
  <si>
    <t>BILLEDO</t>
  </si>
  <si>
    <t xml:space="preserve">ELYSS </t>
  </si>
  <si>
    <t>G.</t>
  </si>
  <si>
    <t>ebilledo@gmail.com</t>
  </si>
  <si>
    <t>BUISER</t>
  </si>
  <si>
    <t>PAOLA BIANCA</t>
  </si>
  <si>
    <t>pmbuiser@gmail.com</t>
  </si>
  <si>
    <t>BUMANGLAG</t>
  </si>
  <si>
    <t xml:space="preserve">MARIETTA </t>
  </si>
  <si>
    <t>M.</t>
  </si>
  <si>
    <t>mayettemb@yahoo.com</t>
  </si>
  <si>
    <t>CAAMPUED</t>
  </si>
  <si>
    <t xml:space="preserve">JENNIFER </t>
  </si>
  <si>
    <t>F.</t>
  </si>
  <si>
    <t>jen_caampued@yahoo.com</t>
  </si>
  <si>
    <t>CAJUCOM</t>
  </si>
  <si>
    <t>MAYLENE</t>
  </si>
  <si>
    <t>mayenel@yahoo.com</t>
  </si>
  <si>
    <t>CAPULE</t>
  </si>
  <si>
    <t>ALFEE</t>
  </si>
  <si>
    <t>alfeeynb@yahoo.com</t>
  </si>
  <si>
    <t>CASTANTE</t>
  </si>
  <si>
    <t xml:space="preserve">REX </t>
  </si>
  <si>
    <t>B.</t>
  </si>
  <si>
    <t>rex.castante@yahoo.com</t>
  </si>
  <si>
    <t>CELA</t>
  </si>
  <si>
    <t>RAMEL</t>
  </si>
  <si>
    <t>ramecela73@gmail.com</t>
  </si>
  <si>
    <t>CLIMACO</t>
  </si>
  <si>
    <t>JOLLY</t>
  </si>
  <si>
    <t>jolly.climaco@gmail.com</t>
  </si>
  <si>
    <t>DAJAY</t>
  </si>
  <si>
    <t>LEAH</t>
  </si>
  <si>
    <t>DAVID</t>
  </si>
  <si>
    <t>ALEXANDRA LYNE</t>
  </si>
  <si>
    <t>alexandralyne_david@yahoo.com</t>
  </si>
  <si>
    <t>DEL MUNDO</t>
  </si>
  <si>
    <t xml:space="preserve">ALYZZA GAIL </t>
  </si>
  <si>
    <t>amdelmundo1@yahoo.com</t>
  </si>
  <si>
    <t>ENCARNACION</t>
  </si>
  <si>
    <t>MARIBETH</t>
  </si>
  <si>
    <t>maribeth_cbautista@yahoo.com</t>
  </si>
  <si>
    <t>FRANCISCO</t>
  </si>
  <si>
    <t xml:space="preserve">ROXAN MARIE </t>
  </si>
  <si>
    <t>J.</t>
  </si>
  <si>
    <t>roxanfrancisco@gmail.com</t>
  </si>
  <si>
    <t>GABAN</t>
  </si>
  <si>
    <t>PRINCE</t>
  </si>
  <si>
    <t>pvgaban@up.edu.ph</t>
  </si>
  <si>
    <t>GUERRA</t>
  </si>
  <si>
    <t>MELISSA</t>
  </si>
  <si>
    <t>guerra.melissa11@yahoo.com</t>
  </si>
  <si>
    <t>IBANEZ</t>
  </si>
  <si>
    <t>VANIZSA</t>
  </si>
  <si>
    <t xml:space="preserve"> C.</t>
  </si>
  <si>
    <t>vannizsaibanez@gmail.com</t>
  </si>
  <si>
    <t>JOLEJOLE</t>
  </si>
  <si>
    <t>THERESA</t>
  </si>
  <si>
    <t>LALA</t>
  </si>
  <si>
    <t xml:space="preserve">JUNIMER </t>
  </si>
  <si>
    <t>LUNDAG</t>
  </si>
  <si>
    <t>ARIES</t>
  </si>
  <si>
    <t>arieslundag22@gmail.com</t>
  </si>
  <si>
    <t>MALIBIRAN</t>
  </si>
  <si>
    <t>mariaclara0604@yahoo.com</t>
  </si>
  <si>
    <t xml:space="preserve">CZARLYN </t>
  </si>
  <si>
    <t>czarlynmendoza@gmail.com</t>
  </si>
  <si>
    <t>NACIONALES</t>
  </si>
  <si>
    <t xml:space="preserve">KRISTINE </t>
  </si>
  <si>
    <t>kristinebiona@gmail.com</t>
  </si>
  <si>
    <t>PANIS</t>
  </si>
  <si>
    <t xml:space="preserve">RUBEN </t>
  </si>
  <si>
    <t>N.</t>
  </si>
  <si>
    <t>benskypanis@yahoo.com</t>
  </si>
  <si>
    <t>PARANI</t>
  </si>
  <si>
    <t xml:space="preserve">MARIA STEPHANIE </t>
  </si>
  <si>
    <t>mnparani@up.edu.ph</t>
  </si>
  <si>
    <t>PAYAG</t>
  </si>
  <si>
    <t>ROLANDO</t>
  </si>
  <si>
    <t>rolandopayag@yahoo.com</t>
  </si>
  <si>
    <t>PONTE</t>
  </si>
  <si>
    <t xml:space="preserve">FILOTEO </t>
  </si>
  <si>
    <t>fdponte73@yahoo.com</t>
  </si>
  <si>
    <t>PRADES</t>
  </si>
  <si>
    <t xml:space="preserve">ELAINE </t>
  </si>
  <si>
    <t>L.</t>
  </si>
  <si>
    <t>elprades@up.edu.ph</t>
  </si>
  <si>
    <t>PUNDOGAR</t>
  </si>
  <si>
    <t xml:space="preserve">PRINCESS </t>
  </si>
  <si>
    <t>T.</t>
  </si>
  <si>
    <t>ptpundogar@gmail.com</t>
  </si>
  <si>
    <t>JOHN LESTER</t>
  </si>
  <si>
    <t>lester.dost@gmail.com</t>
  </si>
  <si>
    <t>REGINA</t>
  </si>
  <si>
    <t>rodriguez.regina86@yahoo.com</t>
  </si>
  <si>
    <t>SALAZAR</t>
  </si>
  <si>
    <t>VERONICA</t>
  </si>
  <si>
    <t>SATORRE</t>
  </si>
  <si>
    <t>ANN MARGARETTE</t>
  </si>
  <si>
    <t>aryetsatorre@gmail.com</t>
  </si>
  <si>
    <t>SERRANO</t>
  </si>
  <si>
    <t>JEMN</t>
  </si>
  <si>
    <t>jemndserrano@gmail.com</t>
  </si>
  <si>
    <t>SEVILLA</t>
  </si>
  <si>
    <t>JEANNELYN</t>
  </si>
  <si>
    <t>jeannelyn_sevilla21@yahoo.com</t>
  </si>
  <si>
    <t>SUMERA</t>
  </si>
  <si>
    <t>CYRHO</t>
  </si>
  <si>
    <t>cyrho_tolosa@yahoo.com</t>
  </si>
  <si>
    <t>TARLIT</t>
  </si>
  <si>
    <t>JONAHVER</t>
  </si>
  <si>
    <t>tarlitjonahver@gmail.com</t>
  </si>
  <si>
    <t>TUMIMBANG</t>
  </si>
  <si>
    <t xml:space="preserve">MAYMIA </t>
  </si>
  <si>
    <t xml:space="preserve">AIZA </t>
  </si>
  <si>
    <t>abumali@up.edu.ph</t>
  </si>
  <si>
    <t>VICTORIO</t>
  </si>
  <si>
    <t>JC</t>
  </si>
  <si>
    <t>javictorio@up.edu.ph</t>
  </si>
  <si>
    <t>YADAO</t>
  </si>
  <si>
    <t xml:space="preserve">NIKKA MAE </t>
  </si>
  <si>
    <t>R.</t>
  </si>
  <si>
    <t>nikkamaeyadao@yahoo.com</t>
  </si>
  <si>
    <t xml:space="preserve">   </t>
  </si>
  <si>
    <t>DELOS SANTOS</t>
  </si>
  <si>
    <t>JOEGARD</t>
  </si>
  <si>
    <t>ERMAC</t>
  </si>
  <si>
    <t>KARL PATRICK</t>
  </si>
  <si>
    <t>kp_ermac@yahoo.com</t>
  </si>
  <si>
    <t>AFUANG</t>
  </si>
  <si>
    <t>ALDRIN</t>
  </si>
  <si>
    <t>aldrinpaulafuang@gmail.com</t>
  </si>
  <si>
    <t>ALIBAYAN</t>
  </si>
  <si>
    <t>MARITES</t>
  </si>
  <si>
    <t>CABALLES</t>
  </si>
  <si>
    <t>DENISSE ABBIE</t>
  </si>
  <si>
    <t>abbiecaballes@yahoo.com</t>
  </si>
  <si>
    <t>CARINO</t>
  </si>
  <si>
    <t>RUJYLA</t>
  </si>
  <si>
    <t>rujyla.carino@gmail.com</t>
  </si>
  <si>
    <t>CHRISTINE</t>
  </si>
  <si>
    <t>christineedencortez@gmail.com</t>
  </si>
  <si>
    <t>DUMAG</t>
  </si>
  <si>
    <t>ROSEMARIE</t>
  </si>
  <si>
    <t>rjdumag@gmail.com</t>
  </si>
  <si>
    <t>ORTIZ</t>
  </si>
  <si>
    <t>MA KRISTINA CELYNA</t>
  </si>
  <si>
    <t>mkc_ortiz@outlokk.com</t>
  </si>
  <si>
    <t>SERAFICO</t>
  </si>
  <si>
    <t xml:space="preserve">MICHAEL </t>
  </si>
  <si>
    <t>E</t>
  </si>
  <si>
    <t>mes@fnri.dost.gov.ph</t>
  </si>
  <si>
    <t>CASTILLO</t>
  </si>
  <si>
    <t>MARIBET</t>
  </si>
  <si>
    <t>marselcas@yahoo.com</t>
  </si>
  <si>
    <t>MERENCILLO</t>
  </si>
  <si>
    <t>RITCHELL</t>
  </si>
  <si>
    <t>ritchelmmerencillo24@gmail.com</t>
  </si>
  <si>
    <t>SOLEDAD</t>
  </si>
  <si>
    <t>solpepito@gmail.com</t>
  </si>
  <si>
    <t>VILLAZORDA</t>
  </si>
  <si>
    <t>MARVELOUS</t>
  </si>
  <si>
    <t>villazordamarvelous@gmail.com</t>
  </si>
  <si>
    <t>MATEO</t>
  </si>
  <si>
    <t>BEA</t>
  </si>
  <si>
    <t>oetamaeb@gmail.com</t>
  </si>
  <si>
    <t>AREVALO</t>
  </si>
  <si>
    <t>SHANNEN FAYE</t>
  </si>
  <si>
    <t>Q</t>
  </si>
  <si>
    <t>faye_arevalo@yahoo.com</t>
  </si>
  <si>
    <t>ARTUZ</t>
  </si>
  <si>
    <t>ROMEO</t>
  </si>
  <si>
    <t>romeoartuz@yahoo.com</t>
  </si>
  <si>
    <t>AVILLA</t>
  </si>
  <si>
    <t>JERLYN</t>
  </si>
  <si>
    <t>avilla.jerlyn@gmail.com</t>
  </si>
  <si>
    <t>BRAGAS</t>
  </si>
  <si>
    <t>FILIPINIANA</t>
  </si>
  <si>
    <t>trevorbaes0107@gmail.com</t>
  </si>
  <si>
    <t>DE JUAN</t>
  </si>
  <si>
    <t>JAYPY</t>
  </si>
  <si>
    <t>jaypydejuan@yahoo.com</t>
  </si>
  <si>
    <t>FLORIDA</t>
  </si>
  <si>
    <t>ULPIANO</t>
  </si>
  <si>
    <t>uaflorida1960@yahoo.com</t>
  </si>
  <si>
    <t>GONZALES</t>
  </si>
  <si>
    <t>JOSEFINA</t>
  </si>
  <si>
    <t>GLORIOSO</t>
  </si>
  <si>
    <t>MA IDELIA</t>
  </si>
  <si>
    <t>maideliag@yahoo.com</t>
  </si>
  <si>
    <t>CELINA</t>
  </si>
  <si>
    <t>celinaannjavier@yahoo.com</t>
  </si>
  <si>
    <t>LANDICHO</t>
  </si>
  <si>
    <t>LEA</t>
  </si>
  <si>
    <t>leablandicho24@gmail.com</t>
  </si>
  <si>
    <t>MALAKI</t>
  </si>
  <si>
    <t>JOHN ALBERT</t>
  </si>
  <si>
    <t>johnalbert.malaki21@gmail.com</t>
  </si>
  <si>
    <t>MARTINEZ</t>
  </si>
  <si>
    <t>CZARINA</t>
  </si>
  <si>
    <t>OCAMPO</t>
  </si>
  <si>
    <t>CHRISTOPHER</t>
  </si>
  <si>
    <t>christopher.ocampo27@gmail.com</t>
  </si>
  <si>
    <t>ALEXIS</t>
  </si>
  <si>
    <t>amortiz21@yahoo.com</t>
  </si>
  <si>
    <t>PAGASPAS</t>
  </si>
  <si>
    <t>reginapagaspas@yahoo.com</t>
  </si>
  <si>
    <t>SILA</t>
  </si>
  <si>
    <t>LUCITO</t>
  </si>
  <si>
    <t>lucitosila@yahoo.com</t>
  </si>
  <si>
    <t>SUNE</t>
  </si>
  <si>
    <t>JANE JASMINE</t>
  </si>
  <si>
    <t>sune.jane@gmail.com</t>
  </si>
  <si>
    <t>ILAO</t>
  </si>
  <si>
    <t>ERLINDA</t>
  </si>
  <si>
    <t>linda_ilao@yahoo.com</t>
  </si>
  <si>
    <t>NORMAL</t>
  </si>
  <si>
    <t>OVERWEIGHT</t>
  </si>
  <si>
    <t>UNDERWEIGHT</t>
  </si>
  <si>
    <t>ABELLIGOS</t>
  </si>
  <si>
    <t xml:space="preserve">ELSIE </t>
  </si>
  <si>
    <t>DE LOS REYES</t>
  </si>
  <si>
    <t>RONALD</t>
  </si>
  <si>
    <t>IDJAO</t>
  </si>
  <si>
    <t>MARLON</t>
  </si>
  <si>
    <t>OBREGOZO</t>
  </si>
  <si>
    <t>SLG</t>
  </si>
  <si>
    <t>TDSTSD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</si>
</sst>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yyyy\-mm\-dd"/>
    <numFmt numFmtId="169" formatCode="0.0"/>
    <numFmt numFmtId="170" formatCode="yyyy/mm/dd"/>
  </numFmts>
  <fonts count="1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0"/>
      <color rgb="FF202124"/>
      <name val="Arial"/>
      <charset val="134"/>
    </font>
    <font>
      <sz val="11"/>
      <color rgb="FF555555"/>
      <name val="Arial"/>
      <charset val="134"/>
    </font>
    <font>
      <sz val="10"/>
      <color rgb="FF555555"/>
      <name val="Arial"/>
      <charset val="134"/>
    </font>
    <font>
      <sz val="11"/>
      <color rgb="FFFF0000"/>
      <name val="Calibri"/>
      <charset val="134"/>
    </font>
    <font>
      <sz val="11"/>
      <color theme="4"/>
      <name val="Calibri"/>
      <charset val="134"/>
    </font>
    <font>
      <sz val="11"/>
      <name val="Calibri"/>
      <charset val="134"/>
    </font>
    <font>
      <u/>
      <sz val="11"/>
      <color rgb="FF800080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/>
    </xf>
    <xf numFmtId="170" fontId="0" fillId="2" borderId="2" xfId="0" applyNumberFormat="1" applyFill="1" applyBorder="1" applyAlignment="1">
      <alignment horizontal="center"/>
    </xf>
    <xf numFmtId="170" fontId="0" fillId="3" borderId="2" xfId="0" applyNumberFormat="1" applyFill="1" applyBorder="1" applyAlignment="1">
      <alignment horizontal="center"/>
    </xf>
    <xf numFmtId="170" fontId="0" fillId="4" borderId="2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5" borderId="0" xfId="0" applyFill="1"/>
    <xf numFmtId="168" fontId="0" fillId="0" borderId="0" xfId="0" applyNumberFormat="1" applyAlignment="1">
      <alignment horizontal="center"/>
    </xf>
    <xf numFmtId="170" fontId="0" fillId="0" borderId="0" xfId="0" applyNumberFormat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68" fontId="0" fillId="6" borderId="1" xfId="0" applyNumberFormat="1" applyFill="1" applyBorder="1" applyAlignment="1">
      <alignment horizontal="center"/>
    </xf>
    <xf numFmtId="0" fontId="3" fillId="6" borderId="1" xfId="1" applyFill="1" applyBorder="1" applyAlignment="1" applyProtection="1"/>
    <xf numFmtId="0" fontId="2" fillId="7" borderId="1" xfId="0" applyFont="1" applyFill="1" applyBorder="1" applyAlignment="1">
      <alignment wrapText="1"/>
    </xf>
    <xf numFmtId="0" fontId="0" fillId="7" borderId="1" xfId="0" applyFill="1" applyBorder="1"/>
    <xf numFmtId="0" fontId="3" fillId="7" borderId="1" xfId="1" applyFill="1" applyBorder="1" applyAlignment="1" applyProtection="1"/>
    <xf numFmtId="0" fontId="0" fillId="7" borderId="1" xfId="0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3" xfId="0" applyFill="1" applyBorder="1"/>
    <xf numFmtId="0" fontId="2" fillId="8" borderId="1" xfId="0" applyFont="1" applyFill="1" applyBorder="1" applyAlignment="1">
      <alignment wrapText="1"/>
    </xf>
    <xf numFmtId="0" fontId="0" fillId="8" borderId="1" xfId="0" applyFill="1" applyBorder="1"/>
    <xf numFmtId="0" fontId="3" fillId="8" borderId="1" xfId="1" applyFill="1" applyBorder="1" applyAlignment="1" applyProtection="1"/>
    <xf numFmtId="0" fontId="0" fillId="8" borderId="1" xfId="0" applyFill="1" applyBorder="1" applyAlignment="1">
      <alignment horizontal="center"/>
    </xf>
    <xf numFmtId="168" fontId="0" fillId="8" borderId="1" xfId="0" applyNumberForma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3" xfId="0" applyFill="1" applyBorder="1"/>
    <xf numFmtId="0" fontId="2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3" fillId="6" borderId="1" xfId="1" applyFill="1" applyBorder="1" applyAlignment="1" applyProtection="1">
      <alignment vertical="top" wrapText="1"/>
    </xf>
    <xf numFmtId="0" fontId="4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left"/>
    </xf>
    <xf numFmtId="0" fontId="3" fillId="6" borderId="0" xfId="1" applyFill="1" applyAlignment="1" applyProtection="1"/>
    <xf numFmtId="0" fontId="6" fillId="6" borderId="0" xfId="0" applyFont="1" applyFill="1"/>
    <xf numFmtId="0" fontId="0" fillId="6" borderId="3" xfId="0" applyFill="1" applyBorder="1"/>
    <xf numFmtId="0" fontId="3" fillId="6" borderId="3" xfId="1" applyFill="1" applyBorder="1" applyAlignment="1" applyProtection="1"/>
    <xf numFmtId="0" fontId="0" fillId="6" borderId="3" xfId="0" applyFill="1" applyBorder="1" applyAlignment="1">
      <alignment horizontal="center"/>
    </xf>
    <xf numFmtId="168" fontId="0" fillId="6" borderId="3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170" fontId="0" fillId="6" borderId="1" xfId="0" applyNumberFormat="1" applyFill="1" applyBorder="1" applyAlignment="1">
      <alignment horizontal="center"/>
    </xf>
    <xf numFmtId="170" fontId="0" fillId="7" borderId="1" xfId="0" applyNumberFormat="1" applyFill="1" applyBorder="1" applyAlignment="1">
      <alignment horizontal="center"/>
    </xf>
    <xf numFmtId="170" fontId="0" fillId="8" borderId="1" xfId="0" applyNumberFormat="1" applyFill="1" applyBorder="1" applyAlignment="1">
      <alignment horizontal="center"/>
    </xf>
    <xf numFmtId="170" fontId="0" fillId="6" borderId="1" xfId="0" applyNumberFormat="1" applyFill="1" applyBorder="1"/>
    <xf numFmtId="170" fontId="0" fillId="7" borderId="1" xfId="0" applyNumberForma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6" fillId="7" borderId="1" xfId="0" applyFont="1" applyFill="1" applyBorder="1"/>
    <xf numFmtId="0" fontId="2" fillId="7" borderId="3" xfId="0" applyFont="1" applyFill="1" applyBorder="1" applyAlignment="1">
      <alignment wrapText="1"/>
    </xf>
    <xf numFmtId="0" fontId="3" fillId="7" borderId="3" xfId="1" applyFill="1" applyBorder="1" applyAlignment="1" applyProtection="1"/>
    <xf numFmtId="0" fontId="0" fillId="7" borderId="3" xfId="0" applyFill="1" applyBorder="1" applyAlignment="1">
      <alignment horizontal="center"/>
    </xf>
    <xf numFmtId="168" fontId="0" fillId="7" borderId="3" xfId="0" applyNumberForma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3" fillId="8" borderId="1" xfId="1" applyFill="1" applyBorder="1" applyAlignment="1" applyProtection="1">
      <alignment vertical="top" wrapText="1"/>
    </xf>
    <xf numFmtId="0" fontId="4" fillId="8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left"/>
    </xf>
    <xf numFmtId="0" fontId="4" fillId="8" borderId="1" xfId="0" applyFont="1" applyFill="1" applyBorder="1"/>
    <xf numFmtId="0" fontId="3" fillId="8" borderId="0" xfId="1" applyFill="1" applyAlignment="1" applyProtection="1"/>
    <xf numFmtId="0" fontId="6" fillId="8" borderId="0" xfId="0" applyFont="1" applyFill="1"/>
    <xf numFmtId="0" fontId="7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168" fontId="0" fillId="2" borderId="0" xfId="0" applyNumberFormat="1" applyFill="1" applyAlignment="1">
      <alignment horizontal="center"/>
    </xf>
    <xf numFmtId="0" fontId="2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wrapText="1"/>
    </xf>
    <xf numFmtId="0" fontId="4" fillId="0" borderId="0" xfId="0" applyFont="1"/>
    <xf numFmtId="0" fontId="9" fillId="6" borderId="1" xfId="0" applyFont="1" applyFill="1" applyBorder="1" applyAlignment="1">
      <alignment wrapText="1"/>
    </xf>
    <xf numFmtId="1" fontId="0" fillId="7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170" fontId="0" fillId="8" borderId="1" xfId="0" applyNumberFormat="1" applyFill="1" applyBorder="1"/>
    <xf numFmtId="0" fontId="9" fillId="6" borderId="1" xfId="0" applyFont="1" applyFill="1" applyBorder="1" applyAlignment="1">
      <alignment vertical="top" wrapText="1"/>
    </xf>
    <xf numFmtId="0" fontId="3" fillId="3" borderId="1" xfId="1" applyFill="1" applyBorder="1" applyAlignment="1" applyProtection="1"/>
    <xf numFmtId="0" fontId="0" fillId="7" borderId="5" xfId="0" applyFon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vertical="top" wrapText="1"/>
    </xf>
    <xf numFmtId="0" fontId="4" fillId="3" borderId="0" xfId="0" applyFont="1" applyFill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 wrapText="1"/>
    </xf>
    <xf numFmtId="0" fontId="9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68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3" fillId="9" borderId="1" xfId="1" applyFill="1" applyBorder="1" applyAlignment="1" applyProtection="1">
      <alignment horizontal="center" vertical="center"/>
    </xf>
    <xf numFmtId="168" fontId="0" fillId="4" borderId="1" xfId="0" applyNumberFormat="1" applyFill="1" applyBorder="1" applyAlignment="1">
      <alignment horizontal="center"/>
    </xf>
    <xf numFmtId="169" fontId="0" fillId="9" borderId="1" xfId="0" applyNumberFormat="1" applyFont="1" applyFill="1" applyBorder="1" applyAlignment="1">
      <alignment horizontal="center"/>
    </xf>
    <xf numFmtId="0" fontId="3" fillId="9" borderId="1" xfId="1" applyFill="1" applyBorder="1" applyAlignment="1" applyProtection="1"/>
    <xf numFmtId="0" fontId="2" fillId="8" borderId="1" xfId="0" applyFont="1" applyFill="1" applyBorder="1" applyAlignment="1">
      <alignment vertical="top" wrapText="1"/>
    </xf>
    <xf numFmtId="0" fontId="9" fillId="8" borderId="1" xfId="0" applyFont="1" applyFill="1" applyBorder="1" applyAlignment="1">
      <alignment wrapText="1"/>
    </xf>
    <xf numFmtId="0" fontId="9" fillId="8" borderId="1" xfId="0" applyFont="1" applyFill="1" applyBorder="1" applyAlignment="1">
      <alignment vertical="top" wrapText="1"/>
    </xf>
    <xf numFmtId="0" fontId="3" fillId="2" borderId="1" xfId="1" applyFill="1" applyBorder="1" applyAlignment="1" applyProtection="1"/>
    <xf numFmtId="0" fontId="2" fillId="7" borderId="1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170" fontId="0" fillId="7" borderId="1" xfId="0" applyNumberFormat="1" applyFill="1" applyBorder="1"/>
    <xf numFmtId="170" fontId="0" fillId="9" borderId="1" xfId="0" applyNumberFormat="1" applyFill="1" applyBorder="1"/>
    <xf numFmtId="170" fontId="0" fillId="2" borderId="1" xfId="0" applyNumberFormat="1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3" fillId="4" borderId="1" xfId="1" applyFill="1" applyBorder="1" applyAlignment="1" applyProtection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170" fontId="0" fillId="3" borderId="1" xfId="0" applyNumberFormat="1" applyFill="1" applyBorder="1"/>
    <xf numFmtId="0" fontId="2" fillId="4" borderId="3" xfId="0" applyFont="1" applyFill="1" applyBorder="1" applyAlignment="1">
      <alignment wrapText="1"/>
    </xf>
    <xf numFmtId="0" fontId="0" fillId="4" borderId="0" xfId="0" applyFill="1"/>
    <xf numFmtId="0" fontId="3" fillId="4" borderId="0" xfId="1" applyFill="1" applyAlignment="1" applyProtection="1"/>
    <xf numFmtId="168" fontId="0" fillId="4" borderId="0" xfId="0" applyNumberFormat="1" applyFill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3" fillId="2" borderId="1" xfId="1" applyFill="1" applyBorder="1" applyAlignment="1" applyProtection="1"/>
    <xf numFmtId="14" fontId="3" fillId="2" borderId="1" xfId="1" applyNumberFormat="1" applyFill="1" applyBorder="1" applyAlignment="1" applyProtection="1"/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14" fontId="3" fillId="3" borderId="1" xfId="1" applyNumberFormat="1" applyFill="1" applyBorder="1" applyAlignment="1" applyProtection="1"/>
    <xf numFmtId="168" fontId="0" fillId="3" borderId="2" xfId="0" applyNumberFormat="1" applyFill="1" applyBorder="1" applyAlignment="1">
      <alignment horizontal="center"/>
    </xf>
    <xf numFmtId="0" fontId="3" fillId="3" borderId="1" xfId="1" applyFill="1" applyBorder="1" applyAlignment="1" applyProtection="1"/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3" fillId="4" borderId="1" xfId="1" applyFill="1" applyBorder="1" applyAlignment="1" applyProtection="1"/>
    <xf numFmtId="0" fontId="2" fillId="5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10" fillId="2" borderId="1" xfId="1" applyFont="1" applyFill="1" applyBorder="1" applyAlignment="1" applyProtection="1"/>
    <xf numFmtId="0" fontId="10" fillId="3" borderId="1" xfId="1" applyFont="1" applyFill="1" applyBorder="1" applyAlignment="1" applyProtection="1"/>
    <xf numFmtId="168" fontId="0" fillId="3" borderId="1" xfId="0" applyNumberFormat="1" applyFill="1" applyBorder="1" applyAlignment="1">
      <alignment horizontal="center"/>
    </xf>
    <xf numFmtId="0" fontId="3" fillId="3" borderId="1" xfId="1" applyFill="1" applyBorder="1" applyAlignment="1" applyProtection="1"/>
    <xf numFmtId="0" fontId="2" fillId="4" borderId="1" xfId="0" applyFont="1" applyFill="1" applyBorder="1" applyAlignment="1">
      <alignment horizontal="center" vertical="center"/>
    </xf>
    <xf numFmtId="170" fontId="0" fillId="4" borderId="1" xfId="0" applyNumberFormat="1" applyFill="1" applyBorder="1"/>
    <xf numFmtId="170" fontId="0" fillId="2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0" fontId="2" fillId="4" borderId="5" xfId="0" applyFont="1" applyFill="1" applyBorder="1" applyAlignment="1"/>
    <xf numFmtId="0" fontId="10" fillId="4" borderId="1" xfId="1" applyFont="1" applyFill="1" applyBorder="1" applyAlignment="1" applyProtection="1"/>
    <xf numFmtId="0" fontId="0" fillId="4" borderId="1" xfId="0" applyFill="1" applyBorder="1"/>
    <xf numFmtId="0" fontId="10" fillId="4" borderId="1" xfId="1" applyFont="1" applyFill="1" applyBorder="1" applyAlignment="1" applyProtection="1"/>
    <xf numFmtId="0" fontId="0" fillId="4" borderId="1" xfId="0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yremedysario@gmail.com" TargetMode="External"/><Relationship Id="rId299" Type="http://schemas.openxmlformats.org/officeDocument/2006/relationships/hyperlink" Target="mailto:rujyla.carino@gmail.com" TargetMode="External"/><Relationship Id="rId21" Type="http://schemas.openxmlformats.org/officeDocument/2006/relationships/hyperlink" Target="mailto:mfmrhm2004@yahoo.com" TargetMode="External"/><Relationship Id="rId63" Type="http://schemas.openxmlformats.org/officeDocument/2006/relationships/hyperlink" Target="mailto:sarahgohilde@gmail.com" TargetMode="External"/><Relationship Id="rId159" Type="http://schemas.openxmlformats.org/officeDocument/2006/relationships/hyperlink" Target="mailto:cjanedcperdiz@gmail.com" TargetMode="External"/><Relationship Id="rId324" Type="http://schemas.openxmlformats.org/officeDocument/2006/relationships/hyperlink" Target="mailto:leablandicho24@gmail.com" TargetMode="External"/><Relationship Id="rId170" Type="http://schemas.openxmlformats.org/officeDocument/2006/relationships/hyperlink" Target="mailto:diannaaytona@gmail.com" TargetMode="External"/><Relationship Id="rId226" Type="http://schemas.openxmlformats.org/officeDocument/2006/relationships/hyperlink" Target="mailto:ptpundogar@gmail.com" TargetMode="External"/><Relationship Id="rId268" Type="http://schemas.openxmlformats.org/officeDocument/2006/relationships/hyperlink" Target="mailto:abumali@up.edu.ph" TargetMode="External"/><Relationship Id="rId32" Type="http://schemas.openxmlformats.org/officeDocument/2006/relationships/hyperlink" Target="mailto:kb3436_rsg@yahoo.com" TargetMode="External"/><Relationship Id="rId74" Type="http://schemas.openxmlformats.org/officeDocument/2006/relationships/hyperlink" Target="mailto:chaos7791@gmail.com" TargetMode="External"/><Relationship Id="rId128" Type="http://schemas.openxmlformats.org/officeDocument/2006/relationships/hyperlink" Target="mailto:applejoydducay@gmail.com" TargetMode="External"/><Relationship Id="rId335" Type="http://schemas.openxmlformats.org/officeDocument/2006/relationships/hyperlink" Target="mailto:jaypydejuan@yahoo.com" TargetMode="External"/><Relationship Id="rId5" Type="http://schemas.openxmlformats.org/officeDocument/2006/relationships/hyperlink" Target="mailto:d_romasanta@yahoo.com" TargetMode="External"/><Relationship Id="rId181" Type="http://schemas.openxmlformats.org/officeDocument/2006/relationships/hyperlink" Target="mailto:majovinasandoval@yahoo.com" TargetMode="External"/><Relationship Id="rId237" Type="http://schemas.openxmlformats.org/officeDocument/2006/relationships/hyperlink" Target="mailto:agor.christine@yahoo.com" TargetMode="External"/><Relationship Id="rId279" Type="http://schemas.openxmlformats.org/officeDocument/2006/relationships/hyperlink" Target="mailto:amdelmundo1@yahoo.com" TargetMode="External"/><Relationship Id="rId43" Type="http://schemas.openxmlformats.org/officeDocument/2006/relationships/hyperlink" Target="mailto:jentabia@yahoo.com" TargetMode="External"/><Relationship Id="rId139" Type="http://schemas.openxmlformats.org/officeDocument/2006/relationships/hyperlink" Target="mailto:jongpatricio@yahoo.com" TargetMode="External"/><Relationship Id="rId290" Type="http://schemas.openxmlformats.org/officeDocument/2006/relationships/hyperlink" Target="mailto:cyrho_tolosa@yahoo.com" TargetMode="External"/><Relationship Id="rId304" Type="http://schemas.openxmlformats.org/officeDocument/2006/relationships/hyperlink" Target="mailto:rujyla.carino@gmail.com" TargetMode="External"/><Relationship Id="rId346" Type="http://schemas.openxmlformats.org/officeDocument/2006/relationships/hyperlink" Target="mailto:linda_ilao@yahoo.com" TargetMode="External"/><Relationship Id="rId85" Type="http://schemas.openxmlformats.org/officeDocument/2006/relationships/hyperlink" Target="mailto:npcfnri@yahoo.com" TargetMode="External"/><Relationship Id="rId150" Type="http://schemas.openxmlformats.org/officeDocument/2006/relationships/hyperlink" Target="mailto:maloucamagun@yahoo.com" TargetMode="External"/><Relationship Id="rId192" Type="http://schemas.openxmlformats.org/officeDocument/2006/relationships/hyperlink" Target="mailto:aguidene.ramos@gmail.com" TargetMode="External"/><Relationship Id="rId206" Type="http://schemas.openxmlformats.org/officeDocument/2006/relationships/hyperlink" Target="mailto:alfeeynb@yahoo.com" TargetMode="External"/><Relationship Id="rId248" Type="http://schemas.openxmlformats.org/officeDocument/2006/relationships/hyperlink" Target="mailto:ramecela73@gmail.com" TargetMode="External"/><Relationship Id="rId12" Type="http://schemas.openxmlformats.org/officeDocument/2006/relationships/hyperlink" Target="mailto:judyann.rance3181@gmail.com" TargetMode="External"/><Relationship Id="rId108" Type="http://schemas.openxmlformats.org/officeDocument/2006/relationships/hyperlink" Target="mailto:sabino_justine@gmail.com" TargetMode="External"/><Relationship Id="rId315" Type="http://schemas.openxmlformats.org/officeDocument/2006/relationships/hyperlink" Target="mailto:oetamaeb@gmail.com" TargetMode="External"/><Relationship Id="rId54" Type="http://schemas.openxmlformats.org/officeDocument/2006/relationships/hyperlink" Target="mailto:barberanrommel@yahoo.com" TargetMode="External"/><Relationship Id="rId96" Type="http://schemas.openxmlformats.org/officeDocument/2006/relationships/hyperlink" Target="mailto:caj@fnri.dost.gov.ph" TargetMode="External"/><Relationship Id="rId161" Type="http://schemas.openxmlformats.org/officeDocument/2006/relationships/hyperlink" Target="mailto:adsabenecio@gmail.com" TargetMode="External"/><Relationship Id="rId217" Type="http://schemas.openxmlformats.org/officeDocument/2006/relationships/hyperlink" Target="mailto:arieslundag22@gmail.com" TargetMode="External"/><Relationship Id="rId259" Type="http://schemas.openxmlformats.org/officeDocument/2006/relationships/hyperlink" Target="mailto:benskypanis@yahoo.com" TargetMode="External"/><Relationship Id="rId23" Type="http://schemas.openxmlformats.org/officeDocument/2006/relationships/hyperlink" Target="mailto:d_romasanta@yahoo.com" TargetMode="External"/><Relationship Id="rId119" Type="http://schemas.openxmlformats.org/officeDocument/2006/relationships/hyperlink" Target="mailto:kberago@gmail.com" TargetMode="External"/><Relationship Id="rId270" Type="http://schemas.openxmlformats.org/officeDocument/2006/relationships/hyperlink" Target="mailto:adapor@up.edu.ph" TargetMode="External"/><Relationship Id="rId326" Type="http://schemas.openxmlformats.org/officeDocument/2006/relationships/hyperlink" Target="mailto:christopher.ocampo27@gmail.com" TargetMode="External"/><Relationship Id="rId65" Type="http://schemas.openxmlformats.org/officeDocument/2006/relationships/hyperlink" Target="mailto:applejoydducay@gmail.com" TargetMode="External"/><Relationship Id="rId130" Type="http://schemas.openxmlformats.org/officeDocument/2006/relationships/hyperlink" Target="mailto:claudinegliban@gmail.com" TargetMode="External"/><Relationship Id="rId172" Type="http://schemas.openxmlformats.org/officeDocument/2006/relationships/hyperlink" Target="mailto:princessgianan@gmail.com" TargetMode="External"/><Relationship Id="rId228" Type="http://schemas.openxmlformats.org/officeDocument/2006/relationships/hyperlink" Target="mailto:rodriguez.regina86@yahoo.com" TargetMode="External"/><Relationship Id="rId281" Type="http://schemas.openxmlformats.org/officeDocument/2006/relationships/hyperlink" Target="mailto:guerra.melissa11@yahoo.com" TargetMode="External"/><Relationship Id="rId337" Type="http://schemas.openxmlformats.org/officeDocument/2006/relationships/hyperlink" Target="mailto:maideliag@yahoo.com" TargetMode="External"/><Relationship Id="rId34" Type="http://schemas.openxmlformats.org/officeDocument/2006/relationships/hyperlink" Target="mailto:josepinequidit@yahoo.com" TargetMode="External"/><Relationship Id="rId76" Type="http://schemas.openxmlformats.org/officeDocument/2006/relationships/hyperlink" Target="mailto:mayremedysario@gmail.com" TargetMode="External"/><Relationship Id="rId141" Type="http://schemas.openxmlformats.org/officeDocument/2006/relationships/hyperlink" Target="mailto:emierongavilla@yahoo.com.au" TargetMode="External"/><Relationship Id="rId7" Type="http://schemas.openxmlformats.org/officeDocument/2006/relationships/hyperlink" Target="mailto:aquetua@gmail.com" TargetMode="External"/><Relationship Id="rId183" Type="http://schemas.openxmlformats.org/officeDocument/2006/relationships/hyperlink" Target="mailto:angeliquetongco@gmail.com" TargetMode="External"/><Relationship Id="rId239" Type="http://schemas.openxmlformats.org/officeDocument/2006/relationships/hyperlink" Target="mailto:tetch_16@yahoo.com" TargetMode="External"/><Relationship Id="rId250" Type="http://schemas.openxmlformats.org/officeDocument/2006/relationships/hyperlink" Target="mailto:alexandralyne_david@yahoo.com" TargetMode="External"/><Relationship Id="rId292" Type="http://schemas.openxmlformats.org/officeDocument/2006/relationships/hyperlink" Target="mailto:abumali@up.edu.ph" TargetMode="External"/><Relationship Id="rId306" Type="http://schemas.openxmlformats.org/officeDocument/2006/relationships/hyperlink" Target="mailto:mes@fnri.dost.gov.ph" TargetMode="External"/><Relationship Id="rId45" Type="http://schemas.openxmlformats.org/officeDocument/2006/relationships/hyperlink" Target="mailto:lalangzobel@yahoo.com" TargetMode="External"/><Relationship Id="rId87" Type="http://schemas.openxmlformats.org/officeDocument/2006/relationships/hyperlink" Target="mailto:juliebdorado@yahoo.com" TargetMode="External"/><Relationship Id="rId110" Type="http://schemas.openxmlformats.org/officeDocument/2006/relationships/hyperlink" Target="mailto:santosandreking@gmail.com" TargetMode="External"/><Relationship Id="rId348" Type="http://schemas.openxmlformats.org/officeDocument/2006/relationships/hyperlink" Target="mailto:amortiz21@yahoo.com" TargetMode="External"/><Relationship Id="rId152" Type="http://schemas.openxmlformats.org/officeDocument/2006/relationships/hyperlink" Target="mailto:athelfullbright@yahoo.com" TargetMode="External"/><Relationship Id="rId194" Type="http://schemas.openxmlformats.org/officeDocument/2006/relationships/hyperlink" Target="mailto:jovenhayagan@gmail.com" TargetMode="External"/><Relationship Id="rId208" Type="http://schemas.openxmlformats.org/officeDocument/2006/relationships/hyperlink" Target="mailto:ramecela73@gmail.com" TargetMode="External"/><Relationship Id="rId261" Type="http://schemas.openxmlformats.org/officeDocument/2006/relationships/hyperlink" Target="mailto:lester.dost@gmail.com" TargetMode="External"/><Relationship Id="rId14" Type="http://schemas.openxmlformats.org/officeDocument/2006/relationships/hyperlink" Target="mailto:umalijaysonmondao@gmail.com" TargetMode="External"/><Relationship Id="rId56" Type="http://schemas.openxmlformats.org/officeDocument/2006/relationships/hyperlink" Target="mailto:maclising1025@gmail.com" TargetMode="External"/><Relationship Id="rId317" Type="http://schemas.openxmlformats.org/officeDocument/2006/relationships/hyperlink" Target="mailto:romeoartuz@yahoo.com" TargetMode="External"/><Relationship Id="rId8" Type="http://schemas.openxmlformats.org/officeDocument/2006/relationships/hyperlink" Target="mailto:pirantemorelle@gmail.com" TargetMode="External"/><Relationship Id="rId98" Type="http://schemas.openxmlformats.org/officeDocument/2006/relationships/hyperlink" Target="mailto:cjgarcia04@yahoo.com" TargetMode="External"/><Relationship Id="rId121" Type="http://schemas.openxmlformats.org/officeDocument/2006/relationships/hyperlink" Target="mailto:yeyet2567@yahoo.com" TargetMode="External"/><Relationship Id="rId142" Type="http://schemas.openxmlformats.org/officeDocument/2006/relationships/hyperlink" Target="mailto:jjlsemilla@gmail.com" TargetMode="External"/><Relationship Id="rId163" Type="http://schemas.openxmlformats.org/officeDocument/2006/relationships/hyperlink" Target="mailto:majovinasandoval@yahoo.com" TargetMode="External"/><Relationship Id="rId184" Type="http://schemas.openxmlformats.org/officeDocument/2006/relationships/hyperlink" Target="mailto:mudarbe1955@gmail.com" TargetMode="External"/><Relationship Id="rId219" Type="http://schemas.openxmlformats.org/officeDocument/2006/relationships/hyperlink" Target="mailto:czarlynmendoza@gmail.com" TargetMode="External"/><Relationship Id="rId230" Type="http://schemas.openxmlformats.org/officeDocument/2006/relationships/hyperlink" Target="mailto:jemndserrano@gmail.com" TargetMode="External"/><Relationship Id="rId251" Type="http://schemas.openxmlformats.org/officeDocument/2006/relationships/hyperlink" Target="mailto:amdelmundo1@yahoo.com" TargetMode="External"/><Relationship Id="rId25" Type="http://schemas.openxmlformats.org/officeDocument/2006/relationships/hyperlink" Target="mailto:aquetua@gmail.com" TargetMode="External"/><Relationship Id="rId46" Type="http://schemas.openxmlformats.org/officeDocument/2006/relationships/hyperlink" Target="mailto:erickporta05@gmail.com" TargetMode="External"/><Relationship Id="rId67" Type="http://schemas.openxmlformats.org/officeDocument/2006/relationships/hyperlink" Target="mailto:emierongavilla@yahoo.com.au" TargetMode="External"/><Relationship Id="rId272" Type="http://schemas.openxmlformats.org/officeDocument/2006/relationships/hyperlink" Target="mailto:pmbuiser@gmail.com" TargetMode="External"/><Relationship Id="rId293" Type="http://schemas.openxmlformats.org/officeDocument/2006/relationships/hyperlink" Target="mailto:javictorio@up.edu.ph" TargetMode="External"/><Relationship Id="rId307" Type="http://schemas.openxmlformats.org/officeDocument/2006/relationships/hyperlink" Target="mailto:villazordamarvelous@gmail.com" TargetMode="External"/><Relationship Id="rId328" Type="http://schemas.openxmlformats.org/officeDocument/2006/relationships/hyperlink" Target="mailto:reginapagaspas@yahoo.com" TargetMode="External"/><Relationship Id="rId349" Type="http://schemas.openxmlformats.org/officeDocument/2006/relationships/hyperlink" Target="mailto:reginapagaspas@yahoo.com" TargetMode="External"/><Relationship Id="rId88" Type="http://schemas.openxmlformats.org/officeDocument/2006/relationships/hyperlink" Target="mailto:caduante@yahoo.com" TargetMode="External"/><Relationship Id="rId111" Type="http://schemas.openxmlformats.org/officeDocument/2006/relationships/hyperlink" Target="mailto:jjlsemilla@gmail.com" TargetMode="External"/><Relationship Id="rId132" Type="http://schemas.openxmlformats.org/officeDocument/2006/relationships/hyperlink" Target="mailto:zhen_1521@yahoo.com" TargetMode="External"/><Relationship Id="rId153" Type="http://schemas.openxmlformats.org/officeDocument/2006/relationships/hyperlink" Target="mailto:juliagubat@gmail.com" TargetMode="External"/><Relationship Id="rId174" Type="http://schemas.openxmlformats.org/officeDocument/2006/relationships/hyperlink" Target="mailto:juliagubat@gmail.com" TargetMode="External"/><Relationship Id="rId195" Type="http://schemas.openxmlformats.org/officeDocument/2006/relationships/hyperlink" Target="mailto:ceadonam@yahoo.com" TargetMode="External"/><Relationship Id="rId209" Type="http://schemas.openxmlformats.org/officeDocument/2006/relationships/hyperlink" Target="mailto:jolly.climaco@gmail.com" TargetMode="External"/><Relationship Id="rId220" Type="http://schemas.openxmlformats.org/officeDocument/2006/relationships/hyperlink" Target="mailto:kristinebiona@gmail.com" TargetMode="External"/><Relationship Id="rId241" Type="http://schemas.openxmlformats.org/officeDocument/2006/relationships/hyperlink" Target="mailto:ebilledo@gmail.com" TargetMode="External"/><Relationship Id="rId15" Type="http://schemas.openxmlformats.org/officeDocument/2006/relationships/hyperlink" Target="mailto:aquetua@gmail.com" TargetMode="External"/><Relationship Id="rId36" Type="http://schemas.openxmlformats.org/officeDocument/2006/relationships/hyperlink" Target="mailto:icoi.hernandez@gmail.com" TargetMode="External"/><Relationship Id="rId57" Type="http://schemas.openxmlformats.org/officeDocument/2006/relationships/hyperlink" Target="mailto:mheckzionary@gmail.com" TargetMode="External"/><Relationship Id="rId262" Type="http://schemas.openxmlformats.org/officeDocument/2006/relationships/hyperlink" Target="mailto:rodriguez.regina86@yahoo.com" TargetMode="External"/><Relationship Id="rId283" Type="http://schemas.openxmlformats.org/officeDocument/2006/relationships/hyperlink" Target="mailto:benskypanis@yahoo.com" TargetMode="External"/><Relationship Id="rId318" Type="http://schemas.openxmlformats.org/officeDocument/2006/relationships/hyperlink" Target="mailto:avilla.jerlyn@gmail.com" TargetMode="External"/><Relationship Id="rId339" Type="http://schemas.openxmlformats.org/officeDocument/2006/relationships/hyperlink" Target="mailto:leablandicho24@gmail.com" TargetMode="External"/><Relationship Id="rId78" Type="http://schemas.openxmlformats.org/officeDocument/2006/relationships/hyperlink" Target="mailto:john2x3m@gmail.com" TargetMode="External"/><Relationship Id="rId99" Type="http://schemas.openxmlformats.org/officeDocument/2006/relationships/hyperlink" Target="mailto:lynellmaniego@gmail.com" TargetMode="External"/><Relationship Id="rId101" Type="http://schemas.openxmlformats.org/officeDocument/2006/relationships/hyperlink" Target="mailto:nellyrosepablo@yahoo.com" TargetMode="External"/><Relationship Id="rId122" Type="http://schemas.openxmlformats.org/officeDocument/2006/relationships/hyperlink" Target="mailto:caballeroleahmae@gmail.com" TargetMode="External"/><Relationship Id="rId143" Type="http://schemas.openxmlformats.org/officeDocument/2006/relationships/hyperlink" Target="mailto:derchecindy@gmail.com" TargetMode="External"/><Relationship Id="rId164" Type="http://schemas.openxmlformats.org/officeDocument/2006/relationships/hyperlink" Target="mailto:santosmariel624@yahoo.com" TargetMode="External"/><Relationship Id="rId185" Type="http://schemas.openxmlformats.org/officeDocument/2006/relationships/hyperlink" Target="mailto:mppz@fnri.dost.gov.ph" TargetMode="External"/><Relationship Id="rId9" Type="http://schemas.openxmlformats.org/officeDocument/2006/relationships/hyperlink" Target="mailto:angelica.aman@yahoo.com" TargetMode="External"/><Relationship Id="rId210" Type="http://schemas.openxmlformats.org/officeDocument/2006/relationships/hyperlink" Target="mailto:alexandralyne_david@yahoo.com" TargetMode="External"/><Relationship Id="rId26" Type="http://schemas.openxmlformats.org/officeDocument/2006/relationships/hyperlink" Target="mailto:mafccarizo@yahoo.com" TargetMode="External"/><Relationship Id="rId231" Type="http://schemas.openxmlformats.org/officeDocument/2006/relationships/hyperlink" Target="mailto:jeannelyn_sevilla21@yahoo.com" TargetMode="External"/><Relationship Id="rId252" Type="http://schemas.openxmlformats.org/officeDocument/2006/relationships/hyperlink" Target="mailto:roxanfrancisco@gmail.com" TargetMode="External"/><Relationship Id="rId273" Type="http://schemas.openxmlformats.org/officeDocument/2006/relationships/hyperlink" Target="mailto:mayettemb@yahoo.com" TargetMode="External"/><Relationship Id="rId294" Type="http://schemas.openxmlformats.org/officeDocument/2006/relationships/hyperlink" Target="mailto:nikkamaeyadao@yahoo.com" TargetMode="External"/><Relationship Id="rId308" Type="http://schemas.openxmlformats.org/officeDocument/2006/relationships/hyperlink" Target="mailto:solpepito@gmail.com" TargetMode="External"/><Relationship Id="rId329" Type="http://schemas.openxmlformats.org/officeDocument/2006/relationships/hyperlink" Target="mailto:lucitosila@yahoo.com" TargetMode="External"/><Relationship Id="rId47" Type="http://schemas.openxmlformats.org/officeDocument/2006/relationships/hyperlink" Target="mailto:sofiabanta@yahoo.com" TargetMode="External"/><Relationship Id="rId68" Type="http://schemas.openxmlformats.org/officeDocument/2006/relationships/hyperlink" Target="mailto:santosandreking@gmail.com" TargetMode="External"/><Relationship Id="rId89" Type="http://schemas.openxmlformats.org/officeDocument/2006/relationships/hyperlink" Target="mailto:applejoydducay@gmail.com" TargetMode="External"/><Relationship Id="rId112" Type="http://schemas.openxmlformats.org/officeDocument/2006/relationships/hyperlink" Target="mailto:derchecindy@gmail.com" TargetMode="External"/><Relationship Id="rId133" Type="http://schemas.openxmlformats.org/officeDocument/2006/relationships/hyperlink" Target="mailto:heidenhein.ibarra@gmail.com" TargetMode="External"/><Relationship Id="rId154" Type="http://schemas.openxmlformats.org/officeDocument/2006/relationships/hyperlink" Target="mailto:jacelabrador@gmail.com" TargetMode="External"/><Relationship Id="rId175" Type="http://schemas.openxmlformats.org/officeDocument/2006/relationships/hyperlink" Target="mailto:jacelabrador@gmail.com" TargetMode="External"/><Relationship Id="rId340" Type="http://schemas.openxmlformats.org/officeDocument/2006/relationships/hyperlink" Target="mailto:johnalbert.malaki21@gmail.com" TargetMode="External"/><Relationship Id="rId196" Type="http://schemas.openxmlformats.org/officeDocument/2006/relationships/hyperlink" Target="mailto:robertaduana@rocketmail.com" TargetMode="External"/><Relationship Id="rId200" Type="http://schemas.openxmlformats.org/officeDocument/2006/relationships/hyperlink" Target="mailto:mcbaylosis@up.edu.ph" TargetMode="External"/><Relationship Id="rId16" Type="http://schemas.openxmlformats.org/officeDocument/2006/relationships/hyperlink" Target="mailto:juliet_mercadocereza@yahoo.com" TargetMode="External"/><Relationship Id="rId221" Type="http://schemas.openxmlformats.org/officeDocument/2006/relationships/hyperlink" Target="mailto:benskypanis@yahoo.com" TargetMode="External"/><Relationship Id="rId242" Type="http://schemas.openxmlformats.org/officeDocument/2006/relationships/hyperlink" Target="mailto:pmbuiser@gmail.com" TargetMode="External"/><Relationship Id="rId263" Type="http://schemas.openxmlformats.org/officeDocument/2006/relationships/hyperlink" Target="mailto:aryetsatorre@gmail.com" TargetMode="External"/><Relationship Id="rId284" Type="http://schemas.openxmlformats.org/officeDocument/2006/relationships/hyperlink" Target="mailto:fdponte73@yahoo.com" TargetMode="External"/><Relationship Id="rId319" Type="http://schemas.openxmlformats.org/officeDocument/2006/relationships/hyperlink" Target="mailto:trevorbaes0107@gmail.com" TargetMode="External"/><Relationship Id="rId37" Type="http://schemas.openxmlformats.org/officeDocument/2006/relationships/hyperlink" Target="mailto:icoi.hernandez@gmail.com" TargetMode="External"/><Relationship Id="rId58" Type="http://schemas.openxmlformats.org/officeDocument/2006/relationships/hyperlink" Target="mailto:chaos7791@gmail.com" TargetMode="External"/><Relationship Id="rId79" Type="http://schemas.openxmlformats.org/officeDocument/2006/relationships/hyperlink" Target="mailto:yeyet2567@yahoo.com" TargetMode="External"/><Relationship Id="rId102" Type="http://schemas.openxmlformats.org/officeDocument/2006/relationships/hyperlink" Target="mailto:shawna_fernandez@yahoo.com" TargetMode="External"/><Relationship Id="rId123" Type="http://schemas.openxmlformats.org/officeDocument/2006/relationships/hyperlink" Target="mailto:jhacalayag@gmail.com" TargetMode="External"/><Relationship Id="rId144" Type="http://schemas.openxmlformats.org/officeDocument/2006/relationships/hyperlink" Target="mailto:mgmursabia@gmail.com" TargetMode="External"/><Relationship Id="rId330" Type="http://schemas.openxmlformats.org/officeDocument/2006/relationships/hyperlink" Target="mailto:sune.jane@gmail.com" TargetMode="External"/><Relationship Id="rId90" Type="http://schemas.openxmlformats.org/officeDocument/2006/relationships/hyperlink" Target="mailto:eldridge.ferrer@hotmail.com" TargetMode="External"/><Relationship Id="rId165" Type="http://schemas.openxmlformats.org/officeDocument/2006/relationships/hyperlink" Target="mailto:noellelynsantos@gmail.com" TargetMode="External"/><Relationship Id="rId186" Type="http://schemas.openxmlformats.org/officeDocument/2006/relationships/hyperlink" Target="mailto:liloxavier@yahoo.com" TargetMode="External"/><Relationship Id="rId211" Type="http://schemas.openxmlformats.org/officeDocument/2006/relationships/hyperlink" Target="mailto:amdelmundo1@yahoo.com" TargetMode="External"/><Relationship Id="rId232" Type="http://schemas.openxmlformats.org/officeDocument/2006/relationships/hyperlink" Target="mailto:cyrho_tolosa@yahoo.com" TargetMode="External"/><Relationship Id="rId253" Type="http://schemas.openxmlformats.org/officeDocument/2006/relationships/hyperlink" Target="mailto:pvgaban@up.edu.ph" TargetMode="External"/><Relationship Id="rId274" Type="http://schemas.openxmlformats.org/officeDocument/2006/relationships/hyperlink" Target="mailto:jen_caampued@yahoo.com" TargetMode="External"/><Relationship Id="rId295" Type="http://schemas.openxmlformats.org/officeDocument/2006/relationships/hyperlink" Target="mailto:nikkamaeyadao@yahoo.com" TargetMode="External"/><Relationship Id="rId309" Type="http://schemas.openxmlformats.org/officeDocument/2006/relationships/hyperlink" Target="mailto:ritchelmmerencillo24@gmail.com" TargetMode="External"/><Relationship Id="rId27" Type="http://schemas.openxmlformats.org/officeDocument/2006/relationships/hyperlink" Target="mailto:let_fnri@yahoo.com" TargetMode="External"/><Relationship Id="rId48" Type="http://schemas.openxmlformats.org/officeDocument/2006/relationships/hyperlink" Target="mailto:mafccarizo@yahoo.com" TargetMode="External"/><Relationship Id="rId69" Type="http://schemas.openxmlformats.org/officeDocument/2006/relationships/hyperlink" Target="mailto:jjlsemilla@gmail.com" TargetMode="External"/><Relationship Id="rId113" Type="http://schemas.openxmlformats.org/officeDocument/2006/relationships/hyperlink" Target="mailto:mgmursabia@gmail.com" TargetMode="External"/><Relationship Id="rId134" Type="http://schemas.openxmlformats.org/officeDocument/2006/relationships/hyperlink" Target="mailto:caj@fnri.dost.gov.ph" TargetMode="External"/><Relationship Id="rId320" Type="http://schemas.openxmlformats.org/officeDocument/2006/relationships/hyperlink" Target="mailto:jaypydejuan@yahoo.com" TargetMode="External"/><Relationship Id="rId80" Type="http://schemas.openxmlformats.org/officeDocument/2006/relationships/hyperlink" Target="mailto:caballeroleahmae@gmail.com" TargetMode="External"/><Relationship Id="rId155" Type="http://schemas.openxmlformats.org/officeDocument/2006/relationships/hyperlink" Target="mailto:lat.hazel@gmail.com" TargetMode="External"/><Relationship Id="rId176" Type="http://schemas.openxmlformats.org/officeDocument/2006/relationships/hyperlink" Target="mailto:lat.hazel@gmail.com" TargetMode="External"/><Relationship Id="rId197" Type="http://schemas.openxmlformats.org/officeDocument/2006/relationships/hyperlink" Target="mailto:agor.christine@yahoo.com" TargetMode="External"/><Relationship Id="rId341" Type="http://schemas.openxmlformats.org/officeDocument/2006/relationships/hyperlink" Target="mailto:christopher.ocampo27@gmail.com" TargetMode="External"/><Relationship Id="rId201" Type="http://schemas.openxmlformats.org/officeDocument/2006/relationships/hyperlink" Target="mailto:ebilledo@gmail.com" TargetMode="External"/><Relationship Id="rId222" Type="http://schemas.openxmlformats.org/officeDocument/2006/relationships/hyperlink" Target="mailto:mnparani@up.edu.ph" TargetMode="External"/><Relationship Id="rId243" Type="http://schemas.openxmlformats.org/officeDocument/2006/relationships/hyperlink" Target="mailto:mayettemb@yahoo.com" TargetMode="External"/><Relationship Id="rId264" Type="http://schemas.openxmlformats.org/officeDocument/2006/relationships/hyperlink" Target="mailto:jemndserrano@gmail.com" TargetMode="External"/><Relationship Id="rId285" Type="http://schemas.openxmlformats.org/officeDocument/2006/relationships/hyperlink" Target="mailto:ptpundogar@gmail.com" TargetMode="External"/><Relationship Id="rId17" Type="http://schemas.openxmlformats.org/officeDocument/2006/relationships/hyperlink" Target="mailto:jc_virina@yahoo.com" TargetMode="External"/><Relationship Id="rId38" Type="http://schemas.openxmlformats.org/officeDocument/2006/relationships/hyperlink" Target="mailto:tinacoronado2007@yahoo.com" TargetMode="External"/><Relationship Id="rId59" Type="http://schemas.openxmlformats.org/officeDocument/2006/relationships/hyperlink" Target="mailto:john2x3m@gmail.com" TargetMode="External"/><Relationship Id="rId103" Type="http://schemas.openxmlformats.org/officeDocument/2006/relationships/hyperlink" Target="mailto:jongpatricio@yahoo.com" TargetMode="External"/><Relationship Id="rId124" Type="http://schemas.openxmlformats.org/officeDocument/2006/relationships/hyperlink" Target="mailto:canada_neahfe@yahoo.com" TargetMode="External"/><Relationship Id="rId310" Type="http://schemas.openxmlformats.org/officeDocument/2006/relationships/hyperlink" Target="mailto:marselcas@yahoo.com" TargetMode="External"/><Relationship Id="rId70" Type="http://schemas.openxmlformats.org/officeDocument/2006/relationships/hyperlink" Target="mailto:derchecindy@gmail.com" TargetMode="External"/><Relationship Id="rId91" Type="http://schemas.openxmlformats.org/officeDocument/2006/relationships/hyperlink" Target="mailto:claudinegliban@gmail.com" TargetMode="External"/><Relationship Id="rId145" Type="http://schemas.openxmlformats.org/officeDocument/2006/relationships/hyperlink" Target="mailto:masheryl_velasco@yahoo.com" TargetMode="External"/><Relationship Id="rId166" Type="http://schemas.openxmlformats.org/officeDocument/2006/relationships/hyperlink" Target="mailto:angeliquetongco@gmail.com" TargetMode="External"/><Relationship Id="rId187" Type="http://schemas.openxmlformats.org/officeDocument/2006/relationships/hyperlink" Target="mailto:jaxnacis@gmail.com" TargetMode="External"/><Relationship Id="rId331" Type="http://schemas.openxmlformats.org/officeDocument/2006/relationships/hyperlink" Target="mailto:faye_arevalo@yahoo.com" TargetMode="External"/><Relationship Id="rId1" Type="http://schemas.openxmlformats.org/officeDocument/2006/relationships/hyperlink" Target="mailto:angelica.aman@yahoo.com" TargetMode="External"/><Relationship Id="rId212" Type="http://schemas.openxmlformats.org/officeDocument/2006/relationships/hyperlink" Target="mailto:maribeth_cbautista@yahoo.com" TargetMode="External"/><Relationship Id="rId233" Type="http://schemas.openxmlformats.org/officeDocument/2006/relationships/hyperlink" Target="mailto:tarlitjonahver@gmail.com" TargetMode="External"/><Relationship Id="rId254" Type="http://schemas.openxmlformats.org/officeDocument/2006/relationships/hyperlink" Target="mailto:guerra.melissa11@yahoo.com" TargetMode="External"/><Relationship Id="rId28" Type="http://schemas.openxmlformats.org/officeDocument/2006/relationships/hyperlink" Target="mailto:josepinequidit@yahoo.com" TargetMode="External"/><Relationship Id="rId49" Type="http://schemas.openxmlformats.org/officeDocument/2006/relationships/hyperlink" Target="mailto:let_fnri@yahoo.com" TargetMode="External"/><Relationship Id="rId114" Type="http://schemas.openxmlformats.org/officeDocument/2006/relationships/hyperlink" Target="mailto:masheryl_velasco@yahoo.com" TargetMode="External"/><Relationship Id="rId275" Type="http://schemas.openxmlformats.org/officeDocument/2006/relationships/hyperlink" Target="mailto:mayenel@yahoo.com" TargetMode="External"/><Relationship Id="rId296" Type="http://schemas.openxmlformats.org/officeDocument/2006/relationships/hyperlink" Target="mailto:kp_ermac@yahoo.com" TargetMode="External"/><Relationship Id="rId300" Type="http://schemas.openxmlformats.org/officeDocument/2006/relationships/hyperlink" Target="mailto:christineedencortez@gmail.com" TargetMode="External"/><Relationship Id="rId60" Type="http://schemas.openxmlformats.org/officeDocument/2006/relationships/hyperlink" Target="mailto:caballeroleahmae@gmail.com" TargetMode="External"/><Relationship Id="rId81" Type="http://schemas.openxmlformats.org/officeDocument/2006/relationships/hyperlink" Target="mailto:jhacalayag@gmail.com" TargetMode="External"/><Relationship Id="rId135" Type="http://schemas.openxmlformats.org/officeDocument/2006/relationships/hyperlink" Target="mailto:clarita_magsadia@yahoo.com" TargetMode="External"/><Relationship Id="rId156" Type="http://schemas.openxmlformats.org/officeDocument/2006/relationships/hyperlink" Target="mailto:malou.lm@yahoo.com" TargetMode="External"/><Relationship Id="rId177" Type="http://schemas.openxmlformats.org/officeDocument/2006/relationships/hyperlink" Target="mailto:malou.lm@yahoo.com" TargetMode="External"/><Relationship Id="rId198" Type="http://schemas.openxmlformats.org/officeDocument/2006/relationships/hyperlink" Target="mailto:adapor@up.edu.ph" TargetMode="External"/><Relationship Id="rId321" Type="http://schemas.openxmlformats.org/officeDocument/2006/relationships/hyperlink" Target="mailto:uaflorida1960@yahoo.com" TargetMode="External"/><Relationship Id="rId342" Type="http://schemas.openxmlformats.org/officeDocument/2006/relationships/hyperlink" Target="mailto:amortiz21@yahoo.com" TargetMode="External"/><Relationship Id="rId202" Type="http://schemas.openxmlformats.org/officeDocument/2006/relationships/hyperlink" Target="mailto:pmbuiser@gmail.com" TargetMode="External"/><Relationship Id="rId223" Type="http://schemas.openxmlformats.org/officeDocument/2006/relationships/hyperlink" Target="mailto:rolandopayag@yahoo.com" TargetMode="External"/><Relationship Id="rId244" Type="http://schemas.openxmlformats.org/officeDocument/2006/relationships/hyperlink" Target="mailto:jen_caampued@yahoo.com" TargetMode="External"/><Relationship Id="rId18" Type="http://schemas.openxmlformats.org/officeDocument/2006/relationships/hyperlink" Target="mailto:jc_virina@yahoo.com" TargetMode="External"/><Relationship Id="rId39" Type="http://schemas.openxmlformats.org/officeDocument/2006/relationships/hyperlink" Target="mailto:estrellarem@yahoo.com" TargetMode="External"/><Relationship Id="rId265" Type="http://schemas.openxmlformats.org/officeDocument/2006/relationships/hyperlink" Target="mailto:jeannelyn_sevilla21@yahoo.com" TargetMode="External"/><Relationship Id="rId286" Type="http://schemas.openxmlformats.org/officeDocument/2006/relationships/hyperlink" Target="mailto:lester.dost@gmail.com" TargetMode="External"/><Relationship Id="rId50" Type="http://schemas.openxmlformats.org/officeDocument/2006/relationships/hyperlink" Target="mailto:juliet_mercadocereza@yahoo.com" TargetMode="External"/><Relationship Id="rId104" Type="http://schemas.openxmlformats.org/officeDocument/2006/relationships/hyperlink" Target="mailto:alyssapedraza@gmail.com" TargetMode="External"/><Relationship Id="rId125" Type="http://schemas.openxmlformats.org/officeDocument/2006/relationships/hyperlink" Target="mailto:gcaraig@yahoo.com" TargetMode="External"/><Relationship Id="rId146" Type="http://schemas.openxmlformats.org/officeDocument/2006/relationships/hyperlink" Target="mailto:wenavelasco@yahoo.com" TargetMode="External"/><Relationship Id="rId167" Type="http://schemas.openxmlformats.org/officeDocument/2006/relationships/hyperlink" Target="mailto:mudarbe1955@gmail.com" TargetMode="External"/><Relationship Id="rId188" Type="http://schemas.openxmlformats.org/officeDocument/2006/relationships/hyperlink" Target="mailto:merlyntajan@yahoo.com" TargetMode="External"/><Relationship Id="rId311" Type="http://schemas.openxmlformats.org/officeDocument/2006/relationships/hyperlink" Target="mailto:abbiecaballes@yahoo.com" TargetMode="External"/><Relationship Id="rId332" Type="http://schemas.openxmlformats.org/officeDocument/2006/relationships/hyperlink" Target="mailto:romeoartuz@yahoo.com" TargetMode="External"/><Relationship Id="rId71" Type="http://schemas.openxmlformats.org/officeDocument/2006/relationships/hyperlink" Target="mailto:mgmursabia@gmail.com" TargetMode="External"/><Relationship Id="rId92" Type="http://schemas.openxmlformats.org/officeDocument/2006/relationships/hyperlink" Target="mailto:sarahgohilde@gmail.com" TargetMode="External"/><Relationship Id="rId213" Type="http://schemas.openxmlformats.org/officeDocument/2006/relationships/hyperlink" Target="mailto:roxanfrancisco@gmail.com" TargetMode="External"/><Relationship Id="rId234" Type="http://schemas.openxmlformats.org/officeDocument/2006/relationships/hyperlink" Target="mailto:abumali@up.edu.ph" TargetMode="External"/><Relationship Id="rId2" Type="http://schemas.openxmlformats.org/officeDocument/2006/relationships/hyperlink" Target="mailto:mikegumaru@gmail.com" TargetMode="External"/><Relationship Id="rId29" Type="http://schemas.openxmlformats.org/officeDocument/2006/relationships/hyperlink" Target="mailto:rexramosfnri@gmail.com" TargetMode="External"/><Relationship Id="rId255" Type="http://schemas.openxmlformats.org/officeDocument/2006/relationships/hyperlink" Target="mailto:vannizsaibanez@gmail.com" TargetMode="External"/><Relationship Id="rId276" Type="http://schemas.openxmlformats.org/officeDocument/2006/relationships/hyperlink" Target="mailto:alfeeynb@yahoo.com" TargetMode="External"/><Relationship Id="rId297" Type="http://schemas.openxmlformats.org/officeDocument/2006/relationships/hyperlink" Target="mailto:aldrinpaulafuang@gmail.com" TargetMode="External"/><Relationship Id="rId40" Type="http://schemas.openxmlformats.org/officeDocument/2006/relationships/hyperlink" Target="mailto:imperialmarvin@yahoo.com" TargetMode="External"/><Relationship Id="rId115" Type="http://schemas.openxmlformats.org/officeDocument/2006/relationships/hyperlink" Target="mailto:wenavelasco@yahoo.com" TargetMode="External"/><Relationship Id="rId136" Type="http://schemas.openxmlformats.org/officeDocument/2006/relationships/hyperlink" Target="mailto:lynellmaniego@gmail.com" TargetMode="External"/><Relationship Id="rId157" Type="http://schemas.openxmlformats.org/officeDocument/2006/relationships/hyperlink" Target="mailto:mallillin_aida@yahoo.com" TargetMode="External"/><Relationship Id="rId178" Type="http://schemas.openxmlformats.org/officeDocument/2006/relationships/hyperlink" Target="mailto:dkcm16@gmail.com" TargetMode="External"/><Relationship Id="rId301" Type="http://schemas.openxmlformats.org/officeDocument/2006/relationships/hyperlink" Target="mailto:rjdumag@gmail.com" TargetMode="External"/><Relationship Id="rId322" Type="http://schemas.openxmlformats.org/officeDocument/2006/relationships/hyperlink" Target="mailto:maideliag@yahoo.com" TargetMode="External"/><Relationship Id="rId343" Type="http://schemas.openxmlformats.org/officeDocument/2006/relationships/hyperlink" Target="mailto:reginapagaspas@yahoo.com" TargetMode="External"/><Relationship Id="rId61" Type="http://schemas.openxmlformats.org/officeDocument/2006/relationships/hyperlink" Target="mailto:colibaoallanreyes@gmail.com" TargetMode="External"/><Relationship Id="rId82" Type="http://schemas.openxmlformats.org/officeDocument/2006/relationships/hyperlink" Target="mailto:canada_neahfe@yahoo.com" TargetMode="External"/><Relationship Id="rId199" Type="http://schemas.openxmlformats.org/officeDocument/2006/relationships/hyperlink" Target="mailto:tetch_16@yahoo.com" TargetMode="External"/><Relationship Id="rId203" Type="http://schemas.openxmlformats.org/officeDocument/2006/relationships/hyperlink" Target="mailto:mayettemb@yahoo.com" TargetMode="External"/><Relationship Id="rId19" Type="http://schemas.openxmlformats.org/officeDocument/2006/relationships/hyperlink" Target="mailto:pirantemorelle@gmail.com" TargetMode="External"/><Relationship Id="rId224" Type="http://schemas.openxmlformats.org/officeDocument/2006/relationships/hyperlink" Target="mailto:fdponte73@yahoo.com" TargetMode="External"/><Relationship Id="rId245" Type="http://schemas.openxmlformats.org/officeDocument/2006/relationships/hyperlink" Target="mailto:mayenel@yahoo.com" TargetMode="External"/><Relationship Id="rId266" Type="http://schemas.openxmlformats.org/officeDocument/2006/relationships/hyperlink" Target="mailto:cyrho_tolosa@yahoo.com" TargetMode="External"/><Relationship Id="rId287" Type="http://schemas.openxmlformats.org/officeDocument/2006/relationships/hyperlink" Target="mailto:aryetsatorre@gmail.com" TargetMode="External"/><Relationship Id="rId30" Type="http://schemas.openxmlformats.org/officeDocument/2006/relationships/hyperlink" Target="mailto:mariacelinerecalde@gmail.com" TargetMode="External"/><Relationship Id="rId105" Type="http://schemas.openxmlformats.org/officeDocument/2006/relationships/hyperlink" Target="mailto:maria_anna_rita_r@hotmail.com" TargetMode="External"/><Relationship Id="rId126" Type="http://schemas.openxmlformats.org/officeDocument/2006/relationships/hyperlink" Target="mailto:npcfnri@yahoo.com" TargetMode="External"/><Relationship Id="rId147" Type="http://schemas.openxmlformats.org/officeDocument/2006/relationships/hyperlink" Target="mailto:jdalcantara19@gmail.com" TargetMode="External"/><Relationship Id="rId168" Type="http://schemas.openxmlformats.org/officeDocument/2006/relationships/hyperlink" Target="mailto:mppz@fnri.dost.gov.ph" TargetMode="External"/><Relationship Id="rId312" Type="http://schemas.openxmlformats.org/officeDocument/2006/relationships/hyperlink" Target="mailto:rujyla.carino@gmail.com" TargetMode="External"/><Relationship Id="rId333" Type="http://schemas.openxmlformats.org/officeDocument/2006/relationships/hyperlink" Target="mailto:avilla.jerlyn@gmail.com" TargetMode="External"/><Relationship Id="rId51" Type="http://schemas.openxmlformats.org/officeDocument/2006/relationships/hyperlink" Target="mailto:josepinequidit@yahoo.com" TargetMode="External"/><Relationship Id="rId72" Type="http://schemas.openxmlformats.org/officeDocument/2006/relationships/hyperlink" Target="mailto:masheryl_velasco@yahoo.com" TargetMode="External"/><Relationship Id="rId93" Type="http://schemas.openxmlformats.org/officeDocument/2006/relationships/hyperlink" Target="mailto:zhen_1521@yahoo.com" TargetMode="External"/><Relationship Id="rId189" Type="http://schemas.openxmlformats.org/officeDocument/2006/relationships/hyperlink" Target="mailto:maloucamagun@yahoo.com" TargetMode="External"/><Relationship Id="rId3" Type="http://schemas.openxmlformats.org/officeDocument/2006/relationships/hyperlink" Target="mailto:mfmrhm2004@yahoo.com" TargetMode="External"/><Relationship Id="rId214" Type="http://schemas.openxmlformats.org/officeDocument/2006/relationships/hyperlink" Target="mailto:pvgaban@up.edu.ph" TargetMode="External"/><Relationship Id="rId235" Type="http://schemas.openxmlformats.org/officeDocument/2006/relationships/hyperlink" Target="mailto:javictorio@up.edu.ph" TargetMode="External"/><Relationship Id="rId256" Type="http://schemas.openxmlformats.org/officeDocument/2006/relationships/hyperlink" Target="mailto:arieslundag22@gmail.com" TargetMode="External"/><Relationship Id="rId277" Type="http://schemas.openxmlformats.org/officeDocument/2006/relationships/hyperlink" Target="mailto:ramecela73@gmail.com" TargetMode="External"/><Relationship Id="rId298" Type="http://schemas.openxmlformats.org/officeDocument/2006/relationships/hyperlink" Target="mailto:abbiecaballes@yahoo.com" TargetMode="External"/><Relationship Id="rId116" Type="http://schemas.openxmlformats.org/officeDocument/2006/relationships/hyperlink" Target="mailto:npwelba@gmail.com" TargetMode="External"/><Relationship Id="rId137" Type="http://schemas.openxmlformats.org/officeDocument/2006/relationships/hyperlink" Target="mailto:nellyrosepablo@yahoo.com" TargetMode="External"/><Relationship Id="rId158" Type="http://schemas.openxmlformats.org/officeDocument/2006/relationships/hyperlink" Target="mailto:dkcm16@gmail.com" TargetMode="External"/><Relationship Id="rId302" Type="http://schemas.openxmlformats.org/officeDocument/2006/relationships/hyperlink" Target="mailto:mkc_ortiz@outlokk.com" TargetMode="External"/><Relationship Id="rId323" Type="http://schemas.openxmlformats.org/officeDocument/2006/relationships/hyperlink" Target="mailto:celinaannjavier@yahoo.com" TargetMode="External"/><Relationship Id="rId344" Type="http://schemas.openxmlformats.org/officeDocument/2006/relationships/hyperlink" Target="mailto:lucitosila@yahoo.com" TargetMode="External"/><Relationship Id="rId20" Type="http://schemas.openxmlformats.org/officeDocument/2006/relationships/hyperlink" Target="mailto:mikegumaru@gmail.com" TargetMode="External"/><Relationship Id="rId41" Type="http://schemas.openxmlformats.org/officeDocument/2006/relationships/hyperlink" Target="mailto:dennismontales87@gmail.com" TargetMode="External"/><Relationship Id="rId62" Type="http://schemas.openxmlformats.org/officeDocument/2006/relationships/hyperlink" Target="mailto:claudinegliban@gmail.com" TargetMode="External"/><Relationship Id="rId83" Type="http://schemas.openxmlformats.org/officeDocument/2006/relationships/hyperlink" Target="mailto:gcaraig@yahoo.com" TargetMode="External"/><Relationship Id="rId179" Type="http://schemas.openxmlformats.org/officeDocument/2006/relationships/hyperlink" Target="mailto:aguidene.ramos@gmail.com" TargetMode="External"/><Relationship Id="rId190" Type="http://schemas.openxmlformats.org/officeDocument/2006/relationships/hyperlink" Target="mailto:athelfullbright@yahoo.com" TargetMode="External"/><Relationship Id="rId204" Type="http://schemas.openxmlformats.org/officeDocument/2006/relationships/hyperlink" Target="mailto:jen_caampued@yahoo.com" TargetMode="External"/><Relationship Id="rId225" Type="http://schemas.openxmlformats.org/officeDocument/2006/relationships/hyperlink" Target="mailto:elprades@up.edu.ph" TargetMode="External"/><Relationship Id="rId246" Type="http://schemas.openxmlformats.org/officeDocument/2006/relationships/hyperlink" Target="mailto:alfeeynb@yahoo.com" TargetMode="External"/><Relationship Id="rId267" Type="http://schemas.openxmlformats.org/officeDocument/2006/relationships/hyperlink" Target="mailto:tarlitjonahver@gmail.com" TargetMode="External"/><Relationship Id="rId288" Type="http://schemas.openxmlformats.org/officeDocument/2006/relationships/hyperlink" Target="mailto:jemndserrano@gmail.com" TargetMode="External"/><Relationship Id="rId106" Type="http://schemas.openxmlformats.org/officeDocument/2006/relationships/hyperlink" Target="mailto:richard.ron.rodriguez@yahoo.com" TargetMode="External"/><Relationship Id="rId127" Type="http://schemas.openxmlformats.org/officeDocument/2006/relationships/hyperlink" Target="mailto:josieplaton@yahoo.com" TargetMode="External"/><Relationship Id="rId313" Type="http://schemas.openxmlformats.org/officeDocument/2006/relationships/hyperlink" Target="mailto:mkc_ortiz@outlokk.com" TargetMode="External"/><Relationship Id="rId10" Type="http://schemas.openxmlformats.org/officeDocument/2006/relationships/hyperlink" Target="mailto:mikegumaru@gmail.com" TargetMode="External"/><Relationship Id="rId31" Type="http://schemas.openxmlformats.org/officeDocument/2006/relationships/hyperlink" Target="mailto:barberanrommel@yahoo.com" TargetMode="External"/><Relationship Id="rId52" Type="http://schemas.openxmlformats.org/officeDocument/2006/relationships/hyperlink" Target="mailto:rexramosfnri@gmail.com" TargetMode="External"/><Relationship Id="rId73" Type="http://schemas.openxmlformats.org/officeDocument/2006/relationships/hyperlink" Target="mailto:mheckzionary@gmail.com" TargetMode="External"/><Relationship Id="rId94" Type="http://schemas.openxmlformats.org/officeDocument/2006/relationships/hyperlink" Target="mailto:mildredguirindola@gmail.com" TargetMode="External"/><Relationship Id="rId148" Type="http://schemas.openxmlformats.org/officeDocument/2006/relationships/hyperlink" Target="mailto:diannaaytona@gmail.com" TargetMode="External"/><Relationship Id="rId169" Type="http://schemas.openxmlformats.org/officeDocument/2006/relationships/hyperlink" Target="mailto:jdalcantara19@gmail.com" TargetMode="External"/><Relationship Id="rId334" Type="http://schemas.openxmlformats.org/officeDocument/2006/relationships/hyperlink" Target="mailto:trevorbaes0107@gmail.com" TargetMode="External"/><Relationship Id="rId4" Type="http://schemas.openxmlformats.org/officeDocument/2006/relationships/hyperlink" Target="mailto:judyann.rance3181@gmail.com" TargetMode="External"/><Relationship Id="rId180" Type="http://schemas.openxmlformats.org/officeDocument/2006/relationships/hyperlink" Target="mailto:adsabenecio@gmail.com" TargetMode="External"/><Relationship Id="rId215" Type="http://schemas.openxmlformats.org/officeDocument/2006/relationships/hyperlink" Target="mailto:guerra.melissa11@yahoo.com" TargetMode="External"/><Relationship Id="rId236" Type="http://schemas.openxmlformats.org/officeDocument/2006/relationships/hyperlink" Target="mailto:nikkamaeyadao@yahoo.com" TargetMode="External"/><Relationship Id="rId257" Type="http://schemas.openxmlformats.org/officeDocument/2006/relationships/hyperlink" Target="mailto:mariaclara0604@yahoo.com" TargetMode="External"/><Relationship Id="rId278" Type="http://schemas.openxmlformats.org/officeDocument/2006/relationships/hyperlink" Target="mailto:alexandralyne_david@yahoo.com" TargetMode="External"/><Relationship Id="rId303" Type="http://schemas.openxmlformats.org/officeDocument/2006/relationships/hyperlink" Target="mailto:mes@fnri.dost.gov.ph" TargetMode="External"/><Relationship Id="rId42" Type="http://schemas.openxmlformats.org/officeDocument/2006/relationships/hyperlink" Target="mailto:zypepito@yahoo.com" TargetMode="External"/><Relationship Id="rId84" Type="http://schemas.openxmlformats.org/officeDocument/2006/relationships/hyperlink" Target="mailto:colibaoallanreyes@gmail.com" TargetMode="External"/><Relationship Id="rId138" Type="http://schemas.openxmlformats.org/officeDocument/2006/relationships/hyperlink" Target="mailto:shawna_fernandez@yahoo.com" TargetMode="External"/><Relationship Id="rId345" Type="http://schemas.openxmlformats.org/officeDocument/2006/relationships/hyperlink" Target="mailto:sune.jane@gmail.com" TargetMode="External"/><Relationship Id="rId191" Type="http://schemas.openxmlformats.org/officeDocument/2006/relationships/hyperlink" Target="mailto:jacelabrador@gmail.com" TargetMode="External"/><Relationship Id="rId205" Type="http://schemas.openxmlformats.org/officeDocument/2006/relationships/hyperlink" Target="mailto:mayenel@yahoo.com" TargetMode="External"/><Relationship Id="rId247" Type="http://schemas.openxmlformats.org/officeDocument/2006/relationships/hyperlink" Target="mailto:rex.castante@yahoo.com" TargetMode="External"/><Relationship Id="rId107" Type="http://schemas.openxmlformats.org/officeDocument/2006/relationships/hyperlink" Target="mailto:emierongavilla@yahoo.com.au" TargetMode="External"/><Relationship Id="rId289" Type="http://schemas.openxmlformats.org/officeDocument/2006/relationships/hyperlink" Target="mailto:jeannelyn_sevilla21@yahoo.com" TargetMode="External"/><Relationship Id="rId11" Type="http://schemas.openxmlformats.org/officeDocument/2006/relationships/hyperlink" Target="mailto:mfmrhm2004@yahoo.com" TargetMode="External"/><Relationship Id="rId53" Type="http://schemas.openxmlformats.org/officeDocument/2006/relationships/hyperlink" Target="mailto:mariacelinerecalde@gmail.com" TargetMode="External"/><Relationship Id="rId149" Type="http://schemas.openxmlformats.org/officeDocument/2006/relationships/hyperlink" Target="mailto:mazebiol@yahoo.com" TargetMode="External"/><Relationship Id="rId314" Type="http://schemas.openxmlformats.org/officeDocument/2006/relationships/hyperlink" Target="mailto:mes@fnri.dost.gov.ph" TargetMode="External"/><Relationship Id="rId95" Type="http://schemas.openxmlformats.org/officeDocument/2006/relationships/hyperlink" Target="mailto:heidenhein.ibarra@gmail.com" TargetMode="External"/><Relationship Id="rId160" Type="http://schemas.openxmlformats.org/officeDocument/2006/relationships/hyperlink" Target="mailto:aguidene.ramos@gmail.com" TargetMode="External"/><Relationship Id="rId216" Type="http://schemas.openxmlformats.org/officeDocument/2006/relationships/hyperlink" Target="mailto:vannizsaibanez@gmail.com" TargetMode="External"/><Relationship Id="rId258" Type="http://schemas.openxmlformats.org/officeDocument/2006/relationships/hyperlink" Target="mailto:kristinebiona@gmail.com" TargetMode="External"/><Relationship Id="rId22" Type="http://schemas.openxmlformats.org/officeDocument/2006/relationships/hyperlink" Target="mailto:judyann.rance3181@gmail.com" TargetMode="External"/><Relationship Id="rId64" Type="http://schemas.openxmlformats.org/officeDocument/2006/relationships/hyperlink" Target="mailto:zhen_1521@yahoo.com" TargetMode="External"/><Relationship Id="rId118" Type="http://schemas.openxmlformats.org/officeDocument/2006/relationships/hyperlink" Target="mailto:chaos7791@gmail.com" TargetMode="External"/><Relationship Id="rId325" Type="http://schemas.openxmlformats.org/officeDocument/2006/relationships/hyperlink" Target="mailto:johnalbert.malaki21@gmail.com" TargetMode="External"/><Relationship Id="rId171" Type="http://schemas.openxmlformats.org/officeDocument/2006/relationships/hyperlink" Target="mailto:maloucamagun@yahoo.com" TargetMode="External"/><Relationship Id="rId227" Type="http://schemas.openxmlformats.org/officeDocument/2006/relationships/hyperlink" Target="mailto:lester.dost@gmail.com" TargetMode="External"/><Relationship Id="rId269" Type="http://schemas.openxmlformats.org/officeDocument/2006/relationships/hyperlink" Target="mailto:javictorio@up.edu.ph" TargetMode="External"/><Relationship Id="rId33" Type="http://schemas.openxmlformats.org/officeDocument/2006/relationships/hyperlink" Target="mailto:mafccarizo@yahoo.com" TargetMode="External"/><Relationship Id="rId129" Type="http://schemas.openxmlformats.org/officeDocument/2006/relationships/hyperlink" Target="mailto:eldridge.ferrer@hotmail.com" TargetMode="External"/><Relationship Id="rId280" Type="http://schemas.openxmlformats.org/officeDocument/2006/relationships/hyperlink" Target="mailto:pvgaban@up.edu.ph" TargetMode="External"/><Relationship Id="rId336" Type="http://schemas.openxmlformats.org/officeDocument/2006/relationships/hyperlink" Target="mailto:uaflorida1960@yahoo.com" TargetMode="External"/><Relationship Id="rId75" Type="http://schemas.openxmlformats.org/officeDocument/2006/relationships/hyperlink" Target="mailto:pjmalgones@gmail.com" TargetMode="External"/><Relationship Id="rId140" Type="http://schemas.openxmlformats.org/officeDocument/2006/relationships/hyperlink" Target="mailto:maria_anna_rita_r@hotmail.com" TargetMode="External"/><Relationship Id="rId182" Type="http://schemas.openxmlformats.org/officeDocument/2006/relationships/hyperlink" Target="mailto:noellelynsantos@gmail.com" TargetMode="External"/><Relationship Id="rId6" Type="http://schemas.openxmlformats.org/officeDocument/2006/relationships/hyperlink" Target="mailto:umalijaysonmondao@gmail.com" TargetMode="External"/><Relationship Id="rId238" Type="http://schemas.openxmlformats.org/officeDocument/2006/relationships/hyperlink" Target="mailto:adapor@up.edu.ph" TargetMode="External"/><Relationship Id="rId291" Type="http://schemas.openxmlformats.org/officeDocument/2006/relationships/hyperlink" Target="mailto:tarlitjonahver@gmail.com" TargetMode="External"/><Relationship Id="rId305" Type="http://schemas.openxmlformats.org/officeDocument/2006/relationships/hyperlink" Target="mailto:christineedencortez@gmail.com" TargetMode="External"/><Relationship Id="rId347" Type="http://schemas.openxmlformats.org/officeDocument/2006/relationships/hyperlink" Target="mailto:jaypydejuan@yahoo.com" TargetMode="External"/><Relationship Id="rId44" Type="http://schemas.openxmlformats.org/officeDocument/2006/relationships/hyperlink" Target="mailto:egv.fnri@yahoo.com" TargetMode="External"/><Relationship Id="rId86" Type="http://schemas.openxmlformats.org/officeDocument/2006/relationships/hyperlink" Target="mailto:josieplaton@yahoo.com" TargetMode="External"/><Relationship Id="rId151" Type="http://schemas.openxmlformats.org/officeDocument/2006/relationships/hyperlink" Target="mailto:princessgianan@gmail.com" TargetMode="External"/><Relationship Id="rId193" Type="http://schemas.openxmlformats.org/officeDocument/2006/relationships/hyperlink" Target="mailto:adsabenecio@gmail.com" TargetMode="External"/><Relationship Id="rId207" Type="http://schemas.openxmlformats.org/officeDocument/2006/relationships/hyperlink" Target="mailto:rex.castante@yahoo.com" TargetMode="External"/><Relationship Id="rId249" Type="http://schemas.openxmlformats.org/officeDocument/2006/relationships/hyperlink" Target="mailto:jolly.climaco@gmail.com" TargetMode="External"/><Relationship Id="rId13" Type="http://schemas.openxmlformats.org/officeDocument/2006/relationships/hyperlink" Target="mailto:d_romasanta@yahoo.com" TargetMode="External"/><Relationship Id="rId109" Type="http://schemas.openxmlformats.org/officeDocument/2006/relationships/hyperlink" Target="mailto:annasabularse@gmail.com" TargetMode="External"/><Relationship Id="rId260" Type="http://schemas.openxmlformats.org/officeDocument/2006/relationships/hyperlink" Target="mailto:mnparani@up.edu.ph" TargetMode="External"/><Relationship Id="rId316" Type="http://schemas.openxmlformats.org/officeDocument/2006/relationships/hyperlink" Target="mailto:faye_arevalo@yahoo.com" TargetMode="External"/><Relationship Id="rId55" Type="http://schemas.openxmlformats.org/officeDocument/2006/relationships/hyperlink" Target="mailto:junnlit@gmail.com" TargetMode="External"/><Relationship Id="rId97" Type="http://schemas.openxmlformats.org/officeDocument/2006/relationships/hyperlink" Target="mailto:clarita_magsadia@yahoo.com" TargetMode="External"/><Relationship Id="rId120" Type="http://schemas.openxmlformats.org/officeDocument/2006/relationships/hyperlink" Target="mailto:john2x3m@gmail.com" TargetMode="External"/><Relationship Id="rId162" Type="http://schemas.openxmlformats.org/officeDocument/2006/relationships/hyperlink" Target="mailto:rssagum@gmail.com" TargetMode="External"/><Relationship Id="rId218" Type="http://schemas.openxmlformats.org/officeDocument/2006/relationships/hyperlink" Target="mailto:mariaclara0604@yahoo.com" TargetMode="External"/><Relationship Id="rId271" Type="http://schemas.openxmlformats.org/officeDocument/2006/relationships/hyperlink" Target="mailto:mcbaylosis@up.edu.ph" TargetMode="External"/><Relationship Id="rId24" Type="http://schemas.openxmlformats.org/officeDocument/2006/relationships/hyperlink" Target="mailto:umalijaysonmondao@gmail.com" TargetMode="External"/><Relationship Id="rId66" Type="http://schemas.openxmlformats.org/officeDocument/2006/relationships/hyperlink" Target="mailto:jongpatricio@yahoo.com" TargetMode="External"/><Relationship Id="rId131" Type="http://schemas.openxmlformats.org/officeDocument/2006/relationships/hyperlink" Target="mailto:sarahgohilde@gmail.com" TargetMode="External"/><Relationship Id="rId327" Type="http://schemas.openxmlformats.org/officeDocument/2006/relationships/hyperlink" Target="mailto:amortiz21@yahoo.com" TargetMode="External"/><Relationship Id="rId173" Type="http://schemas.openxmlformats.org/officeDocument/2006/relationships/hyperlink" Target="mailto:athelfullbright@yahoo.com" TargetMode="External"/><Relationship Id="rId229" Type="http://schemas.openxmlformats.org/officeDocument/2006/relationships/hyperlink" Target="mailto:aryetsatorre@gmail.com" TargetMode="External"/><Relationship Id="rId240" Type="http://schemas.openxmlformats.org/officeDocument/2006/relationships/hyperlink" Target="mailto:mcbaylosis@up.edu.ph" TargetMode="External"/><Relationship Id="rId35" Type="http://schemas.openxmlformats.org/officeDocument/2006/relationships/hyperlink" Target="mailto:mariacelinerecalde@gmail.com" TargetMode="External"/><Relationship Id="rId77" Type="http://schemas.openxmlformats.org/officeDocument/2006/relationships/hyperlink" Target="mailto:kberago@gmail.com" TargetMode="External"/><Relationship Id="rId100" Type="http://schemas.openxmlformats.org/officeDocument/2006/relationships/hyperlink" Target="mailto:stephenortia.rmt@gmail.com" TargetMode="External"/><Relationship Id="rId282" Type="http://schemas.openxmlformats.org/officeDocument/2006/relationships/hyperlink" Target="mailto:arieslundag22@gmail.com" TargetMode="External"/><Relationship Id="rId338" Type="http://schemas.openxmlformats.org/officeDocument/2006/relationships/hyperlink" Target="mailto:celinaannjavi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"/>
  <sheetViews>
    <sheetView tabSelected="1" zoomScale="51" zoomScaleNormal="51" workbookViewId="0">
      <pane xSplit="3" ySplit="1" topLeftCell="D374" activePane="bottomRight" state="frozen"/>
      <selection pane="topRight"/>
      <selection pane="bottomLeft"/>
      <selection pane="bottomRight" activeCell="F452" sqref="F452"/>
    </sheetView>
  </sheetViews>
  <sheetFormatPr defaultColWidth="9" defaultRowHeight="15"/>
  <cols>
    <col min="1" max="1" width="17.140625" customWidth="1"/>
    <col min="2" max="2" width="19.42578125" customWidth="1"/>
    <col min="3" max="3" width="15.5703125" customWidth="1"/>
    <col min="4" max="4" width="35.85546875" customWidth="1"/>
    <col min="6" max="6" width="21.85546875" style="39" customWidth="1"/>
    <col min="7" max="7" width="13.140625" customWidth="1"/>
    <col min="13" max="13" width="10.42578125" customWidth="1"/>
    <col min="16" max="16" width="20.85546875" customWidth="1"/>
    <col min="21" max="21" width="11.7109375" style="40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3" t="s">
        <v>20</v>
      </c>
    </row>
    <row r="2" spans="1:21">
      <c r="A2" s="41" t="s">
        <v>21</v>
      </c>
      <c r="B2" s="41" t="s">
        <v>22</v>
      </c>
      <c r="C2" s="41" t="s">
        <v>23</v>
      </c>
      <c r="D2" s="41" t="s">
        <v>24</v>
      </c>
      <c r="E2" s="42" t="s">
        <v>25</v>
      </c>
      <c r="F2" s="43">
        <v>27701</v>
      </c>
      <c r="G2" s="42" t="s">
        <v>26</v>
      </c>
      <c r="H2" s="42">
        <v>50.9</v>
      </c>
      <c r="I2" s="42">
        <v>160.19999999999999</v>
      </c>
      <c r="J2" s="42">
        <v>27.5</v>
      </c>
      <c r="K2" s="42">
        <v>30</v>
      </c>
      <c r="L2" s="42">
        <f>ROUNDDOWN(((I2/2.54)/12),0)</f>
        <v>5</v>
      </c>
      <c r="M2" s="70">
        <f>((((I2/2.54)/12)-L2)*12)</f>
        <v>3.070866141732278</v>
      </c>
      <c r="N2" s="70">
        <f>H2*2.2</f>
        <v>111.98</v>
      </c>
      <c r="O2" s="71">
        <f>H2/((I2/100)^2)</f>
        <v>19.833198514341472</v>
      </c>
      <c r="P2" s="42" t="str">
        <f>IF(O2&lt;18.5,"UNDERWEIGHT",IF(O2&lt;=24.99,"NORMAL",IF(O2&lt;=29.99,"OVERWEIGHT","OBESE")))</f>
        <v>NORMAL</v>
      </c>
      <c r="Q2" s="70">
        <f>((I2-100)-((I2-100)*0.1))</f>
        <v>54.179999999999993</v>
      </c>
      <c r="R2" s="70">
        <f>(H2)-(0.1*H2)</f>
        <v>45.81</v>
      </c>
      <c r="S2" s="70">
        <f>(H2)+(0.1*H2)</f>
        <v>55.989999999999995</v>
      </c>
      <c r="T2" s="70">
        <f>Q2*K2</f>
        <v>1625.3999999999999</v>
      </c>
      <c r="U2" s="78">
        <v>43182</v>
      </c>
    </row>
    <row r="3" spans="1:21">
      <c r="A3" s="41" t="s">
        <v>27</v>
      </c>
      <c r="B3" s="41" t="s">
        <v>28</v>
      </c>
      <c r="C3" s="41"/>
      <c r="D3" s="41" t="s">
        <v>29</v>
      </c>
      <c r="E3" s="42" t="s">
        <v>25</v>
      </c>
      <c r="F3" s="43">
        <v>25101</v>
      </c>
      <c r="G3" s="42" t="s">
        <v>26</v>
      </c>
      <c r="H3" s="42">
        <v>56.3</v>
      </c>
      <c r="I3" s="42">
        <v>146.19999999999999</v>
      </c>
      <c r="J3" s="42">
        <v>39.200000000000003</v>
      </c>
      <c r="K3" s="42">
        <v>30</v>
      </c>
      <c r="L3" s="42">
        <f t="shared" ref="L3:L10" si="0">ROUNDDOWN(((I3/2.54)/12),0)</f>
        <v>4</v>
      </c>
      <c r="M3" s="70">
        <f t="shared" ref="M3:M10" si="1">((((I3/2.54)/12)-L3)*12)</f>
        <v>9.5590551181102263</v>
      </c>
      <c r="N3" s="70">
        <f t="shared" ref="N3:N10" si="2">H3*2.2</f>
        <v>123.86</v>
      </c>
      <c r="O3" s="71">
        <f t="shared" ref="O3:O10" si="3">H3/((I3/100)^2)</f>
        <v>26.339871360372481</v>
      </c>
      <c r="P3" s="42" t="str">
        <f t="shared" ref="P3:P21" si="4">IF(O3&lt;18.5,"UNDERWEIGHT",IF(O3&lt;=24.99,"NORMAL",IF(O3&lt;=29.99,"OVERWEIGHT","OBESE")))</f>
        <v>OVERWEIGHT</v>
      </c>
      <c r="Q3" s="70">
        <f t="shared" ref="Q3:Q10" si="5">((I3-100)-((I3-100)*0.1))</f>
        <v>41.579999999999991</v>
      </c>
      <c r="R3" s="70">
        <f t="shared" ref="R3:R10" si="6">(H3)-(0.1*H3)</f>
        <v>50.669999999999995</v>
      </c>
      <c r="S3" s="70">
        <f t="shared" ref="S3:S10" si="7">(H3)+(0.1*H3)</f>
        <v>61.93</v>
      </c>
      <c r="T3" s="70">
        <f t="shared" ref="T3:T10" si="8">Q3*K3</f>
        <v>1247.3999999999996</v>
      </c>
      <c r="U3" s="78">
        <v>43182</v>
      </c>
    </row>
    <row r="4" spans="1:21">
      <c r="A4" s="41" t="s">
        <v>30</v>
      </c>
      <c r="B4" s="41" t="s">
        <v>31</v>
      </c>
      <c r="C4" s="41"/>
      <c r="D4" s="44" t="s">
        <v>32</v>
      </c>
      <c r="E4" s="42" t="s">
        <v>25</v>
      </c>
      <c r="F4" s="43"/>
      <c r="G4" s="42" t="s">
        <v>26</v>
      </c>
      <c r="H4" s="42">
        <v>50.1</v>
      </c>
      <c r="I4" s="42">
        <v>151.80000000000001</v>
      </c>
      <c r="J4" s="42">
        <v>32.799999999999997</v>
      </c>
      <c r="K4" s="42">
        <v>30</v>
      </c>
      <c r="L4" s="42">
        <f t="shared" si="0"/>
        <v>4</v>
      </c>
      <c r="M4" s="70">
        <f t="shared" si="1"/>
        <v>11.763779527559056</v>
      </c>
      <c r="N4" s="70">
        <f t="shared" si="2"/>
        <v>110.22000000000001</v>
      </c>
      <c r="O4" s="71">
        <f t="shared" si="3"/>
        <v>21.741734235289826</v>
      </c>
      <c r="P4" s="42" t="str">
        <f t="shared" si="4"/>
        <v>NORMAL</v>
      </c>
      <c r="Q4" s="70">
        <f t="shared" si="5"/>
        <v>46.620000000000012</v>
      </c>
      <c r="R4" s="70">
        <f t="shared" si="6"/>
        <v>45.09</v>
      </c>
      <c r="S4" s="70">
        <f t="shared" si="7"/>
        <v>55.11</v>
      </c>
      <c r="T4" s="70">
        <f t="shared" si="8"/>
        <v>1398.6000000000004</v>
      </c>
      <c r="U4" s="78">
        <v>43182</v>
      </c>
    </row>
    <row r="5" spans="1:21">
      <c r="A5" s="41" t="s">
        <v>33</v>
      </c>
      <c r="B5" s="41" t="s">
        <v>34</v>
      </c>
      <c r="C5" s="41" t="s">
        <v>35</v>
      </c>
      <c r="D5" s="44" t="s">
        <v>36</v>
      </c>
      <c r="E5" s="42" t="s">
        <v>37</v>
      </c>
      <c r="F5" s="43">
        <v>32069</v>
      </c>
      <c r="G5" s="42" t="s">
        <v>26</v>
      </c>
      <c r="H5" s="42">
        <v>77.900000000000006</v>
      </c>
      <c r="I5" s="42">
        <v>169.8</v>
      </c>
      <c r="J5" s="42">
        <v>25.3</v>
      </c>
      <c r="K5" s="42">
        <v>30</v>
      </c>
      <c r="L5" s="42">
        <f t="shared" si="0"/>
        <v>5</v>
      </c>
      <c r="M5" s="70">
        <f t="shared" si="1"/>
        <v>6.8503937007874107</v>
      </c>
      <c r="N5" s="70">
        <f t="shared" si="2"/>
        <v>171.38000000000002</v>
      </c>
      <c r="O5" s="71">
        <f t="shared" si="3"/>
        <v>27.018552970930948</v>
      </c>
      <c r="P5" s="42" t="str">
        <f t="shared" si="4"/>
        <v>OVERWEIGHT</v>
      </c>
      <c r="Q5" s="70">
        <f t="shared" si="5"/>
        <v>62.820000000000007</v>
      </c>
      <c r="R5" s="70">
        <f t="shared" si="6"/>
        <v>70.11</v>
      </c>
      <c r="S5" s="70">
        <f t="shared" si="7"/>
        <v>85.690000000000012</v>
      </c>
      <c r="T5" s="70">
        <f t="shared" si="8"/>
        <v>1884.6000000000001</v>
      </c>
      <c r="U5" s="78">
        <v>43182</v>
      </c>
    </row>
    <row r="6" spans="1:21">
      <c r="A6" s="41" t="s">
        <v>38</v>
      </c>
      <c r="B6" s="41" t="s">
        <v>39</v>
      </c>
      <c r="C6" s="41" t="s">
        <v>25</v>
      </c>
      <c r="D6" s="44" t="s">
        <v>40</v>
      </c>
      <c r="E6" s="42" t="s">
        <v>25</v>
      </c>
      <c r="F6" s="43">
        <v>24675</v>
      </c>
      <c r="G6" s="42" t="s">
        <v>26</v>
      </c>
      <c r="H6" s="42">
        <v>60.1</v>
      </c>
      <c r="I6" s="42">
        <v>155.4</v>
      </c>
      <c r="J6" s="42">
        <v>36.700000000000003</v>
      </c>
      <c r="K6" s="42">
        <v>30</v>
      </c>
      <c r="L6" s="42">
        <f t="shared" si="0"/>
        <v>5</v>
      </c>
      <c r="M6" s="70">
        <f t="shared" si="1"/>
        <v>1.1811023622047223</v>
      </c>
      <c r="N6" s="70">
        <f t="shared" si="2"/>
        <v>132.22000000000003</v>
      </c>
      <c r="O6" s="71">
        <f t="shared" si="3"/>
        <v>24.88699399896311</v>
      </c>
      <c r="P6" s="42" t="str">
        <f t="shared" si="4"/>
        <v>NORMAL</v>
      </c>
      <c r="Q6" s="70">
        <f t="shared" si="5"/>
        <v>49.860000000000007</v>
      </c>
      <c r="R6" s="70">
        <f t="shared" si="6"/>
        <v>54.09</v>
      </c>
      <c r="S6" s="70">
        <f t="shared" si="7"/>
        <v>66.11</v>
      </c>
      <c r="T6" s="70">
        <f t="shared" si="8"/>
        <v>1495.8000000000002</v>
      </c>
      <c r="U6" s="78">
        <v>43182</v>
      </c>
    </row>
    <row r="7" spans="1:21">
      <c r="A7" s="41" t="s">
        <v>41</v>
      </c>
      <c r="B7" s="41" t="s">
        <v>42</v>
      </c>
      <c r="C7" s="41"/>
      <c r="D7" s="44" t="s">
        <v>43</v>
      </c>
      <c r="E7" s="42" t="s">
        <v>25</v>
      </c>
      <c r="F7" s="43">
        <v>35430</v>
      </c>
      <c r="G7" s="42" t="s">
        <v>26</v>
      </c>
      <c r="H7" s="42">
        <v>36.5</v>
      </c>
      <c r="I7" s="42">
        <v>144.30000000000001</v>
      </c>
      <c r="J7" s="42">
        <v>24.4</v>
      </c>
      <c r="K7" s="42">
        <v>30</v>
      </c>
      <c r="L7" s="42">
        <f t="shared" si="0"/>
        <v>4</v>
      </c>
      <c r="M7" s="70">
        <f t="shared" si="1"/>
        <v>8.8110236220472444</v>
      </c>
      <c r="N7" s="70">
        <f t="shared" si="2"/>
        <v>80.300000000000011</v>
      </c>
      <c r="O7" s="71">
        <f t="shared" si="3"/>
        <v>17.529123558229585</v>
      </c>
      <c r="P7" s="42" t="str">
        <f t="shared" si="4"/>
        <v>UNDERWEIGHT</v>
      </c>
      <c r="Q7" s="70">
        <f t="shared" si="5"/>
        <v>39.870000000000012</v>
      </c>
      <c r="R7" s="70">
        <f t="shared" si="6"/>
        <v>32.85</v>
      </c>
      <c r="S7" s="70">
        <f t="shared" si="7"/>
        <v>40.15</v>
      </c>
      <c r="T7" s="70">
        <f t="shared" si="8"/>
        <v>1196.1000000000004</v>
      </c>
      <c r="U7" s="78">
        <v>43182</v>
      </c>
    </row>
    <row r="8" spans="1:21">
      <c r="A8" s="41" t="s">
        <v>44</v>
      </c>
      <c r="B8" s="41" t="s">
        <v>45</v>
      </c>
      <c r="C8" s="41"/>
      <c r="D8" s="44" t="s">
        <v>46</v>
      </c>
      <c r="E8" s="42" t="s">
        <v>37</v>
      </c>
      <c r="F8" s="43">
        <v>26649</v>
      </c>
      <c r="G8" s="42" t="s">
        <v>26</v>
      </c>
      <c r="H8" s="42">
        <v>68.8</v>
      </c>
      <c r="I8" s="42">
        <v>166.9</v>
      </c>
      <c r="J8" s="42">
        <v>24.6</v>
      </c>
      <c r="K8" s="42">
        <v>30</v>
      </c>
      <c r="L8" s="42">
        <f t="shared" si="0"/>
        <v>5</v>
      </c>
      <c r="M8" s="70">
        <f t="shared" si="1"/>
        <v>5.7086614173228263</v>
      </c>
      <c r="N8" s="70">
        <f t="shared" si="2"/>
        <v>151.36000000000001</v>
      </c>
      <c r="O8" s="71">
        <f t="shared" si="3"/>
        <v>24.698794964461378</v>
      </c>
      <c r="P8" s="42" t="str">
        <f t="shared" si="4"/>
        <v>NORMAL</v>
      </c>
      <c r="Q8" s="70">
        <f t="shared" si="5"/>
        <v>60.210000000000008</v>
      </c>
      <c r="R8" s="70">
        <f t="shared" si="6"/>
        <v>61.919999999999995</v>
      </c>
      <c r="S8" s="70">
        <f t="shared" si="7"/>
        <v>75.679999999999993</v>
      </c>
      <c r="T8" s="70">
        <f t="shared" si="8"/>
        <v>1806.3000000000002</v>
      </c>
      <c r="U8" s="78">
        <v>43182</v>
      </c>
    </row>
    <row r="9" spans="1:21">
      <c r="A9" s="41" t="s">
        <v>47</v>
      </c>
      <c r="B9" s="41" t="s">
        <v>48</v>
      </c>
      <c r="C9" s="41"/>
      <c r="D9" s="44" t="s">
        <v>49</v>
      </c>
      <c r="E9" s="42" t="s">
        <v>37</v>
      </c>
      <c r="F9" s="43">
        <v>35517</v>
      </c>
      <c r="G9" s="42" t="s">
        <v>26</v>
      </c>
      <c r="H9" s="42">
        <v>57.9</v>
      </c>
      <c r="I9" s="42">
        <v>159.5</v>
      </c>
      <c r="J9" s="42">
        <v>20</v>
      </c>
      <c r="K9" s="42">
        <v>30</v>
      </c>
      <c r="L9" s="42">
        <f t="shared" si="0"/>
        <v>5</v>
      </c>
      <c r="M9" s="70">
        <f t="shared" si="1"/>
        <v>2.7952755905511744</v>
      </c>
      <c r="N9" s="70">
        <f t="shared" si="2"/>
        <v>127.38000000000001</v>
      </c>
      <c r="O9" s="71">
        <f t="shared" si="3"/>
        <v>22.759210306502492</v>
      </c>
      <c r="P9" s="42" t="str">
        <f t="shared" si="4"/>
        <v>NORMAL</v>
      </c>
      <c r="Q9" s="70">
        <f t="shared" si="5"/>
        <v>53.55</v>
      </c>
      <c r="R9" s="70">
        <f t="shared" si="6"/>
        <v>52.11</v>
      </c>
      <c r="S9" s="70">
        <f t="shared" si="7"/>
        <v>63.69</v>
      </c>
      <c r="T9" s="70">
        <f t="shared" si="8"/>
        <v>1606.5</v>
      </c>
      <c r="U9" s="78">
        <v>43182</v>
      </c>
    </row>
    <row r="10" spans="1:21">
      <c r="A10" s="41" t="s">
        <v>50</v>
      </c>
      <c r="B10" s="41" t="s">
        <v>51</v>
      </c>
      <c r="C10" s="41"/>
      <c r="D10" s="44" t="s">
        <v>52</v>
      </c>
      <c r="E10" s="42" t="s">
        <v>37</v>
      </c>
      <c r="F10" s="43">
        <v>33797</v>
      </c>
      <c r="G10" s="42" t="s">
        <v>26</v>
      </c>
      <c r="H10" s="42">
        <v>62.1</v>
      </c>
      <c r="I10" s="42">
        <v>160.69999999999999</v>
      </c>
      <c r="J10" s="42">
        <v>23.3</v>
      </c>
      <c r="K10" s="42">
        <v>30</v>
      </c>
      <c r="L10" s="42">
        <f t="shared" si="0"/>
        <v>5</v>
      </c>
      <c r="M10" s="70">
        <f t="shared" si="1"/>
        <v>3.2677165354330633</v>
      </c>
      <c r="N10" s="70">
        <f t="shared" si="2"/>
        <v>136.62</v>
      </c>
      <c r="O10" s="71">
        <f t="shared" si="3"/>
        <v>24.046941488486318</v>
      </c>
      <c r="P10" s="42" t="str">
        <f t="shared" si="4"/>
        <v>NORMAL</v>
      </c>
      <c r="Q10" s="70">
        <f t="shared" si="5"/>
        <v>54.629999999999988</v>
      </c>
      <c r="R10" s="70">
        <f t="shared" si="6"/>
        <v>55.89</v>
      </c>
      <c r="S10" s="70">
        <f t="shared" si="7"/>
        <v>68.31</v>
      </c>
      <c r="T10" s="70">
        <f t="shared" si="8"/>
        <v>1638.8999999999996</v>
      </c>
      <c r="U10" s="78">
        <v>43182</v>
      </c>
    </row>
    <row r="11" spans="1:21">
      <c r="A11" s="45" t="s">
        <v>53</v>
      </c>
      <c r="B11" s="46" t="s">
        <v>54</v>
      </c>
      <c r="C11" s="46"/>
      <c r="D11" s="47" t="s">
        <v>55</v>
      </c>
      <c r="E11" s="48" t="s">
        <v>37</v>
      </c>
      <c r="F11" s="49">
        <v>34510</v>
      </c>
      <c r="G11" s="48" t="s">
        <v>26</v>
      </c>
      <c r="H11" s="48">
        <v>54.3</v>
      </c>
      <c r="I11" s="48">
        <v>161.19999999999999</v>
      </c>
      <c r="J11" s="48"/>
      <c r="K11" s="48">
        <v>30</v>
      </c>
      <c r="L11" s="48">
        <f t="shared" ref="L11:L21" si="9">ROUNDDOWN(((I11/2.54)/12),0)</f>
        <v>5</v>
      </c>
      <c r="M11" s="72">
        <f t="shared" ref="M11:M21" si="10">((((I11/2.54)/12)-L11)*12)</f>
        <v>3.4645669291338486</v>
      </c>
      <c r="N11" s="72">
        <f t="shared" ref="N11:N21" si="11">H11*2.2</f>
        <v>119.46000000000001</v>
      </c>
      <c r="O11" s="73">
        <f t="shared" ref="O11:O21" si="12">H11/((I11/100)^2)</f>
        <v>20.896317322315884</v>
      </c>
      <c r="P11" s="48" t="str">
        <f t="shared" si="4"/>
        <v>NORMAL</v>
      </c>
      <c r="Q11" s="72">
        <f t="shared" ref="Q11:Q21" si="13">((I11-100)-((I11-100)*0.1))</f>
        <v>55.079999999999991</v>
      </c>
      <c r="R11" s="72">
        <f t="shared" ref="R11:R21" si="14">(H11)-(0.1*H11)</f>
        <v>48.87</v>
      </c>
      <c r="S11" s="72">
        <f t="shared" ref="S11:S21" si="15">(H11)+(0.1*H11)</f>
        <v>59.73</v>
      </c>
      <c r="T11" s="72">
        <f t="shared" ref="T11:T21" si="16">Q11*K11</f>
        <v>1652.3999999999996</v>
      </c>
      <c r="U11" s="79">
        <v>43322</v>
      </c>
    </row>
    <row r="12" spans="1:21">
      <c r="A12" s="46" t="s">
        <v>21</v>
      </c>
      <c r="B12" s="46" t="s">
        <v>22</v>
      </c>
      <c r="C12" s="46" t="s">
        <v>23</v>
      </c>
      <c r="D12" s="46" t="s">
        <v>24</v>
      </c>
      <c r="E12" s="48" t="s">
        <v>25</v>
      </c>
      <c r="F12" s="49">
        <v>27701</v>
      </c>
      <c r="G12" s="48" t="s">
        <v>26</v>
      </c>
      <c r="H12" s="50">
        <v>50.85</v>
      </c>
      <c r="I12" s="48">
        <v>160.19999999999999</v>
      </c>
      <c r="J12" s="48"/>
      <c r="K12" s="48">
        <v>30</v>
      </c>
      <c r="L12" s="48">
        <f t="shared" si="9"/>
        <v>5</v>
      </c>
      <c r="M12" s="72">
        <f t="shared" si="10"/>
        <v>3.070866141732278</v>
      </c>
      <c r="N12" s="72">
        <f t="shared" si="11"/>
        <v>111.87000000000002</v>
      </c>
      <c r="O12" s="73">
        <f t="shared" si="12"/>
        <v>19.813716001066087</v>
      </c>
      <c r="P12" s="48" t="str">
        <f t="shared" si="4"/>
        <v>NORMAL</v>
      </c>
      <c r="Q12" s="72">
        <f t="shared" si="13"/>
        <v>54.179999999999993</v>
      </c>
      <c r="R12" s="72">
        <f t="shared" si="14"/>
        <v>45.765000000000001</v>
      </c>
      <c r="S12" s="72">
        <f t="shared" si="15"/>
        <v>55.935000000000002</v>
      </c>
      <c r="T12" s="72">
        <f t="shared" si="16"/>
        <v>1625.3999999999999</v>
      </c>
      <c r="U12" s="79">
        <v>43322</v>
      </c>
    </row>
    <row r="13" spans="1:21">
      <c r="A13" s="46" t="s">
        <v>27</v>
      </c>
      <c r="B13" s="46" t="s">
        <v>28</v>
      </c>
      <c r="C13" s="46"/>
      <c r="D13" s="46" t="s">
        <v>29</v>
      </c>
      <c r="E13" s="48" t="s">
        <v>25</v>
      </c>
      <c r="F13" s="49">
        <v>25101</v>
      </c>
      <c r="G13" s="48" t="s">
        <v>26</v>
      </c>
      <c r="H13" s="50">
        <v>57.35</v>
      </c>
      <c r="I13" s="48">
        <v>146.19999999999999</v>
      </c>
      <c r="J13" s="48"/>
      <c r="K13" s="48">
        <v>30</v>
      </c>
      <c r="L13" s="48">
        <f t="shared" si="9"/>
        <v>4</v>
      </c>
      <c r="M13" s="72">
        <f t="shared" si="10"/>
        <v>9.5590551181102263</v>
      </c>
      <c r="N13" s="72">
        <f t="shared" si="11"/>
        <v>126.17000000000002</v>
      </c>
      <c r="O13" s="73">
        <f t="shared" si="12"/>
        <v>26.831112300486001</v>
      </c>
      <c r="P13" s="48" t="str">
        <f t="shared" si="4"/>
        <v>OVERWEIGHT</v>
      </c>
      <c r="Q13" s="72">
        <f t="shared" si="13"/>
        <v>41.579999999999991</v>
      </c>
      <c r="R13" s="72">
        <f t="shared" si="14"/>
        <v>51.615000000000002</v>
      </c>
      <c r="S13" s="72">
        <f t="shared" si="15"/>
        <v>63.085000000000001</v>
      </c>
      <c r="T13" s="72">
        <f t="shared" si="16"/>
        <v>1247.3999999999996</v>
      </c>
      <c r="U13" s="79">
        <v>43322</v>
      </c>
    </row>
    <row r="14" spans="1:21">
      <c r="A14" s="46" t="s">
        <v>30</v>
      </c>
      <c r="B14" s="46" t="s">
        <v>31</v>
      </c>
      <c r="C14" s="46"/>
      <c r="D14" s="47" t="s">
        <v>32</v>
      </c>
      <c r="E14" s="48" t="s">
        <v>25</v>
      </c>
      <c r="F14" s="49"/>
      <c r="G14" s="48" t="s">
        <v>26</v>
      </c>
      <c r="H14" s="50">
        <v>52</v>
      </c>
      <c r="I14" s="48">
        <v>151.80000000000001</v>
      </c>
      <c r="J14" s="48"/>
      <c r="K14" s="48">
        <v>30</v>
      </c>
      <c r="L14" s="48">
        <f t="shared" si="9"/>
        <v>4</v>
      </c>
      <c r="M14" s="72">
        <f t="shared" si="10"/>
        <v>11.763779527559056</v>
      </c>
      <c r="N14" s="72">
        <f t="shared" si="11"/>
        <v>114.4</v>
      </c>
      <c r="O14" s="73">
        <f t="shared" si="12"/>
        <v>22.566271062576266</v>
      </c>
      <c r="P14" s="48" t="str">
        <f t="shared" si="4"/>
        <v>NORMAL</v>
      </c>
      <c r="Q14" s="72">
        <f t="shared" si="13"/>
        <v>46.620000000000012</v>
      </c>
      <c r="R14" s="72">
        <f t="shared" si="14"/>
        <v>46.8</v>
      </c>
      <c r="S14" s="72">
        <f t="shared" si="15"/>
        <v>57.2</v>
      </c>
      <c r="T14" s="72">
        <f t="shared" si="16"/>
        <v>1398.6000000000004</v>
      </c>
      <c r="U14" s="79">
        <v>43322</v>
      </c>
    </row>
    <row r="15" spans="1:21">
      <c r="A15" s="46" t="s">
        <v>56</v>
      </c>
      <c r="B15" s="46" t="s">
        <v>57</v>
      </c>
      <c r="C15" s="46"/>
      <c r="D15" s="47" t="s">
        <v>58</v>
      </c>
      <c r="E15" s="48" t="s">
        <v>25</v>
      </c>
      <c r="F15" s="49">
        <v>28896</v>
      </c>
      <c r="G15" s="48" t="s">
        <v>26</v>
      </c>
      <c r="H15" s="50">
        <v>49.6</v>
      </c>
      <c r="I15" s="48">
        <v>161.80000000000001</v>
      </c>
      <c r="J15" s="50"/>
      <c r="K15" s="48">
        <v>30</v>
      </c>
      <c r="L15" s="48">
        <f t="shared" si="9"/>
        <v>5</v>
      </c>
      <c r="M15" s="72">
        <f t="shared" si="10"/>
        <v>3.7007874015748037</v>
      </c>
      <c r="N15" s="72">
        <f t="shared" si="11"/>
        <v>109.12000000000002</v>
      </c>
      <c r="O15" s="73">
        <f t="shared" si="12"/>
        <v>18.946310129705825</v>
      </c>
      <c r="P15" s="48" t="str">
        <f t="shared" si="4"/>
        <v>NORMAL</v>
      </c>
      <c r="Q15" s="72">
        <f t="shared" si="13"/>
        <v>55.620000000000012</v>
      </c>
      <c r="R15" s="72">
        <f t="shared" si="14"/>
        <v>44.64</v>
      </c>
      <c r="S15" s="72">
        <f t="shared" si="15"/>
        <v>54.56</v>
      </c>
      <c r="T15" s="72">
        <f t="shared" si="16"/>
        <v>1668.6000000000004</v>
      </c>
      <c r="U15" s="79">
        <v>43322</v>
      </c>
    </row>
    <row r="16" spans="1:21">
      <c r="A16" s="46" t="s">
        <v>33</v>
      </c>
      <c r="B16" s="46" t="s">
        <v>34</v>
      </c>
      <c r="C16" s="46" t="s">
        <v>35</v>
      </c>
      <c r="D16" s="47" t="s">
        <v>36</v>
      </c>
      <c r="E16" s="48" t="s">
        <v>37</v>
      </c>
      <c r="F16" s="49">
        <v>32069</v>
      </c>
      <c r="G16" s="48" t="s">
        <v>26</v>
      </c>
      <c r="H16" s="50">
        <v>79.099999999999994</v>
      </c>
      <c r="I16" s="48">
        <v>169.8</v>
      </c>
      <c r="J16" s="48"/>
      <c r="K16" s="48">
        <v>30</v>
      </c>
      <c r="L16" s="48">
        <f t="shared" si="9"/>
        <v>5</v>
      </c>
      <c r="M16" s="72">
        <f t="shared" si="10"/>
        <v>6.8503937007874107</v>
      </c>
      <c r="N16" s="72">
        <f t="shared" si="11"/>
        <v>174.02</v>
      </c>
      <c r="O16" s="73">
        <f t="shared" si="12"/>
        <v>27.43475661104798</v>
      </c>
      <c r="P16" s="48" t="str">
        <f t="shared" si="4"/>
        <v>OVERWEIGHT</v>
      </c>
      <c r="Q16" s="72">
        <f t="shared" si="13"/>
        <v>62.820000000000007</v>
      </c>
      <c r="R16" s="72">
        <f t="shared" si="14"/>
        <v>71.19</v>
      </c>
      <c r="S16" s="72">
        <f t="shared" si="15"/>
        <v>87.009999999999991</v>
      </c>
      <c r="T16" s="72">
        <f t="shared" si="16"/>
        <v>1884.6000000000001</v>
      </c>
      <c r="U16" s="79">
        <v>43322</v>
      </c>
    </row>
    <row r="17" spans="1:21">
      <c r="A17" s="46" t="s">
        <v>38</v>
      </c>
      <c r="B17" s="46" t="s">
        <v>39</v>
      </c>
      <c r="C17" s="46" t="s">
        <v>25</v>
      </c>
      <c r="D17" s="47" t="s">
        <v>40</v>
      </c>
      <c r="E17" s="48" t="s">
        <v>25</v>
      </c>
      <c r="F17" s="49">
        <v>24675</v>
      </c>
      <c r="G17" s="48" t="s">
        <v>26</v>
      </c>
      <c r="H17" s="50">
        <v>60.4</v>
      </c>
      <c r="I17" s="48">
        <v>155.4</v>
      </c>
      <c r="J17" s="48"/>
      <c r="K17" s="48">
        <v>30</v>
      </c>
      <c r="L17" s="48">
        <f t="shared" si="9"/>
        <v>5</v>
      </c>
      <c r="M17" s="72">
        <f t="shared" si="10"/>
        <v>1.1811023622047223</v>
      </c>
      <c r="N17" s="72">
        <f t="shared" si="11"/>
        <v>132.88</v>
      </c>
      <c r="O17" s="73">
        <f t="shared" si="12"/>
        <v>25.01122192241883</v>
      </c>
      <c r="P17" s="48" t="str">
        <f t="shared" si="4"/>
        <v>OVERWEIGHT</v>
      </c>
      <c r="Q17" s="72">
        <f t="shared" si="13"/>
        <v>49.860000000000007</v>
      </c>
      <c r="R17" s="72">
        <f t="shared" si="14"/>
        <v>54.36</v>
      </c>
      <c r="S17" s="72">
        <f t="shared" si="15"/>
        <v>66.44</v>
      </c>
      <c r="T17" s="72">
        <f t="shared" si="16"/>
        <v>1495.8000000000002</v>
      </c>
      <c r="U17" s="79">
        <v>43322</v>
      </c>
    </row>
    <row r="18" spans="1:21">
      <c r="A18" s="46" t="s">
        <v>41</v>
      </c>
      <c r="B18" s="46" t="s">
        <v>42</v>
      </c>
      <c r="C18" s="46"/>
      <c r="D18" s="47" t="s">
        <v>43</v>
      </c>
      <c r="E18" s="48" t="s">
        <v>25</v>
      </c>
      <c r="F18" s="49">
        <v>35430</v>
      </c>
      <c r="G18" s="48" t="s">
        <v>26</v>
      </c>
      <c r="H18" s="50">
        <v>36.299999999999997</v>
      </c>
      <c r="I18" s="48">
        <v>144.30000000000001</v>
      </c>
      <c r="J18" s="48"/>
      <c r="K18" s="48">
        <v>30</v>
      </c>
      <c r="L18" s="48">
        <f t="shared" si="9"/>
        <v>4</v>
      </c>
      <c r="M18" s="72">
        <f t="shared" si="10"/>
        <v>8.8110236220472444</v>
      </c>
      <c r="N18" s="72">
        <f t="shared" si="11"/>
        <v>79.86</v>
      </c>
      <c r="O18" s="73">
        <f t="shared" si="12"/>
        <v>17.433073566129696</v>
      </c>
      <c r="P18" s="48" t="str">
        <f t="shared" si="4"/>
        <v>UNDERWEIGHT</v>
      </c>
      <c r="Q18" s="72">
        <f t="shared" si="13"/>
        <v>39.870000000000012</v>
      </c>
      <c r="R18" s="72">
        <f t="shared" si="14"/>
        <v>32.669999999999995</v>
      </c>
      <c r="S18" s="72">
        <f t="shared" si="15"/>
        <v>39.93</v>
      </c>
      <c r="T18" s="72">
        <f t="shared" si="16"/>
        <v>1196.1000000000004</v>
      </c>
      <c r="U18" s="79">
        <v>43322</v>
      </c>
    </row>
    <row r="19" spans="1:21">
      <c r="A19" s="46" t="s">
        <v>44</v>
      </c>
      <c r="B19" s="46" t="s">
        <v>45</v>
      </c>
      <c r="C19" s="46"/>
      <c r="D19" s="47" t="s">
        <v>46</v>
      </c>
      <c r="E19" s="48" t="s">
        <v>37</v>
      </c>
      <c r="F19" s="49">
        <v>26649</v>
      </c>
      <c r="G19" s="48" t="s">
        <v>26</v>
      </c>
      <c r="H19" s="50">
        <v>70.55</v>
      </c>
      <c r="I19" s="48">
        <v>166.9</v>
      </c>
      <c r="J19" s="48"/>
      <c r="K19" s="48">
        <v>30</v>
      </c>
      <c r="L19" s="48">
        <f t="shared" si="9"/>
        <v>5</v>
      </c>
      <c r="M19" s="72">
        <f t="shared" si="10"/>
        <v>5.7086614173228263</v>
      </c>
      <c r="N19" s="72">
        <f t="shared" si="11"/>
        <v>155.21</v>
      </c>
      <c r="O19" s="73">
        <f t="shared" si="12"/>
        <v>25.327034661958578</v>
      </c>
      <c r="P19" s="48" t="str">
        <f t="shared" si="4"/>
        <v>OVERWEIGHT</v>
      </c>
      <c r="Q19" s="72">
        <f t="shared" si="13"/>
        <v>60.210000000000008</v>
      </c>
      <c r="R19" s="72">
        <f t="shared" si="14"/>
        <v>63.494999999999997</v>
      </c>
      <c r="S19" s="72">
        <f t="shared" si="15"/>
        <v>77.60499999999999</v>
      </c>
      <c r="T19" s="72">
        <f t="shared" si="16"/>
        <v>1806.3000000000002</v>
      </c>
      <c r="U19" s="79">
        <v>43322</v>
      </c>
    </row>
    <row r="20" spans="1:21">
      <c r="A20" s="46" t="s">
        <v>47</v>
      </c>
      <c r="B20" s="46" t="s">
        <v>48</v>
      </c>
      <c r="C20" s="46"/>
      <c r="D20" s="47" t="s">
        <v>49</v>
      </c>
      <c r="E20" s="48" t="s">
        <v>37</v>
      </c>
      <c r="F20" s="49">
        <v>35517</v>
      </c>
      <c r="G20" s="48" t="s">
        <v>26</v>
      </c>
      <c r="H20" s="50">
        <v>56.45</v>
      </c>
      <c r="I20" s="48">
        <v>159.5</v>
      </c>
      <c r="J20" s="48"/>
      <c r="K20" s="48">
        <v>30</v>
      </c>
      <c r="L20" s="48">
        <f t="shared" si="9"/>
        <v>5</v>
      </c>
      <c r="M20" s="72">
        <f t="shared" si="10"/>
        <v>2.7952755905511744</v>
      </c>
      <c r="N20" s="72">
        <f t="shared" si="11"/>
        <v>124.19000000000001</v>
      </c>
      <c r="O20" s="73">
        <f t="shared" si="12"/>
        <v>22.189247354094398</v>
      </c>
      <c r="P20" s="48" t="str">
        <f t="shared" si="4"/>
        <v>NORMAL</v>
      </c>
      <c r="Q20" s="72">
        <f t="shared" si="13"/>
        <v>53.55</v>
      </c>
      <c r="R20" s="72">
        <f t="shared" si="14"/>
        <v>50.805</v>
      </c>
      <c r="S20" s="72">
        <f t="shared" si="15"/>
        <v>62.095000000000006</v>
      </c>
      <c r="T20" s="72">
        <f t="shared" si="16"/>
        <v>1606.5</v>
      </c>
      <c r="U20" s="79">
        <v>43322</v>
      </c>
    </row>
    <row r="21" spans="1:21">
      <c r="A21" s="51" t="s">
        <v>50</v>
      </c>
      <c r="B21" s="46" t="s">
        <v>51</v>
      </c>
      <c r="C21" s="46"/>
      <c r="D21" s="47" t="s">
        <v>52</v>
      </c>
      <c r="E21" s="48" t="s">
        <v>37</v>
      </c>
      <c r="F21" s="49">
        <v>33797</v>
      </c>
      <c r="G21" s="48" t="s">
        <v>26</v>
      </c>
      <c r="H21" s="50">
        <v>61.75</v>
      </c>
      <c r="I21" s="48">
        <v>160.69999999999999</v>
      </c>
      <c r="J21" s="48"/>
      <c r="K21" s="48">
        <v>30</v>
      </c>
      <c r="L21" s="48">
        <f t="shared" si="9"/>
        <v>5</v>
      </c>
      <c r="M21" s="72">
        <f t="shared" si="10"/>
        <v>3.2677165354330633</v>
      </c>
      <c r="N21" s="72">
        <f t="shared" si="11"/>
        <v>135.85000000000002</v>
      </c>
      <c r="O21" s="73">
        <f t="shared" si="12"/>
        <v>23.911411222448148</v>
      </c>
      <c r="P21" s="48" t="str">
        <f t="shared" si="4"/>
        <v>NORMAL</v>
      </c>
      <c r="Q21" s="72">
        <f t="shared" si="13"/>
        <v>54.629999999999988</v>
      </c>
      <c r="R21" s="72">
        <f t="shared" si="14"/>
        <v>55.575000000000003</v>
      </c>
      <c r="S21" s="72">
        <f t="shared" si="15"/>
        <v>67.924999999999997</v>
      </c>
      <c r="T21" s="72">
        <f t="shared" si="16"/>
        <v>1638.8999999999996</v>
      </c>
      <c r="U21" s="79">
        <v>43322</v>
      </c>
    </row>
    <row r="22" spans="1:21" ht="18.75" customHeight="1">
      <c r="A22" s="52" t="s">
        <v>53</v>
      </c>
      <c r="B22" s="53" t="s">
        <v>54</v>
      </c>
      <c r="C22" s="53"/>
      <c r="D22" s="54" t="s">
        <v>55</v>
      </c>
      <c r="E22" s="55" t="s">
        <v>37</v>
      </c>
      <c r="F22" s="56">
        <v>34510</v>
      </c>
      <c r="G22" s="55" t="s">
        <v>26</v>
      </c>
      <c r="H22" s="55">
        <v>54.7</v>
      </c>
      <c r="I22" s="55">
        <v>161.19999999999999</v>
      </c>
      <c r="J22" s="55"/>
      <c r="K22" s="55">
        <v>30</v>
      </c>
      <c r="L22" s="55">
        <f t="shared" ref="L22:L32" si="17">ROUNDDOWN(((I22/2.54)/12),0)</f>
        <v>5</v>
      </c>
      <c r="M22" s="74">
        <f t="shared" ref="M22:M32" si="18">((((I22/2.54)/12)-L22)*12)</f>
        <v>3.4645669291338486</v>
      </c>
      <c r="N22" s="74">
        <f t="shared" ref="N22:N32" si="19">H22*2.2</f>
        <v>120.34000000000002</v>
      </c>
      <c r="O22" s="75">
        <f t="shared" ref="O22:O32" si="20">H22/((I22/100)^2)</f>
        <v>21.050249678281382</v>
      </c>
      <c r="P22" s="55" t="str">
        <f t="shared" ref="P22:P32" si="21">IF(O22&lt;18.5,"UNDERWEIGHT",IF(O22&lt;=24.99,"NORMAL",IF(O22&lt;=29.99,"OVERWEIGHT","OBESE")))</f>
        <v>NORMAL</v>
      </c>
      <c r="Q22" s="74">
        <f t="shared" ref="Q22:Q32" si="22">((I22-100)-((I22-100)*0.1))</f>
        <v>55.079999999999991</v>
      </c>
      <c r="R22" s="74">
        <f t="shared" ref="R22:R32" si="23">(H22)-(0.1*H22)</f>
        <v>49.230000000000004</v>
      </c>
      <c r="S22" s="74">
        <f t="shared" ref="S22:S32" si="24">(H22)+(0.1*H22)</f>
        <v>60.17</v>
      </c>
      <c r="T22" s="74">
        <f t="shared" ref="T22:T32" si="25">Q22*K22</f>
        <v>1652.3999999999996</v>
      </c>
      <c r="U22" s="80">
        <v>43420</v>
      </c>
    </row>
    <row r="23" spans="1:21">
      <c r="A23" s="53" t="s">
        <v>21</v>
      </c>
      <c r="B23" s="53" t="s">
        <v>22</v>
      </c>
      <c r="C23" s="53" t="s">
        <v>23</v>
      </c>
      <c r="D23" s="53" t="s">
        <v>24</v>
      </c>
      <c r="E23" s="55" t="s">
        <v>25</v>
      </c>
      <c r="F23" s="56">
        <v>27701</v>
      </c>
      <c r="G23" s="55" t="s">
        <v>26</v>
      </c>
      <c r="H23" s="57">
        <v>50.3</v>
      </c>
      <c r="I23" s="55">
        <v>160.19999999999999</v>
      </c>
      <c r="J23" s="57">
        <v>26.6</v>
      </c>
      <c r="K23" s="55">
        <v>30</v>
      </c>
      <c r="L23" s="55">
        <f t="shared" si="17"/>
        <v>5</v>
      </c>
      <c r="M23" s="74">
        <f t="shared" si="18"/>
        <v>3.070866141732278</v>
      </c>
      <c r="N23" s="74">
        <f t="shared" si="19"/>
        <v>110.66</v>
      </c>
      <c r="O23" s="75">
        <f t="shared" si="20"/>
        <v>19.599408355036857</v>
      </c>
      <c r="P23" s="55" t="str">
        <f t="shared" si="21"/>
        <v>NORMAL</v>
      </c>
      <c r="Q23" s="74">
        <f t="shared" si="22"/>
        <v>54.179999999999993</v>
      </c>
      <c r="R23" s="74">
        <f t="shared" si="23"/>
        <v>45.269999999999996</v>
      </c>
      <c r="S23" s="74">
        <f t="shared" si="24"/>
        <v>55.33</v>
      </c>
      <c r="T23" s="74">
        <f t="shared" si="25"/>
        <v>1625.3999999999999</v>
      </c>
      <c r="U23" s="80">
        <v>43420</v>
      </c>
    </row>
    <row r="24" spans="1:21">
      <c r="A24" s="53" t="s">
        <v>27</v>
      </c>
      <c r="B24" s="53" t="s">
        <v>28</v>
      </c>
      <c r="C24" s="53"/>
      <c r="D24" s="53" t="s">
        <v>29</v>
      </c>
      <c r="E24" s="55" t="s">
        <v>25</v>
      </c>
      <c r="F24" s="56">
        <v>25101</v>
      </c>
      <c r="G24" s="55" t="s">
        <v>26</v>
      </c>
      <c r="H24" s="57">
        <v>57.4</v>
      </c>
      <c r="I24" s="55">
        <v>146.19999999999999</v>
      </c>
      <c r="J24" s="55"/>
      <c r="K24" s="55">
        <v>30</v>
      </c>
      <c r="L24" s="55">
        <f t="shared" si="17"/>
        <v>4</v>
      </c>
      <c r="M24" s="74">
        <f t="shared" si="18"/>
        <v>9.5590551181102263</v>
      </c>
      <c r="N24" s="74">
        <f t="shared" si="19"/>
        <v>126.28</v>
      </c>
      <c r="O24" s="75">
        <f t="shared" si="20"/>
        <v>26.854504726205693</v>
      </c>
      <c r="P24" s="55" t="str">
        <f t="shared" si="21"/>
        <v>OVERWEIGHT</v>
      </c>
      <c r="Q24" s="74">
        <f t="shared" si="22"/>
        <v>41.579999999999991</v>
      </c>
      <c r="R24" s="74">
        <f t="shared" si="23"/>
        <v>51.66</v>
      </c>
      <c r="S24" s="74">
        <f t="shared" si="24"/>
        <v>63.14</v>
      </c>
      <c r="T24" s="74">
        <f t="shared" si="25"/>
        <v>1247.3999999999996</v>
      </c>
      <c r="U24" s="80">
        <v>43420</v>
      </c>
    </row>
    <row r="25" spans="1:21">
      <c r="A25" s="53" t="s">
        <v>33</v>
      </c>
      <c r="B25" s="53" t="s">
        <v>34</v>
      </c>
      <c r="C25" s="53" t="s">
        <v>35</v>
      </c>
      <c r="D25" s="54" t="s">
        <v>36</v>
      </c>
      <c r="E25" s="55" t="s">
        <v>37</v>
      </c>
      <c r="F25" s="56">
        <v>32069</v>
      </c>
      <c r="G25" s="55" t="s">
        <v>26</v>
      </c>
      <c r="H25" s="57">
        <v>81.2</v>
      </c>
      <c r="I25" s="55">
        <v>169.8</v>
      </c>
      <c r="J25" s="57">
        <v>27.1</v>
      </c>
      <c r="K25" s="55">
        <v>30</v>
      </c>
      <c r="L25" s="55">
        <f t="shared" si="17"/>
        <v>5</v>
      </c>
      <c r="M25" s="74">
        <f t="shared" si="18"/>
        <v>6.8503937007874107</v>
      </c>
      <c r="N25" s="74">
        <f t="shared" si="19"/>
        <v>178.64000000000001</v>
      </c>
      <c r="O25" s="75">
        <f t="shared" si="20"/>
        <v>28.163112981252798</v>
      </c>
      <c r="P25" s="55" t="str">
        <f t="shared" si="21"/>
        <v>OVERWEIGHT</v>
      </c>
      <c r="Q25" s="74">
        <f t="shared" si="22"/>
        <v>62.820000000000007</v>
      </c>
      <c r="R25" s="74">
        <f t="shared" si="23"/>
        <v>73.08</v>
      </c>
      <c r="S25" s="74">
        <f t="shared" si="24"/>
        <v>89.320000000000007</v>
      </c>
      <c r="T25" s="74">
        <f t="shared" si="25"/>
        <v>1884.6000000000001</v>
      </c>
      <c r="U25" s="80">
        <v>43420</v>
      </c>
    </row>
    <row r="26" spans="1:21">
      <c r="A26" s="53" t="s">
        <v>56</v>
      </c>
      <c r="B26" s="53" t="s">
        <v>57</v>
      </c>
      <c r="C26" s="53"/>
      <c r="D26" s="54" t="s">
        <v>58</v>
      </c>
      <c r="E26" s="55" t="s">
        <v>25</v>
      </c>
      <c r="F26" s="56">
        <v>28896</v>
      </c>
      <c r="G26" s="55" t="s">
        <v>26</v>
      </c>
      <c r="H26" s="57">
        <v>49.8</v>
      </c>
      <c r="I26" s="55">
        <v>161.80000000000001</v>
      </c>
      <c r="J26" s="57"/>
      <c r="K26" s="55">
        <v>30</v>
      </c>
      <c r="L26" s="55">
        <f t="shared" si="17"/>
        <v>5</v>
      </c>
      <c r="M26" s="74">
        <f t="shared" si="18"/>
        <v>3.7007874015748037</v>
      </c>
      <c r="N26" s="74">
        <f t="shared" si="19"/>
        <v>109.56</v>
      </c>
      <c r="O26" s="75">
        <f t="shared" si="20"/>
        <v>19.022706541519153</v>
      </c>
      <c r="P26" s="55" t="str">
        <f t="shared" si="21"/>
        <v>NORMAL</v>
      </c>
      <c r="Q26" s="74">
        <f t="shared" si="22"/>
        <v>55.620000000000012</v>
      </c>
      <c r="R26" s="74">
        <f t="shared" si="23"/>
        <v>44.819999999999993</v>
      </c>
      <c r="S26" s="74">
        <f t="shared" si="24"/>
        <v>54.78</v>
      </c>
      <c r="T26" s="74">
        <f t="shared" si="25"/>
        <v>1668.6000000000004</v>
      </c>
      <c r="U26" s="80">
        <v>43420</v>
      </c>
    </row>
    <row r="27" spans="1:21">
      <c r="A27" s="53" t="s">
        <v>38</v>
      </c>
      <c r="B27" s="53" t="s">
        <v>39</v>
      </c>
      <c r="C27" s="53" t="s">
        <v>25</v>
      </c>
      <c r="D27" s="54" t="s">
        <v>40</v>
      </c>
      <c r="E27" s="55" t="s">
        <v>25</v>
      </c>
      <c r="F27" s="56">
        <v>24675</v>
      </c>
      <c r="G27" s="55" t="s">
        <v>26</v>
      </c>
      <c r="H27" s="57">
        <v>60.1</v>
      </c>
      <c r="I27" s="55">
        <v>155.4</v>
      </c>
      <c r="J27" s="57">
        <v>37</v>
      </c>
      <c r="K27" s="55">
        <v>30</v>
      </c>
      <c r="L27" s="55">
        <f t="shared" si="17"/>
        <v>5</v>
      </c>
      <c r="M27" s="74">
        <f t="shared" si="18"/>
        <v>1.1811023622047223</v>
      </c>
      <c r="N27" s="74">
        <f t="shared" si="19"/>
        <v>132.22000000000003</v>
      </c>
      <c r="O27" s="75">
        <f t="shared" si="20"/>
        <v>24.88699399896311</v>
      </c>
      <c r="P27" s="55" t="str">
        <f t="shared" si="21"/>
        <v>NORMAL</v>
      </c>
      <c r="Q27" s="74">
        <f t="shared" si="22"/>
        <v>49.860000000000007</v>
      </c>
      <c r="R27" s="74">
        <f t="shared" si="23"/>
        <v>54.09</v>
      </c>
      <c r="S27" s="74">
        <f t="shared" si="24"/>
        <v>66.11</v>
      </c>
      <c r="T27" s="74">
        <f t="shared" si="25"/>
        <v>1495.8000000000002</v>
      </c>
      <c r="U27" s="80">
        <v>43420</v>
      </c>
    </row>
    <row r="28" spans="1:21">
      <c r="A28" s="53" t="s">
        <v>41</v>
      </c>
      <c r="B28" s="53" t="s">
        <v>42</v>
      </c>
      <c r="C28" s="53"/>
      <c r="D28" s="54" t="s">
        <v>43</v>
      </c>
      <c r="E28" s="55" t="s">
        <v>25</v>
      </c>
      <c r="F28" s="56">
        <v>35430</v>
      </c>
      <c r="G28" s="55" t="s">
        <v>26</v>
      </c>
      <c r="H28" s="57">
        <v>36.1</v>
      </c>
      <c r="I28" s="55">
        <v>144.30000000000001</v>
      </c>
      <c r="J28" s="57">
        <v>22.5</v>
      </c>
      <c r="K28" s="55">
        <v>30</v>
      </c>
      <c r="L28" s="55">
        <f t="shared" si="17"/>
        <v>4</v>
      </c>
      <c r="M28" s="74">
        <f t="shared" si="18"/>
        <v>8.8110236220472444</v>
      </c>
      <c r="N28" s="74">
        <f t="shared" si="19"/>
        <v>79.420000000000016</v>
      </c>
      <c r="O28" s="75">
        <f t="shared" si="20"/>
        <v>17.337023574029811</v>
      </c>
      <c r="P28" s="55" t="str">
        <f t="shared" si="21"/>
        <v>UNDERWEIGHT</v>
      </c>
      <c r="Q28" s="74">
        <f t="shared" si="22"/>
        <v>39.870000000000012</v>
      </c>
      <c r="R28" s="74">
        <f t="shared" si="23"/>
        <v>32.49</v>
      </c>
      <c r="S28" s="74">
        <f t="shared" si="24"/>
        <v>39.71</v>
      </c>
      <c r="T28" s="74">
        <f t="shared" si="25"/>
        <v>1196.1000000000004</v>
      </c>
      <c r="U28" s="80">
        <v>43420</v>
      </c>
    </row>
    <row r="29" spans="1:21">
      <c r="A29" s="53" t="s">
        <v>44</v>
      </c>
      <c r="B29" s="53" t="s">
        <v>45</v>
      </c>
      <c r="C29" s="53"/>
      <c r="D29" s="54" t="s">
        <v>46</v>
      </c>
      <c r="E29" s="55" t="s">
        <v>37</v>
      </c>
      <c r="F29" s="56">
        <v>26649</v>
      </c>
      <c r="G29" s="55" t="s">
        <v>26</v>
      </c>
      <c r="H29" s="57">
        <v>68.8</v>
      </c>
      <c r="I29" s="55">
        <v>166.9</v>
      </c>
      <c r="J29" s="57">
        <v>25.6</v>
      </c>
      <c r="K29" s="55">
        <v>30</v>
      </c>
      <c r="L29" s="55">
        <f t="shared" si="17"/>
        <v>5</v>
      </c>
      <c r="M29" s="74">
        <f t="shared" si="18"/>
        <v>5.7086614173228263</v>
      </c>
      <c r="N29" s="74">
        <f t="shared" si="19"/>
        <v>151.36000000000001</v>
      </c>
      <c r="O29" s="75">
        <f t="shared" si="20"/>
        <v>24.698794964461378</v>
      </c>
      <c r="P29" s="55" t="str">
        <f t="shared" si="21"/>
        <v>NORMAL</v>
      </c>
      <c r="Q29" s="74">
        <f t="shared" si="22"/>
        <v>60.210000000000008</v>
      </c>
      <c r="R29" s="74">
        <f t="shared" si="23"/>
        <v>61.919999999999995</v>
      </c>
      <c r="S29" s="74">
        <f t="shared" si="24"/>
        <v>75.679999999999993</v>
      </c>
      <c r="T29" s="74">
        <f t="shared" si="25"/>
        <v>1806.3000000000002</v>
      </c>
      <c r="U29" s="80">
        <v>43420</v>
      </c>
    </row>
    <row r="30" spans="1:21">
      <c r="A30" s="53" t="s">
        <v>47</v>
      </c>
      <c r="B30" s="53" t="s">
        <v>48</v>
      </c>
      <c r="C30" s="53"/>
      <c r="D30" s="54" t="s">
        <v>49</v>
      </c>
      <c r="E30" s="55" t="s">
        <v>37</v>
      </c>
      <c r="F30" s="56">
        <v>35517</v>
      </c>
      <c r="G30" s="55" t="s">
        <v>26</v>
      </c>
      <c r="H30" s="57">
        <v>57.2</v>
      </c>
      <c r="I30" s="55">
        <v>159.5</v>
      </c>
      <c r="J30" s="57">
        <v>19.8</v>
      </c>
      <c r="K30" s="55">
        <v>30</v>
      </c>
      <c r="L30" s="55">
        <f t="shared" si="17"/>
        <v>5</v>
      </c>
      <c r="M30" s="74">
        <f t="shared" si="18"/>
        <v>2.7952755905511744</v>
      </c>
      <c r="N30" s="74">
        <f t="shared" si="19"/>
        <v>125.84000000000002</v>
      </c>
      <c r="O30" s="75">
        <f t="shared" si="20"/>
        <v>22.484055777753756</v>
      </c>
      <c r="P30" s="55" t="str">
        <f t="shared" si="21"/>
        <v>NORMAL</v>
      </c>
      <c r="Q30" s="74">
        <f t="shared" si="22"/>
        <v>53.55</v>
      </c>
      <c r="R30" s="74">
        <f t="shared" si="23"/>
        <v>51.480000000000004</v>
      </c>
      <c r="S30" s="74">
        <f t="shared" si="24"/>
        <v>62.92</v>
      </c>
      <c r="T30" s="74">
        <f t="shared" si="25"/>
        <v>1606.5</v>
      </c>
      <c r="U30" s="80">
        <v>43420</v>
      </c>
    </row>
    <row r="31" spans="1:21">
      <c r="A31" s="58" t="s">
        <v>50</v>
      </c>
      <c r="B31" s="53" t="s">
        <v>51</v>
      </c>
      <c r="C31" s="53"/>
      <c r="D31" s="54" t="s">
        <v>52</v>
      </c>
      <c r="E31" s="55" t="s">
        <v>37</v>
      </c>
      <c r="F31" s="56">
        <v>33797</v>
      </c>
      <c r="G31" s="55" t="s">
        <v>26</v>
      </c>
      <c r="H31" s="57">
        <v>61.1</v>
      </c>
      <c r="I31" s="55">
        <v>160.69999999999999</v>
      </c>
      <c r="J31" s="57">
        <v>23.2</v>
      </c>
      <c r="K31" s="55">
        <v>30</v>
      </c>
      <c r="L31" s="55">
        <f t="shared" si="17"/>
        <v>5</v>
      </c>
      <c r="M31" s="74">
        <f t="shared" si="18"/>
        <v>3.2677165354330633</v>
      </c>
      <c r="N31" s="74">
        <f t="shared" si="19"/>
        <v>134.42000000000002</v>
      </c>
      <c r="O31" s="75">
        <f t="shared" si="20"/>
        <v>23.659712156948697</v>
      </c>
      <c r="P31" s="55" t="str">
        <f t="shared" si="21"/>
        <v>NORMAL</v>
      </c>
      <c r="Q31" s="74">
        <f t="shared" si="22"/>
        <v>54.629999999999988</v>
      </c>
      <c r="R31" s="74">
        <f t="shared" si="23"/>
        <v>54.99</v>
      </c>
      <c r="S31" s="74">
        <f t="shared" si="24"/>
        <v>67.210000000000008</v>
      </c>
      <c r="T31" s="74">
        <f t="shared" si="25"/>
        <v>1638.8999999999996</v>
      </c>
      <c r="U31" s="80">
        <v>43420</v>
      </c>
    </row>
    <row r="32" spans="1:21">
      <c r="A32" s="41" t="s">
        <v>59</v>
      </c>
      <c r="B32" s="41" t="s">
        <v>60</v>
      </c>
      <c r="C32" s="41"/>
      <c r="D32" s="41"/>
      <c r="E32" s="42" t="s">
        <v>37</v>
      </c>
      <c r="F32" s="43"/>
      <c r="G32" s="42" t="s">
        <v>26</v>
      </c>
      <c r="H32" s="8">
        <v>73.400000000000006</v>
      </c>
      <c r="I32" s="8">
        <v>165.4</v>
      </c>
      <c r="J32" s="8">
        <v>25.4</v>
      </c>
      <c r="K32" s="42">
        <v>30</v>
      </c>
      <c r="L32" s="42">
        <f t="shared" si="17"/>
        <v>5</v>
      </c>
      <c r="M32" s="70">
        <f t="shared" si="18"/>
        <v>5.1181102362204705</v>
      </c>
      <c r="N32" s="70">
        <f t="shared" si="19"/>
        <v>161.48000000000002</v>
      </c>
      <c r="O32" s="71">
        <f t="shared" si="20"/>
        <v>26.830270393564241</v>
      </c>
      <c r="P32" s="42" t="str">
        <f t="shared" si="21"/>
        <v>OVERWEIGHT</v>
      </c>
      <c r="Q32" s="70">
        <f t="shared" si="22"/>
        <v>58.860000000000007</v>
      </c>
      <c r="R32" s="70">
        <f t="shared" si="23"/>
        <v>66.06</v>
      </c>
      <c r="S32" s="70">
        <f t="shared" si="24"/>
        <v>80.740000000000009</v>
      </c>
      <c r="T32" s="70">
        <f t="shared" si="25"/>
        <v>1765.8000000000002</v>
      </c>
      <c r="U32" s="78">
        <v>43182</v>
      </c>
    </row>
    <row r="33" spans="1:21">
      <c r="A33" s="59" t="s">
        <v>61</v>
      </c>
      <c r="B33" s="41" t="s">
        <v>62</v>
      </c>
      <c r="C33" s="41" t="s">
        <v>63</v>
      </c>
      <c r="D33" s="60" t="s">
        <v>64</v>
      </c>
      <c r="E33" s="42" t="s">
        <v>25</v>
      </c>
      <c r="F33" s="43"/>
      <c r="G33" s="42" t="s">
        <v>26</v>
      </c>
      <c r="H33" s="42">
        <v>43.7</v>
      </c>
      <c r="I33" s="42">
        <v>145</v>
      </c>
      <c r="J33" s="42">
        <v>32.4</v>
      </c>
      <c r="K33" s="42">
        <v>30</v>
      </c>
      <c r="L33" s="42">
        <f t="shared" ref="L33:L61" si="26">ROUNDDOWN(((I33/2.54)/12),0)</f>
        <v>4</v>
      </c>
      <c r="M33" s="70">
        <f t="shared" ref="M33:M61" si="27">((((I33/2.54)/12)-L33)*12)</f>
        <v>9.0866141732283481</v>
      </c>
      <c r="N33" s="70">
        <f t="shared" ref="N33:N61" si="28">H33*2.2</f>
        <v>96.140000000000015</v>
      </c>
      <c r="O33" s="71">
        <f t="shared" ref="O33:O61" si="29">H33/((I33/100)^2)</f>
        <v>20.784780023781213</v>
      </c>
      <c r="P33" s="42" t="str">
        <f t="shared" ref="P33:P61" si="30">IF(O33&lt;18.5,"UNDERWEIGHT",IF(O33&lt;=24.99,"NORMAL",IF(O33&lt;=29.99,"OVERWEIGHT","OBESE")))</f>
        <v>NORMAL</v>
      </c>
      <c r="Q33" s="70">
        <f t="shared" ref="Q33:Q61" si="31">((I33-100)-((I33-100)*0.1))</f>
        <v>40.5</v>
      </c>
      <c r="R33" s="70">
        <f t="shared" ref="R33:R61" si="32">(H33)-(0.1*H33)</f>
        <v>39.330000000000005</v>
      </c>
      <c r="S33" s="70">
        <f t="shared" ref="S33:S61" si="33">(H33)+(0.1*H33)</f>
        <v>48.07</v>
      </c>
      <c r="T33" s="70">
        <f t="shared" ref="T33:T61" si="34">Q33*K33</f>
        <v>1215</v>
      </c>
      <c r="U33" s="81">
        <v>43182</v>
      </c>
    </row>
    <row r="34" spans="1:21">
      <c r="A34" s="59" t="s">
        <v>65</v>
      </c>
      <c r="B34" s="41" t="s">
        <v>66</v>
      </c>
      <c r="C34" s="41" t="s">
        <v>35</v>
      </c>
      <c r="D34" s="44" t="s">
        <v>67</v>
      </c>
      <c r="E34" s="42" t="s">
        <v>25</v>
      </c>
      <c r="F34" s="43">
        <v>24887</v>
      </c>
      <c r="G34" s="42" t="s">
        <v>26</v>
      </c>
      <c r="H34" s="42">
        <v>68.599999999999994</v>
      </c>
      <c r="I34" s="42">
        <v>156.9</v>
      </c>
      <c r="J34" s="42">
        <v>41.8</v>
      </c>
      <c r="K34" s="42">
        <v>30</v>
      </c>
      <c r="L34" s="42">
        <f t="shared" si="26"/>
        <v>5</v>
      </c>
      <c r="M34" s="70">
        <f t="shared" si="27"/>
        <v>1.7716535433070888</v>
      </c>
      <c r="N34" s="70">
        <f t="shared" si="28"/>
        <v>150.91999999999999</v>
      </c>
      <c r="O34" s="71">
        <f t="shared" si="29"/>
        <v>27.8662307185791</v>
      </c>
      <c r="P34" s="42" t="str">
        <f t="shared" si="30"/>
        <v>OVERWEIGHT</v>
      </c>
      <c r="Q34" s="70">
        <f t="shared" si="31"/>
        <v>51.210000000000008</v>
      </c>
      <c r="R34" s="70">
        <f t="shared" si="32"/>
        <v>61.739999999999995</v>
      </c>
      <c r="S34" s="70">
        <f t="shared" si="33"/>
        <v>75.459999999999994</v>
      </c>
      <c r="T34" s="70">
        <f t="shared" si="34"/>
        <v>1536.3000000000002</v>
      </c>
      <c r="U34" s="81">
        <v>43182</v>
      </c>
    </row>
    <row r="35" spans="1:21">
      <c r="A35" s="59" t="s">
        <v>68</v>
      </c>
      <c r="B35" s="41" t="s">
        <v>69</v>
      </c>
      <c r="C35" s="41"/>
      <c r="D35" s="44" t="s">
        <v>70</v>
      </c>
      <c r="E35" s="42" t="s">
        <v>25</v>
      </c>
      <c r="F35" s="43"/>
      <c r="G35" s="42" t="s">
        <v>26</v>
      </c>
      <c r="H35" s="42">
        <v>44.9</v>
      </c>
      <c r="I35" s="42">
        <v>138.69999999999999</v>
      </c>
      <c r="J35" s="42">
        <v>36.299999999999997</v>
      </c>
      <c r="K35" s="42">
        <v>30</v>
      </c>
      <c r="L35" s="42">
        <f t="shared" si="26"/>
        <v>4</v>
      </c>
      <c r="M35" s="70">
        <f t="shared" si="27"/>
        <v>6.6062992125984259</v>
      </c>
      <c r="N35" s="70">
        <f t="shared" si="28"/>
        <v>98.78</v>
      </c>
      <c r="O35" s="71">
        <f t="shared" si="29"/>
        <v>23.339600544556031</v>
      </c>
      <c r="P35" s="42" t="str">
        <f t="shared" si="30"/>
        <v>NORMAL</v>
      </c>
      <c r="Q35" s="70">
        <f t="shared" si="31"/>
        <v>34.829999999999991</v>
      </c>
      <c r="R35" s="70">
        <f t="shared" si="32"/>
        <v>40.409999999999997</v>
      </c>
      <c r="S35" s="70">
        <f t="shared" si="33"/>
        <v>49.39</v>
      </c>
      <c r="T35" s="70">
        <f t="shared" si="34"/>
        <v>1044.8999999999996</v>
      </c>
      <c r="U35" s="81">
        <v>43182</v>
      </c>
    </row>
    <row r="36" spans="1:21">
      <c r="A36" s="59" t="s">
        <v>71</v>
      </c>
      <c r="B36" s="41" t="s">
        <v>72</v>
      </c>
      <c r="C36" s="41"/>
      <c r="D36" s="61" t="s">
        <v>73</v>
      </c>
      <c r="E36" s="62" t="s">
        <v>25</v>
      </c>
      <c r="F36" s="43">
        <v>23903</v>
      </c>
      <c r="G36" s="42" t="s">
        <v>26</v>
      </c>
      <c r="H36" s="42">
        <v>67.7</v>
      </c>
      <c r="I36" s="42">
        <v>153.30000000000001</v>
      </c>
      <c r="J36" s="42">
        <v>42.5</v>
      </c>
      <c r="K36" s="42">
        <v>30</v>
      </c>
      <c r="L36" s="42">
        <f t="shared" si="26"/>
        <v>5</v>
      </c>
      <c r="M36" s="70">
        <f t="shared" si="27"/>
        <v>0.35433070866142202</v>
      </c>
      <c r="N36" s="70">
        <f t="shared" si="28"/>
        <v>148.94000000000003</v>
      </c>
      <c r="O36" s="71">
        <f t="shared" si="29"/>
        <v>28.80741963389471</v>
      </c>
      <c r="P36" s="42" t="str">
        <f t="shared" si="30"/>
        <v>OVERWEIGHT</v>
      </c>
      <c r="Q36" s="70">
        <f t="shared" si="31"/>
        <v>47.970000000000013</v>
      </c>
      <c r="R36" s="70">
        <f t="shared" si="32"/>
        <v>60.93</v>
      </c>
      <c r="S36" s="70">
        <f t="shared" si="33"/>
        <v>74.47</v>
      </c>
      <c r="T36" s="70">
        <f t="shared" si="34"/>
        <v>1439.1000000000004</v>
      </c>
      <c r="U36" s="81">
        <v>43182</v>
      </c>
    </row>
    <row r="37" spans="1:21">
      <c r="A37" s="59" t="s">
        <v>74</v>
      </c>
      <c r="B37" s="41" t="s">
        <v>75</v>
      </c>
      <c r="C37" s="41" t="s">
        <v>37</v>
      </c>
      <c r="D37" s="60" t="s">
        <v>76</v>
      </c>
      <c r="E37" s="42" t="s">
        <v>25</v>
      </c>
      <c r="F37" s="43"/>
      <c r="G37" s="42" t="s">
        <v>26</v>
      </c>
      <c r="H37" s="42">
        <v>53.1</v>
      </c>
      <c r="I37" s="42">
        <v>154.5</v>
      </c>
      <c r="J37" s="42">
        <v>31</v>
      </c>
      <c r="K37" s="42">
        <v>30</v>
      </c>
      <c r="L37" s="42">
        <f t="shared" si="26"/>
        <v>5</v>
      </c>
      <c r="M37" s="70">
        <f t="shared" si="27"/>
        <v>0.82677165354330029</v>
      </c>
      <c r="N37" s="70">
        <f t="shared" si="28"/>
        <v>116.82000000000001</v>
      </c>
      <c r="O37" s="71">
        <f t="shared" si="29"/>
        <v>22.245263455556604</v>
      </c>
      <c r="P37" s="42" t="str">
        <f t="shared" si="30"/>
        <v>NORMAL</v>
      </c>
      <c r="Q37" s="70">
        <f t="shared" si="31"/>
        <v>49.05</v>
      </c>
      <c r="R37" s="70">
        <f t="shared" si="32"/>
        <v>47.79</v>
      </c>
      <c r="S37" s="70">
        <f t="shared" si="33"/>
        <v>58.410000000000004</v>
      </c>
      <c r="T37" s="70">
        <f t="shared" si="34"/>
        <v>1471.5</v>
      </c>
      <c r="U37" s="81">
        <v>43182</v>
      </c>
    </row>
    <row r="38" spans="1:21">
      <c r="A38" s="59" t="s">
        <v>77</v>
      </c>
      <c r="B38" s="41" t="s">
        <v>78</v>
      </c>
      <c r="C38" s="41" t="s">
        <v>79</v>
      </c>
      <c r="D38" s="60" t="s">
        <v>80</v>
      </c>
      <c r="E38" s="42" t="s">
        <v>37</v>
      </c>
      <c r="F38" s="43"/>
      <c r="G38" s="42" t="s">
        <v>26</v>
      </c>
      <c r="H38" s="42">
        <v>58</v>
      </c>
      <c r="I38" s="42">
        <v>168.5</v>
      </c>
      <c r="J38" s="42">
        <v>19.3</v>
      </c>
      <c r="K38" s="42">
        <v>30</v>
      </c>
      <c r="L38" s="42">
        <f t="shared" si="26"/>
        <v>5</v>
      </c>
      <c r="M38" s="70">
        <f t="shared" si="27"/>
        <v>6.338582677165352</v>
      </c>
      <c r="N38" s="70">
        <f t="shared" si="28"/>
        <v>127.60000000000001</v>
      </c>
      <c r="O38" s="71">
        <f t="shared" si="29"/>
        <v>20.428109783479645</v>
      </c>
      <c r="P38" s="42" t="str">
        <f t="shared" si="30"/>
        <v>NORMAL</v>
      </c>
      <c r="Q38" s="70">
        <f t="shared" si="31"/>
        <v>61.65</v>
      </c>
      <c r="R38" s="70">
        <f t="shared" si="32"/>
        <v>52.2</v>
      </c>
      <c r="S38" s="70">
        <f t="shared" si="33"/>
        <v>63.8</v>
      </c>
      <c r="T38" s="70">
        <f t="shared" si="34"/>
        <v>1849.5</v>
      </c>
      <c r="U38" s="81">
        <v>43182</v>
      </c>
    </row>
    <row r="39" spans="1:21">
      <c r="A39" s="59" t="s">
        <v>81</v>
      </c>
      <c r="B39" s="41" t="s">
        <v>82</v>
      </c>
      <c r="C39" s="41" t="s">
        <v>83</v>
      </c>
      <c r="D39" s="41" t="s">
        <v>84</v>
      </c>
      <c r="E39" s="42" t="s">
        <v>25</v>
      </c>
      <c r="F39" s="43"/>
      <c r="G39" s="42" t="s">
        <v>26</v>
      </c>
      <c r="H39" s="42">
        <v>53.4</v>
      </c>
      <c r="I39" s="42">
        <v>147.1</v>
      </c>
      <c r="J39" s="42">
        <v>35.4</v>
      </c>
      <c r="K39" s="42">
        <v>30</v>
      </c>
      <c r="L39" s="42">
        <f t="shared" si="26"/>
        <v>4</v>
      </c>
      <c r="M39" s="70">
        <f t="shared" si="27"/>
        <v>9.9133858267716484</v>
      </c>
      <c r="N39" s="70">
        <f t="shared" si="28"/>
        <v>117.48</v>
      </c>
      <c r="O39" s="71">
        <f t="shared" si="29"/>
        <v>24.678338195828623</v>
      </c>
      <c r="P39" s="42" t="str">
        <f t="shared" si="30"/>
        <v>NORMAL</v>
      </c>
      <c r="Q39" s="70">
        <f t="shared" si="31"/>
        <v>42.389999999999993</v>
      </c>
      <c r="R39" s="70">
        <f t="shared" si="32"/>
        <v>48.06</v>
      </c>
      <c r="S39" s="70">
        <f t="shared" si="33"/>
        <v>58.739999999999995</v>
      </c>
      <c r="T39" s="70">
        <f t="shared" si="34"/>
        <v>1271.6999999999998</v>
      </c>
      <c r="U39" s="81">
        <v>43182</v>
      </c>
    </row>
    <row r="40" spans="1:21">
      <c r="A40" s="59" t="s">
        <v>85</v>
      </c>
      <c r="B40" s="41" t="s">
        <v>86</v>
      </c>
      <c r="C40" s="41" t="s">
        <v>87</v>
      </c>
      <c r="D40" s="63" t="s">
        <v>88</v>
      </c>
      <c r="E40" s="42" t="s">
        <v>25</v>
      </c>
      <c r="F40" s="43">
        <v>33580</v>
      </c>
      <c r="G40" s="42" t="s">
        <v>26</v>
      </c>
      <c r="H40" s="42">
        <v>56.6</v>
      </c>
      <c r="I40" s="42">
        <v>158</v>
      </c>
      <c r="J40" s="42">
        <v>32.4</v>
      </c>
      <c r="K40" s="42">
        <v>30</v>
      </c>
      <c r="L40" s="42">
        <f t="shared" si="26"/>
        <v>5</v>
      </c>
      <c r="M40" s="70">
        <f t="shared" si="27"/>
        <v>2.2047244094488185</v>
      </c>
      <c r="N40" s="70">
        <f t="shared" si="28"/>
        <v>124.52000000000001</v>
      </c>
      <c r="O40" s="71">
        <f t="shared" si="29"/>
        <v>22.672648614004164</v>
      </c>
      <c r="P40" s="42" t="str">
        <f t="shared" si="30"/>
        <v>NORMAL</v>
      </c>
      <c r="Q40" s="70">
        <f t="shared" si="31"/>
        <v>52.2</v>
      </c>
      <c r="R40" s="70">
        <f t="shared" si="32"/>
        <v>50.94</v>
      </c>
      <c r="S40" s="70">
        <f t="shared" si="33"/>
        <v>62.260000000000005</v>
      </c>
      <c r="T40" s="70">
        <f t="shared" si="34"/>
        <v>1566</v>
      </c>
      <c r="U40" s="81">
        <v>43182</v>
      </c>
    </row>
    <row r="41" spans="1:21">
      <c r="A41" s="59" t="s">
        <v>89</v>
      </c>
      <c r="B41" s="41" t="s">
        <v>90</v>
      </c>
      <c r="C41" s="41" t="s">
        <v>23</v>
      </c>
      <c r="D41" s="61" t="s">
        <v>91</v>
      </c>
      <c r="E41" s="62" t="s">
        <v>25</v>
      </c>
      <c r="F41" s="43"/>
      <c r="G41" s="42" t="s">
        <v>26</v>
      </c>
      <c r="H41" s="42">
        <v>59.3</v>
      </c>
      <c r="I41" s="42">
        <v>157</v>
      </c>
      <c r="J41" s="42">
        <v>36</v>
      </c>
      <c r="K41" s="42">
        <v>30</v>
      </c>
      <c r="L41" s="42">
        <f t="shared" si="26"/>
        <v>5</v>
      </c>
      <c r="M41" s="70">
        <f t="shared" si="27"/>
        <v>1.811023622047248</v>
      </c>
      <c r="N41" s="70">
        <f t="shared" si="28"/>
        <v>130.46</v>
      </c>
      <c r="O41" s="71">
        <f t="shared" si="29"/>
        <v>24.057771106332911</v>
      </c>
      <c r="P41" s="42" t="str">
        <f t="shared" si="30"/>
        <v>NORMAL</v>
      </c>
      <c r="Q41" s="70">
        <f t="shared" si="31"/>
        <v>51.3</v>
      </c>
      <c r="R41" s="70">
        <f t="shared" si="32"/>
        <v>53.37</v>
      </c>
      <c r="S41" s="70">
        <f t="shared" si="33"/>
        <v>65.22999999999999</v>
      </c>
      <c r="T41" s="70">
        <f t="shared" si="34"/>
        <v>1539</v>
      </c>
      <c r="U41" s="81">
        <v>43182</v>
      </c>
    </row>
    <row r="42" spans="1:21">
      <c r="A42" s="59" t="s">
        <v>92</v>
      </c>
      <c r="B42" s="41" t="s">
        <v>93</v>
      </c>
      <c r="C42" s="41" t="s">
        <v>94</v>
      </c>
      <c r="D42" s="60" t="s">
        <v>95</v>
      </c>
      <c r="E42" s="42" t="s">
        <v>25</v>
      </c>
      <c r="F42" s="43"/>
      <c r="G42" s="42" t="s">
        <v>26</v>
      </c>
      <c r="H42" s="42">
        <v>60.9</v>
      </c>
      <c r="I42" s="42">
        <v>158.5</v>
      </c>
      <c r="J42" s="42">
        <v>37.4</v>
      </c>
      <c r="K42" s="42">
        <v>30</v>
      </c>
      <c r="L42" s="42">
        <f t="shared" si="26"/>
        <v>5</v>
      </c>
      <c r="M42" s="70">
        <f t="shared" si="27"/>
        <v>2.4015748031496038</v>
      </c>
      <c r="N42" s="70">
        <f t="shared" si="28"/>
        <v>133.98000000000002</v>
      </c>
      <c r="O42" s="71">
        <f t="shared" si="29"/>
        <v>24.24145926419807</v>
      </c>
      <c r="P42" s="42" t="str">
        <f t="shared" si="30"/>
        <v>NORMAL</v>
      </c>
      <c r="Q42" s="70">
        <f t="shared" si="31"/>
        <v>52.65</v>
      </c>
      <c r="R42" s="70">
        <f t="shared" si="32"/>
        <v>54.81</v>
      </c>
      <c r="S42" s="70">
        <f t="shared" si="33"/>
        <v>66.989999999999995</v>
      </c>
      <c r="T42" s="70">
        <f t="shared" si="34"/>
        <v>1579.5</v>
      </c>
      <c r="U42" s="81">
        <v>43182</v>
      </c>
    </row>
    <row r="43" spans="1:21">
      <c r="A43" s="59" t="s">
        <v>96</v>
      </c>
      <c r="B43" s="41" t="s">
        <v>97</v>
      </c>
      <c r="C43" s="41"/>
      <c r="D43" s="44" t="s">
        <v>98</v>
      </c>
      <c r="E43" s="42" t="s">
        <v>37</v>
      </c>
      <c r="F43" s="43"/>
      <c r="G43" s="42" t="s">
        <v>26</v>
      </c>
      <c r="H43" s="42">
        <v>59.6</v>
      </c>
      <c r="I43" s="42">
        <v>163.80000000000001</v>
      </c>
      <c r="J43" s="42">
        <v>17.5</v>
      </c>
      <c r="K43" s="42">
        <v>30</v>
      </c>
      <c r="L43" s="42">
        <f t="shared" si="26"/>
        <v>5</v>
      </c>
      <c r="M43" s="70">
        <f t="shared" si="27"/>
        <v>4.4881889763779554</v>
      </c>
      <c r="N43" s="70">
        <f t="shared" si="28"/>
        <v>131.12</v>
      </c>
      <c r="O43" s="71">
        <f t="shared" si="29"/>
        <v>22.213575327128439</v>
      </c>
      <c r="P43" s="42" t="str">
        <f t="shared" si="30"/>
        <v>NORMAL</v>
      </c>
      <c r="Q43" s="70">
        <f t="shared" si="31"/>
        <v>57.420000000000009</v>
      </c>
      <c r="R43" s="70">
        <f t="shared" si="32"/>
        <v>53.64</v>
      </c>
      <c r="S43" s="70">
        <f t="shared" si="33"/>
        <v>65.56</v>
      </c>
      <c r="T43" s="70">
        <f t="shared" si="34"/>
        <v>1722.6000000000004</v>
      </c>
      <c r="U43" s="81">
        <v>43182</v>
      </c>
    </row>
    <row r="44" spans="1:21">
      <c r="A44" s="59" t="s">
        <v>99</v>
      </c>
      <c r="B44" s="41" t="s">
        <v>100</v>
      </c>
      <c r="C44" s="41" t="s">
        <v>87</v>
      </c>
      <c r="D44" s="41"/>
      <c r="E44" s="42" t="s">
        <v>37</v>
      </c>
      <c r="F44" s="43"/>
      <c r="G44" s="42" t="s">
        <v>26</v>
      </c>
      <c r="H44" s="42">
        <v>47.9</v>
      </c>
      <c r="I44" s="42">
        <v>154.9</v>
      </c>
      <c r="J44" s="42">
        <v>15.1</v>
      </c>
      <c r="K44" s="42">
        <v>30</v>
      </c>
      <c r="L44" s="42">
        <f t="shared" si="26"/>
        <v>5</v>
      </c>
      <c r="M44" s="70">
        <f t="shared" si="27"/>
        <v>0.98425196850393704</v>
      </c>
      <c r="N44" s="70">
        <f t="shared" si="28"/>
        <v>105.38000000000001</v>
      </c>
      <c r="O44" s="71">
        <f t="shared" si="29"/>
        <v>19.963315844246122</v>
      </c>
      <c r="P44" s="42" t="str">
        <f t="shared" si="30"/>
        <v>NORMAL</v>
      </c>
      <c r="Q44" s="70">
        <f t="shared" si="31"/>
        <v>49.410000000000004</v>
      </c>
      <c r="R44" s="70">
        <f t="shared" si="32"/>
        <v>43.11</v>
      </c>
      <c r="S44" s="70">
        <f t="shared" si="33"/>
        <v>52.69</v>
      </c>
      <c r="T44" s="70">
        <f t="shared" si="34"/>
        <v>1482.3000000000002</v>
      </c>
      <c r="U44" s="81">
        <v>43182</v>
      </c>
    </row>
    <row r="45" spans="1:21">
      <c r="A45" s="59" t="s">
        <v>101</v>
      </c>
      <c r="B45" s="41" t="s">
        <v>102</v>
      </c>
      <c r="C45" s="41"/>
      <c r="D45" s="41"/>
      <c r="E45" s="42" t="s">
        <v>37</v>
      </c>
      <c r="F45" s="43"/>
      <c r="G45" s="42" t="s">
        <v>26</v>
      </c>
      <c r="H45" s="42">
        <v>64.900000000000006</v>
      </c>
      <c r="I45" s="42">
        <v>166.8</v>
      </c>
      <c r="J45" s="42">
        <v>19.8</v>
      </c>
      <c r="K45" s="42">
        <v>30</v>
      </c>
      <c r="L45" s="42">
        <f t="shared" si="26"/>
        <v>5</v>
      </c>
      <c r="M45" s="70">
        <f t="shared" si="27"/>
        <v>5.6692913385826778</v>
      </c>
      <c r="N45" s="70">
        <f t="shared" si="28"/>
        <v>142.78000000000003</v>
      </c>
      <c r="O45" s="71">
        <f t="shared" si="29"/>
        <v>23.326662411078328</v>
      </c>
      <c r="P45" s="42" t="str">
        <f t="shared" si="30"/>
        <v>NORMAL</v>
      </c>
      <c r="Q45" s="70">
        <f t="shared" si="31"/>
        <v>60.120000000000012</v>
      </c>
      <c r="R45" s="70">
        <f t="shared" si="32"/>
        <v>58.410000000000004</v>
      </c>
      <c r="S45" s="70">
        <f t="shared" si="33"/>
        <v>71.39</v>
      </c>
      <c r="T45" s="70">
        <f t="shared" si="34"/>
        <v>1803.6000000000004</v>
      </c>
      <c r="U45" s="81">
        <v>43182</v>
      </c>
    </row>
    <row r="46" spans="1:21">
      <c r="A46" s="59" t="s">
        <v>103</v>
      </c>
      <c r="B46" s="41" t="s">
        <v>104</v>
      </c>
      <c r="C46" s="41" t="s">
        <v>105</v>
      </c>
      <c r="D46" s="41"/>
      <c r="E46" s="42" t="s">
        <v>25</v>
      </c>
      <c r="F46" s="43"/>
      <c r="G46" s="42" t="s">
        <v>26</v>
      </c>
      <c r="H46" s="42">
        <v>60.2</v>
      </c>
      <c r="I46" s="42">
        <v>147.6</v>
      </c>
      <c r="J46" s="42">
        <v>39.6</v>
      </c>
      <c r="K46" s="42">
        <v>30</v>
      </c>
      <c r="L46" s="42">
        <f t="shared" si="26"/>
        <v>4</v>
      </c>
      <c r="M46" s="70">
        <f t="shared" si="27"/>
        <v>10.110236220472434</v>
      </c>
      <c r="N46" s="70">
        <f t="shared" si="28"/>
        <v>132.44000000000003</v>
      </c>
      <c r="O46" s="71">
        <f t="shared" si="29"/>
        <v>27.632728901814765</v>
      </c>
      <c r="P46" s="42" t="str">
        <f t="shared" si="30"/>
        <v>OVERWEIGHT</v>
      </c>
      <c r="Q46" s="70">
        <f t="shared" si="31"/>
        <v>42.839999999999996</v>
      </c>
      <c r="R46" s="70">
        <f t="shared" si="32"/>
        <v>54.18</v>
      </c>
      <c r="S46" s="70">
        <f t="shared" si="33"/>
        <v>66.22</v>
      </c>
      <c r="T46" s="70">
        <f t="shared" si="34"/>
        <v>1285.1999999999998</v>
      </c>
      <c r="U46" s="81">
        <v>43182</v>
      </c>
    </row>
    <row r="47" spans="1:21">
      <c r="A47" s="59" t="s">
        <v>106</v>
      </c>
      <c r="B47" s="41" t="s">
        <v>107</v>
      </c>
      <c r="C47" s="41" t="s">
        <v>108</v>
      </c>
      <c r="D47" s="41" t="s">
        <v>109</v>
      </c>
      <c r="E47" s="42" t="s">
        <v>25</v>
      </c>
      <c r="F47" s="43"/>
      <c r="G47" s="42" t="s">
        <v>26</v>
      </c>
      <c r="H47" s="42">
        <v>58.2</v>
      </c>
      <c r="I47" s="42">
        <v>154.9</v>
      </c>
      <c r="J47" s="42">
        <v>36</v>
      </c>
      <c r="K47" s="42">
        <v>30</v>
      </c>
      <c r="L47" s="42">
        <f t="shared" si="26"/>
        <v>5</v>
      </c>
      <c r="M47" s="70">
        <f t="shared" si="27"/>
        <v>0.98425196850393704</v>
      </c>
      <c r="N47" s="70">
        <f t="shared" si="28"/>
        <v>128.04000000000002</v>
      </c>
      <c r="O47" s="71">
        <f t="shared" si="29"/>
        <v>24.256053906787564</v>
      </c>
      <c r="P47" s="42" t="str">
        <f t="shared" si="30"/>
        <v>NORMAL</v>
      </c>
      <c r="Q47" s="70">
        <f t="shared" si="31"/>
        <v>49.410000000000004</v>
      </c>
      <c r="R47" s="70">
        <f t="shared" si="32"/>
        <v>52.38</v>
      </c>
      <c r="S47" s="70">
        <f t="shared" si="33"/>
        <v>64.02000000000001</v>
      </c>
      <c r="T47" s="70">
        <f t="shared" si="34"/>
        <v>1482.3000000000002</v>
      </c>
      <c r="U47" s="81">
        <v>43182</v>
      </c>
    </row>
    <row r="48" spans="1:21">
      <c r="A48" s="59" t="s">
        <v>110</v>
      </c>
      <c r="B48" s="41" t="s">
        <v>111</v>
      </c>
      <c r="C48" s="41"/>
      <c r="D48" s="64" t="s">
        <v>112</v>
      </c>
      <c r="E48" s="42" t="s">
        <v>25</v>
      </c>
      <c r="F48" s="43">
        <v>34165</v>
      </c>
      <c r="G48" s="42" t="s">
        <v>26</v>
      </c>
      <c r="H48" s="42">
        <v>52.8</v>
      </c>
      <c r="I48" s="42">
        <v>147.5</v>
      </c>
      <c r="J48" s="42">
        <v>33.299999999999997</v>
      </c>
      <c r="K48" s="42">
        <v>30</v>
      </c>
      <c r="L48" s="42">
        <f t="shared" si="26"/>
        <v>4</v>
      </c>
      <c r="M48" s="70">
        <f t="shared" si="27"/>
        <v>10.070866141732285</v>
      </c>
      <c r="N48" s="70">
        <f t="shared" si="28"/>
        <v>116.16</v>
      </c>
      <c r="O48" s="71">
        <f t="shared" si="29"/>
        <v>24.268888250502727</v>
      </c>
      <c r="P48" s="42" t="str">
        <f t="shared" si="30"/>
        <v>NORMAL</v>
      </c>
      <c r="Q48" s="70">
        <f t="shared" si="31"/>
        <v>42.75</v>
      </c>
      <c r="R48" s="70">
        <f t="shared" si="32"/>
        <v>47.519999999999996</v>
      </c>
      <c r="S48" s="70">
        <f t="shared" si="33"/>
        <v>58.08</v>
      </c>
      <c r="T48" s="70">
        <f t="shared" si="34"/>
        <v>1282.5</v>
      </c>
      <c r="U48" s="81">
        <v>43182</v>
      </c>
    </row>
    <row r="49" spans="1:21">
      <c r="A49" s="59" t="s">
        <v>113</v>
      </c>
      <c r="B49" s="41" t="s">
        <v>114</v>
      </c>
      <c r="C49" s="41" t="s">
        <v>115</v>
      </c>
      <c r="D49" s="65" t="s">
        <v>116</v>
      </c>
      <c r="E49" s="42" t="s">
        <v>25</v>
      </c>
      <c r="F49" s="43"/>
      <c r="G49" s="42" t="s">
        <v>26</v>
      </c>
      <c r="H49" s="42">
        <v>63.3</v>
      </c>
      <c r="I49" s="42">
        <v>163.1</v>
      </c>
      <c r="J49" s="42">
        <v>33.9</v>
      </c>
      <c r="K49" s="42">
        <v>30</v>
      </c>
      <c r="L49" s="42">
        <f t="shared" si="26"/>
        <v>5</v>
      </c>
      <c r="M49" s="70">
        <f t="shared" si="27"/>
        <v>4.2125984251968411</v>
      </c>
      <c r="N49" s="70">
        <f t="shared" si="28"/>
        <v>139.26</v>
      </c>
      <c r="O49" s="71">
        <f t="shared" si="29"/>
        <v>23.795552224094706</v>
      </c>
      <c r="P49" s="42" t="str">
        <f t="shared" si="30"/>
        <v>NORMAL</v>
      </c>
      <c r="Q49" s="70">
        <f t="shared" si="31"/>
        <v>56.789999999999992</v>
      </c>
      <c r="R49" s="70">
        <f t="shared" si="32"/>
        <v>56.97</v>
      </c>
      <c r="S49" s="70">
        <f t="shared" si="33"/>
        <v>69.63</v>
      </c>
      <c r="T49" s="70">
        <f t="shared" si="34"/>
        <v>1703.6999999999998</v>
      </c>
      <c r="U49" s="81">
        <v>43182</v>
      </c>
    </row>
    <row r="50" spans="1:21">
      <c r="A50" s="59" t="s">
        <v>117</v>
      </c>
      <c r="B50" s="41" t="s">
        <v>118</v>
      </c>
      <c r="C50" s="41" t="s">
        <v>37</v>
      </c>
      <c r="D50" s="44" t="s">
        <v>119</v>
      </c>
      <c r="E50" s="42" t="s">
        <v>37</v>
      </c>
      <c r="F50" s="43"/>
      <c r="G50" s="42" t="s">
        <v>26</v>
      </c>
      <c r="H50" s="42">
        <v>53.1</v>
      </c>
      <c r="I50" s="42">
        <v>162.4</v>
      </c>
      <c r="J50" s="42">
        <v>13.3</v>
      </c>
      <c r="K50" s="42">
        <v>30</v>
      </c>
      <c r="L50" s="42">
        <f t="shared" si="26"/>
        <v>5</v>
      </c>
      <c r="M50" s="70">
        <f t="shared" si="27"/>
        <v>3.9370078740157481</v>
      </c>
      <c r="N50" s="70">
        <f t="shared" si="28"/>
        <v>116.82000000000001</v>
      </c>
      <c r="O50" s="71">
        <f t="shared" si="29"/>
        <v>20.133647989516852</v>
      </c>
      <c r="P50" s="42" t="str">
        <f t="shared" si="30"/>
        <v>NORMAL</v>
      </c>
      <c r="Q50" s="70">
        <f t="shared" si="31"/>
        <v>56.160000000000004</v>
      </c>
      <c r="R50" s="70">
        <f t="shared" si="32"/>
        <v>47.79</v>
      </c>
      <c r="S50" s="70">
        <f t="shared" si="33"/>
        <v>58.410000000000004</v>
      </c>
      <c r="T50" s="70">
        <f t="shared" si="34"/>
        <v>1684.8000000000002</v>
      </c>
      <c r="U50" s="81">
        <v>43182</v>
      </c>
    </row>
    <row r="51" spans="1:21">
      <c r="A51" s="59" t="s">
        <v>120</v>
      </c>
      <c r="B51" s="41" t="s">
        <v>121</v>
      </c>
      <c r="C51" s="41" t="s">
        <v>63</v>
      </c>
      <c r="D51" s="44" t="s">
        <v>122</v>
      </c>
      <c r="E51" s="42" t="s">
        <v>25</v>
      </c>
      <c r="F51" s="43"/>
      <c r="G51" s="42" t="s">
        <v>26</v>
      </c>
      <c r="H51" s="42">
        <v>52.6</v>
      </c>
      <c r="I51" s="42">
        <v>156.6</v>
      </c>
      <c r="J51" s="42">
        <v>31.3</v>
      </c>
      <c r="K51" s="42">
        <v>30</v>
      </c>
      <c r="L51" s="42">
        <f t="shared" si="26"/>
        <v>5</v>
      </c>
      <c r="M51" s="70">
        <f t="shared" si="27"/>
        <v>1.6535433070866112</v>
      </c>
      <c r="N51" s="70">
        <f t="shared" si="28"/>
        <v>115.72000000000001</v>
      </c>
      <c r="O51" s="71">
        <f t="shared" si="29"/>
        <v>21.448761925266972</v>
      </c>
      <c r="P51" s="42" t="str">
        <f t="shared" si="30"/>
        <v>NORMAL</v>
      </c>
      <c r="Q51" s="70">
        <f t="shared" si="31"/>
        <v>50.94</v>
      </c>
      <c r="R51" s="70">
        <f t="shared" si="32"/>
        <v>47.34</v>
      </c>
      <c r="S51" s="70">
        <f t="shared" si="33"/>
        <v>57.86</v>
      </c>
      <c r="T51" s="70">
        <f t="shared" si="34"/>
        <v>1528.1999999999998</v>
      </c>
      <c r="U51" s="81">
        <v>43182</v>
      </c>
    </row>
    <row r="52" spans="1:21">
      <c r="A52" s="59" t="s">
        <v>123</v>
      </c>
      <c r="B52" s="41" t="s">
        <v>124</v>
      </c>
      <c r="C52" s="41" t="s">
        <v>87</v>
      </c>
      <c r="D52" s="44" t="s">
        <v>125</v>
      </c>
      <c r="E52" s="42" t="s">
        <v>25</v>
      </c>
      <c r="F52" s="43"/>
      <c r="G52" s="42" t="s">
        <v>26</v>
      </c>
      <c r="H52" s="42">
        <v>63</v>
      </c>
      <c r="I52" s="42">
        <v>152.9</v>
      </c>
      <c r="J52" s="42">
        <v>39.299999999999997</v>
      </c>
      <c r="K52" s="42">
        <v>30</v>
      </c>
      <c r="L52" s="42">
        <f t="shared" si="26"/>
        <v>5</v>
      </c>
      <c r="M52" s="70">
        <f t="shared" si="27"/>
        <v>0.19685039370078528</v>
      </c>
      <c r="N52" s="70">
        <f t="shared" si="28"/>
        <v>138.60000000000002</v>
      </c>
      <c r="O52" s="71">
        <f t="shared" si="29"/>
        <v>26.947940428797335</v>
      </c>
      <c r="P52" s="42" t="str">
        <f t="shared" si="30"/>
        <v>OVERWEIGHT</v>
      </c>
      <c r="Q52" s="70">
        <f t="shared" si="31"/>
        <v>47.610000000000007</v>
      </c>
      <c r="R52" s="70">
        <f t="shared" si="32"/>
        <v>56.7</v>
      </c>
      <c r="S52" s="70">
        <f t="shared" si="33"/>
        <v>69.3</v>
      </c>
      <c r="T52" s="70">
        <f t="shared" si="34"/>
        <v>1428.3000000000002</v>
      </c>
      <c r="U52" s="81">
        <v>43182</v>
      </c>
    </row>
    <row r="53" spans="1:21">
      <c r="A53" s="59" t="s">
        <v>126</v>
      </c>
      <c r="B53" s="41" t="s">
        <v>127</v>
      </c>
      <c r="C53" s="41"/>
      <c r="D53" s="41"/>
      <c r="E53" s="42" t="s">
        <v>37</v>
      </c>
      <c r="F53" s="43"/>
      <c r="G53" s="42" t="s">
        <v>26</v>
      </c>
      <c r="H53" s="42">
        <v>60</v>
      </c>
      <c r="I53" s="42">
        <v>171.6</v>
      </c>
      <c r="J53" s="42">
        <v>12.3</v>
      </c>
      <c r="K53" s="42">
        <v>30</v>
      </c>
      <c r="L53" s="42">
        <f t="shared" si="26"/>
        <v>5</v>
      </c>
      <c r="M53" s="70">
        <f t="shared" si="27"/>
        <v>7.5590551181102335</v>
      </c>
      <c r="N53" s="70">
        <f t="shared" si="28"/>
        <v>132</v>
      </c>
      <c r="O53" s="71">
        <f t="shared" si="29"/>
        <v>20.375894501768631</v>
      </c>
      <c r="P53" s="42" t="str">
        <f t="shared" si="30"/>
        <v>NORMAL</v>
      </c>
      <c r="Q53" s="70">
        <f t="shared" si="31"/>
        <v>64.44</v>
      </c>
      <c r="R53" s="70">
        <f t="shared" si="32"/>
        <v>54</v>
      </c>
      <c r="S53" s="70">
        <f t="shared" si="33"/>
        <v>66</v>
      </c>
      <c r="T53" s="70">
        <f t="shared" si="34"/>
        <v>1933.1999999999998</v>
      </c>
      <c r="U53" s="81">
        <v>43182</v>
      </c>
    </row>
    <row r="54" spans="1:21">
      <c r="A54" s="59" t="s">
        <v>128</v>
      </c>
      <c r="B54" s="41" t="s">
        <v>129</v>
      </c>
      <c r="C54" s="41" t="s">
        <v>37</v>
      </c>
      <c r="D54" s="44" t="s">
        <v>130</v>
      </c>
      <c r="E54" s="42" t="s">
        <v>37</v>
      </c>
      <c r="F54" s="43"/>
      <c r="G54" s="42" t="s">
        <v>26</v>
      </c>
      <c r="H54" s="42">
        <v>67.099999999999994</v>
      </c>
      <c r="I54" s="42">
        <v>172.2</v>
      </c>
      <c r="J54" s="42">
        <v>19.3</v>
      </c>
      <c r="K54" s="42">
        <v>30</v>
      </c>
      <c r="L54" s="42">
        <f t="shared" si="26"/>
        <v>5</v>
      </c>
      <c r="M54" s="70">
        <f t="shared" si="27"/>
        <v>7.7952755905511673</v>
      </c>
      <c r="N54" s="70">
        <f t="shared" si="28"/>
        <v>147.62</v>
      </c>
      <c r="O54" s="71">
        <f t="shared" si="29"/>
        <v>22.628523945767082</v>
      </c>
      <c r="P54" s="42" t="str">
        <f t="shared" si="30"/>
        <v>NORMAL</v>
      </c>
      <c r="Q54" s="70">
        <f t="shared" si="31"/>
        <v>64.97999999999999</v>
      </c>
      <c r="R54" s="70">
        <f t="shared" si="32"/>
        <v>60.389999999999993</v>
      </c>
      <c r="S54" s="70">
        <f t="shared" si="33"/>
        <v>73.809999999999988</v>
      </c>
      <c r="T54" s="70">
        <f t="shared" si="34"/>
        <v>1949.3999999999996</v>
      </c>
      <c r="U54" s="81">
        <v>43182</v>
      </c>
    </row>
    <row r="55" spans="1:21">
      <c r="A55" s="59" t="s">
        <v>131</v>
      </c>
      <c r="B55" s="41" t="s">
        <v>132</v>
      </c>
      <c r="C55" s="41"/>
      <c r="D55" s="44" t="s">
        <v>133</v>
      </c>
      <c r="E55" s="42" t="s">
        <v>25</v>
      </c>
      <c r="F55" s="43">
        <v>31166</v>
      </c>
      <c r="G55" s="42" t="s">
        <v>26</v>
      </c>
      <c r="H55" s="42">
        <v>62.5</v>
      </c>
      <c r="I55" s="42">
        <v>152.4</v>
      </c>
      <c r="J55" s="42">
        <v>39.299999999999997</v>
      </c>
      <c r="K55" s="42">
        <v>30</v>
      </c>
      <c r="L55" s="42">
        <f t="shared" si="26"/>
        <v>5</v>
      </c>
      <c r="M55" s="70">
        <f t="shared" si="27"/>
        <v>0</v>
      </c>
      <c r="N55" s="70">
        <f t="shared" si="28"/>
        <v>137.5</v>
      </c>
      <c r="O55" s="71">
        <f t="shared" si="29"/>
        <v>26.909776041774304</v>
      </c>
      <c r="P55" s="42" t="str">
        <f t="shared" si="30"/>
        <v>OVERWEIGHT</v>
      </c>
      <c r="Q55" s="70">
        <f t="shared" si="31"/>
        <v>47.160000000000004</v>
      </c>
      <c r="R55" s="70">
        <f t="shared" si="32"/>
        <v>56.25</v>
      </c>
      <c r="S55" s="70">
        <f t="shared" si="33"/>
        <v>68.75</v>
      </c>
      <c r="T55" s="70">
        <f t="shared" si="34"/>
        <v>1414.8000000000002</v>
      </c>
      <c r="U55" s="81">
        <v>43182</v>
      </c>
    </row>
    <row r="56" spans="1:21">
      <c r="A56" s="59" t="s">
        <v>134</v>
      </c>
      <c r="B56" s="41" t="s">
        <v>135</v>
      </c>
      <c r="C56" s="41" t="s">
        <v>105</v>
      </c>
      <c r="D56" s="41"/>
      <c r="E56" s="42" t="s">
        <v>25</v>
      </c>
      <c r="F56" s="43"/>
      <c r="G56" s="42" t="s">
        <v>26</v>
      </c>
      <c r="H56" s="42">
        <v>71.099999999999994</v>
      </c>
      <c r="I56" s="42">
        <v>149.30000000000001</v>
      </c>
      <c r="J56" s="42">
        <v>46</v>
      </c>
      <c r="K56" s="42">
        <v>30</v>
      </c>
      <c r="L56" s="42">
        <f t="shared" si="26"/>
        <v>4</v>
      </c>
      <c r="M56" s="70">
        <f t="shared" si="27"/>
        <v>10.779527559055119</v>
      </c>
      <c r="N56" s="70">
        <f t="shared" si="28"/>
        <v>156.41999999999999</v>
      </c>
      <c r="O56" s="71">
        <f t="shared" si="29"/>
        <v>31.897010788008693</v>
      </c>
      <c r="P56" s="42" t="str">
        <f t="shared" si="30"/>
        <v>OBESE</v>
      </c>
      <c r="Q56" s="70">
        <f t="shared" si="31"/>
        <v>44.370000000000012</v>
      </c>
      <c r="R56" s="70">
        <f t="shared" si="32"/>
        <v>63.989999999999995</v>
      </c>
      <c r="S56" s="70">
        <f t="shared" si="33"/>
        <v>78.209999999999994</v>
      </c>
      <c r="T56" s="70">
        <f t="shared" si="34"/>
        <v>1331.1000000000004</v>
      </c>
      <c r="U56" s="81">
        <v>43182</v>
      </c>
    </row>
    <row r="57" spans="1:21">
      <c r="A57" s="59" t="s">
        <v>136</v>
      </c>
      <c r="B57" s="41" t="s">
        <v>137</v>
      </c>
      <c r="C57" s="41" t="s">
        <v>35</v>
      </c>
      <c r="D57" s="44" t="s">
        <v>138</v>
      </c>
      <c r="E57" s="42" t="s">
        <v>25</v>
      </c>
      <c r="F57" s="43"/>
      <c r="G57" s="42" t="s">
        <v>26</v>
      </c>
      <c r="H57" s="42">
        <v>47.5</v>
      </c>
      <c r="I57" s="42">
        <v>148.80000000000001</v>
      </c>
      <c r="J57" s="42">
        <v>34</v>
      </c>
      <c r="K57" s="42">
        <v>30</v>
      </c>
      <c r="L57" s="42">
        <f t="shared" si="26"/>
        <v>4</v>
      </c>
      <c r="M57" s="70">
        <f t="shared" si="27"/>
        <v>10.582677165354333</v>
      </c>
      <c r="N57" s="70">
        <f t="shared" si="28"/>
        <v>104.50000000000001</v>
      </c>
      <c r="O57" s="71">
        <f t="shared" si="29"/>
        <v>21.452985894323039</v>
      </c>
      <c r="P57" s="42" t="str">
        <f t="shared" si="30"/>
        <v>NORMAL</v>
      </c>
      <c r="Q57" s="70">
        <f t="shared" si="31"/>
        <v>43.920000000000009</v>
      </c>
      <c r="R57" s="70">
        <f t="shared" si="32"/>
        <v>42.75</v>
      </c>
      <c r="S57" s="70">
        <f t="shared" si="33"/>
        <v>52.25</v>
      </c>
      <c r="T57" s="70">
        <f t="shared" si="34"/>
        <v>1317.6000000000004</v>
      </c>
      <c r="U57" s="81">
        <v>43182</v>
      </c>
    </row>
    <row r="58" spans="1:21">
      <c r="A58" s="59" t="s">
        <v>139</v>
      </c>
      <c r="B58" s="41" t="s">
        <v>140</v>
      </c>
      <c r="C58" s="41"/>
      <c r="D58" s="41"/>
      <c r="E58" s="42" t="s">
        <v>25</v>
      </c>
      <c r="F58" s="43"/>
      <c r="G58" s="42" t="s">
        <v>26</v>
      </c>
      <c r="H58" s="42">
        <v>49.5</v>
      </c>
      <c r="I58" s="42">
        <v>160.1</v>
      </c>
      <c r="J58" s="42">
        <v>25.8</v>
      </c>
      <c r="K58" s="42">
        <v>30</v>
      </c>
      <c r="L58" s="42">
        <f t="shared" si="26"/>
        <v>5</v>
      </c>
      <c r="M58" s="70">
        <f t="shared" si="27"/>
        <v>3.0314960629921295</v>
      </c>
      <c r="N58" s="70">
        <f t="shared" si="28"/>
        <v>108.9</v>
      </c>
      <c r="O58" s="71">
        <f t="shared" si="29"/>
        <v>19.311790218558748</v>
      </c>
      <c r="P58" s="42" t="str">
        <f t="shared" si="30"/>
        <v>NORMAL</v>
      </c>
      <c r="Q58" s="70">
        <f t="shared" si="31"/>
        <v>54.089999999999996</v>
      </c>
      <c r="R58" s="70">
        <f t="shared" si="32"/>
        <v>44.55</v>
      </c>
      <c r="S58" s="70">
        <f t="shared" si="33"/>
        <v>54.45</v>
      </c>
      <c r="T58" s="70">
        <f t="shared" si="34"/>
        <v>1622.6999999999998</v>
      </c>
      <c r="U58" s="81">
        <v>43182</v>
      </c>
    </row>
    <row r="59" spans="1:21">
      <c r="A59" s="59" t="s">
        <v>141</v>
      </c>
      <c r="B59" s="41" t="s">
        <v>142</v>
      </c>
      <c r="C59" s="41" t="s">
        <v>143</v>
      </c>
      <c r="D59" s="44" t="s">
        <v>144</v>
      </c>
      <c r="E59" s="42" t="s">
        <v>25</v>
      </c>
      <c r="F59" s="43"/>
      <c r="G59" s="42" t="s">
        <v>26</v>
      </c>
      <c r="H59" s="42">
        <v>45.7</v>
      </c>
      <c r="I59" s="42">
        <v>153.80000000000001</v>
      </c>
      <c r="J59" s="42">
        <v>24.6</v>
      </c>
      <c r="K59" s="42">
        <v>30</v>
      </c>
      <c r="L59" s="42">
        <f t="shared" si="26"/>
        <v>5</v>
      </c>
      <c r="M59" s="70">
        <f t="shared" si="27"/>
        <v>0.5511811023622073</v>
      </c>
      <c r="N59" s="70">
        <f t="shared" si="28"/>
        <v>100.54000000000002</v>
      </c>
      <c r="O59" s="71">
        <f t="shared" si="29"/>
        <v>19.319840165313575</v>
      </c>
      <c r="P59" s="42" t="str">
        <f t="shared" si="30"/>
        <v>NORMAL</v>
      </c>
      <c r="Q59" s="70">
        <f t="shared" si="31"/>
        <v>48.420000000000009</v>
      </c>
      <c r="R59" s="70">
        <f t="shared" si="32"/>
        <v>41.13</v>
      </c>
      <c r="S59" s="70">
        <f t="shared" si="33"/>
        <v>50.27</v>
      </c>
      <c r="T59" s="70">
        <f t="shared" si="34"/>
        <v>1452.6000000000004</v>
      </c>
      <c r="U59" s="81">
        <v>43182</v>
      </c>
    </row>
    <row r="60" spans="1:21">
      <c r="A60" s="59" t="s">
        <v>145</v>
      </c>
      <c r="B60" s="41" t="s">
        <v>146</v>
      </c>
      <c r="C60" s="41" t="s">
        <v>147</v>
      </c>
      <c r="D60" s="64" t="s">
        <v>148</v>
      </c>
      <c r="E60" s="42" t="s">
        <v>37</v>
      </c>
      <c r="F60" s="43"/>
      <c r="G60" s="42" t="s">
        <v>26</v>
      </c>
      <c r="H60" s="42">
        <v>57.8</v>
      </c>
      <c r="I60" s="42">
        <v>159.4</v>
      </c>
      <c r="J60" s="42">
        <v>21.3</v>
      </c>
      <c r="K60" s="42">
        <v>30</v>
      </c>
      <c r="L60" s="42">
        <f t="shared" si="26"/>
        <v>5</v>
      </c>
      <c r="M60" s="70">
        <f t="shared" si="27"/>
        <v>2.7559055118110258</v>
      </c>
      <c r="N60" s="70">
        <f t="shared" si="28"/>
        <v>127.16000000000001</v>
      </c>
      <c r="O60" s="71">
        <f t="shared" si="29"/>
        <v>22.748418237147142</v>
      </c>
      <c r="P60" s="42" t="str">
        <f t="shared" si="30"/>
        <v>NORMAL</v>
      </c>
      <c r="Q60" s="70">
        <f t="shared" si="31"/>
        <v>53.460000000000008</v>
      </c>
      <c r="R60" s="70">
        <f t="shared" si="32"/>
        <v>52.019999999999996</v>
      </c>
      <c r="S60" s="70">
        <f t="shared" si="33"/>
        <v>63.58</v>
      </c>
      <c r="T60" s="70">
        <f t="shared" si="34"/>
        <v>1603.8000000000002</v>
      </c>
      <c r="U60" s="81">
        <v>43182</v>
      </c>
    </row>
    <row r="61" spans="1:21">
      <c r="A61" s="59" t="s">
        <v>149</v>
      </c>
      <c r="B61" s="66" t="s">
        <v>150</v>
      </c>
      <c r="C61" s="66"/>
      <c r="D61" s="67" t="s">
        <v>151</v>
      </c>
      <c r="E61" s="68" t="s">
        <v>25</v>
      </c>
      <c r="F61" s="69"/>
      <c r="G61" s="68" t="s">
        <v>26</v>
      </c>
      <c r="H61" s="68">
        <v>47.2</v>
      </c>
      <c r="I61" s="68">
        <v>157.80000000000001</v>
      </c>
      <c r="J61" s="68">
        <v>24.8</v>
      </c>
      <c r="K61" s="68">
        <v>30</v>
      </c>
      <c r="L61" s="68">
        <f t="shared" si="26"/>
        <v>5</v>
      </c>
      <c r="M61" s="76">
        <f t="shared" si="27"/>
        <v>2.1259842519685108</v>
      </c>
      <c r="N61" s="76">
        <f t="shared" si="28"/>
        <v>103.84000000000002</v>
      </c>
      <c r="O61" s="77">
        <f t="shared" si="29"/>
        <v>18.955183841187687</v>
      </c>
      <c r="P61" s="68" t="str">
        <f t="shared" si="30"/>
        <v>NORMAL</v>
      </c>
      <c r="Q61" s="76">
        <f t="shared" si="31"/>
        <v>52.02000000000001</v>
      </c>
      <c r="R61" s="76">
        <f t="shared" si="32"/>
        <v>42.480000000000004</v>
      </c>
      <c r="S61" s="76">
        <f t="shared" si="33"/>
        <v>51.92</v>
      </c>
      <c r="T61" s="76">
        <f t="shared" si="34"/>
        <v>1560.6000000000004</v>
      </c>
      <c r="U61" s="81">
        <v>43182</v>
      </c>
    </row>
    <row r="62" spans="1:21">
      <c r="A62" s="46" t="s">
        <v>152</v>
      </c>
      <c r="B62" s="46" t="s">
        <v>153</v>
      </c>
      <c r="C62" s="46" t="s">
        <v>83</v>
      </c>
      <c r="D62" s="47" t="s">
        <v>154</v>
      </c>
      <c r="E62" s="48" t="s">
        <v>37</v>
      </c>
      <c r="F62" s="49">
        <v>33161</v>
      </c>
      <c r="G62" s="48" t="s">
        <v>26</v>
      </c>
      <c r="H62" s="48">
        <v>64.8</v>
      </c>
      <c r="I62" s="48">
        <v>163.80000000000001</v>
      </c>
      <c r="J62" s="48"/>
      <c r="K62" s="48">
        <v>30</v>
      </c>
      <c r="L62" s="48">
        <f t="shared" ref="L62:L65" si="35">ROUNDDOWN(((I62/2.54)/12),0)</f>
        <v>5</v>
      </c>
      <c r="M62" s="72">
        <f t="shared" ref="M62:M65" si="36">((((I62/2.54)/12)-L62)*12)</f>
        <v>4.4881889763779554</v>
      </c>
      <c r="N62" s="72">
        <f t="shared" ref="N62:N65" si="37">H62*2.2</f>
        <v>142.56</v>
      </c>
      <c r="O62" s="73">
        <f t="shared" ref="O62:O65" si="38">H62/((I62/100)^2)</f>
        <v>24.151672503320853</v>
      </c>
      <c r="P62" s="48" t="str">
        <f t="shared" ref="P62:P65" si="39">IF(O62&lt;18.5,"UNDERWEIGHT",IF(O62&lt;=24.99,"NORMAL",IF(O62&lt;=29.99,"OVERWEIGHT","OBESE")))</f>
        <v>NORMAL</v>
      </c>
      <c r="Q62" s="72">
        <f t="shared" ref="Q62:Q65" si="40">((I62-100)-((I62-100)*0.1))</f>
        <v>57.420000000000009</v>
      </c>
      <c r="R62" s="72">
        <f t="shared" ref="R62:R65" si="41">(H62)-(0.1*H62)</f>
        <v>58.319999999999993</v>
      </c>
      <c r="S62" s="72">
        <f t="shared" ref="S62:S65" si="42">(H62)+(0.1*H62)</f>
        <v>71.28</v>
      </c>
      <c r="T62" s="72">
        <f t="shared" ref="T62:T65" si="43">Q62*K62</f>
        <v>1722.6000000000004</v>
      </c>
      <c r="U62" s="82">
        <v>43322</v>
      </c>
    </row>
    <row r="63" spans="1:21">
      <c r="A63" s="46" t="s">
        <v>155</v>
      </c>
      <c r="B63" s="46" t="s">
        <v>156</v>
      </c>
      <c r="C63" s="46"/>
      <c r="D63" s="47" t="s">
        <v>157</v>
      </c>
      <c r="E63" s="48" t="s">
        <v>37</v>
      </c>
      <c r="F63" s="49">
        <v>27027</v>
      </c>
      <c r="G63" s="48" t="s">
        <v>26</v>
      </c>
      <c r="H63" s="48">
        <v>67.5</v>
      </c>
      <c r="I63" s="48">
        <v>169.5</v>
      </c>
      <c r="J63" s="48"/>
      <c r="K63" s="48">
        <v>30</v>
      </c>
      <c r="L63" s="48">
        <f t="shared" si="35"/>
        <v>5</v>
      </c>
      <c r="M63" s="72">
        <f t="shared" si="36"/>
        <v>6.7322834645669332</v>
      </c>
      <c r="N63" s="72">
        <f t="shared" si="37"/>
        <v>148.5</v>
      </c>
      <c r="O63" s="73">
        <f t="shared" si="38"/>
        <v>23.494400501213875</v>
      </c>
      <c r="P63" s="48" t="str">
        <f t="shared" si="39"/>
        <v>NORMAL</v>
      </c>
      <c r="Q63" s="72">
        <f t="shared" si="40"/>
        <v>62.55</v>
      </c>
      <c r="R63" s="72">
        <f t="shared" si="41"/>
        <v>60.75</v>
      </c>
      <c r="S63" s="72">
        <f t="shared" si="42"/>
        <v>74.25</v>
      </c>
      <c r="T63" s="72">
        <f t="shared" si="43"/>
        <v>1876.5</v>
      </c>
      <c r="U63" s="82">
        <v>43322</v>
      </c>
    </row>
    <row r="64" spans="1:21">
      <c r="A64" s="46" t="s">
        <v>158</v>
      </c>
      <c r="B64" s="46" t="s">
        <v>159</v>
      </c>
      <c r="C64" s="46"/>
      <c r="D64" s="47" t="s">
        <v>160</v>
      </c>
      <c r="E64" s="48" t="s">
        <v>37</v>
      </c>
      <c r="F64" s="49"/>
      <c r="G64" s="48" t="s">
        <v>26</v>
      </c>
      <c r="H64" s="48">
        <v>64.2</v>
      </c>
      <c r="I64" s="48">
        <v>168.3</v>
      </c>
      <c r="J64" s="48"/>
      <c r="K64" s="48">
        <v>30</v>
      </c>
      <c r="L64" s="48">
        <f t="shared" si="35"/>
        <v>5</v>
      </c>
      <c r="M64" s="72">
        <f t="shared" si="36"/>
        <v>6.2598425196850336</v>
      </c>
      <c r="N64" s="72">
        <f t="shared" si="37"/>
        <v>141.24</v>
      </c>
      <c r="O64" s="73">
        <f t="shared" si="38"/>
        <v>22.665577871617504</v>
      </c>
      <c r="P64" s="48" t="str">
        <f t="shared" si="39"/>
        <v>NORMAL</v>
      </c>
      <c r="Q64" s="72">
        <f t="shared" si="40"/>
        <v>61.470000000000013</v>
      </c>
      <c r="R64" s="72">
        <f t="shared" si="41"/>
        <v>57.78</v>
      </c>
      <c r="S64" s="72">
        <f t="shared" si="42"/>
        <v>70.62</v>
      </c>
      <c r="T64" s="72">
        <f t="shared" si="43"/>
        <v>1844.1000000000004</v>
      </c>
      <c r="U64" s="82">
        <v>43322</v>
      </c>
    </row>
    <row r="65" spans="1:21">
      <c r="A65" s="46" t="s">
        <v>161</v>
      </c>
      <c r="B65" s="46" t="s">
        <v>162</v>
      </c>
      <c r="C65" s="46"/>
      <c r="D65" s="47" t="s">
        <v>163</v>
      </c>
      <c r="E65" s="48" t="s">
        <v>25</v>
      </c>
      <c r="F65" s="49"/>
      <c r="G65" s="48" t="s">
        <v>26</v>
      </c>
      <c r="H65" s="48">
        <v>47.7</v>
      </c>
      <c r="I65" s="48">
        <v>149</v>
      </c>
      <c r="J65" s="48"/>
      <c r="K65" s="48">
        <v>30</v>
      </c>
      <c r="L65" s="48">
        <f t="shared" si="35"/>
        <v>4</v>
      </c>
      <c r="M65" s="72">
        <f t="shared" si="36"/>
        <v>10.661417322834641</v>
      </c>
      <c r="N65" s="72">
        <f t="shared" si="37"/>
        <v>104.94000000000001</v>
      </c>
      <c r="O65" s="73">
        <f t="shared" si="38"/>
        <v>21.485518670330165</v>
      </c>
      <c r="P65" s="48" t="str">
        <f t="shared" si="39"/>
        <v>NORMAL</v>
      </c>
      <c r="Q65" s="72">
        <f t="shared" si="40"/>
        <v>44.1</v>
      </c>
      <c r="R65" s="72">
        <f t="shared" si="41"/>
        <v>42.93</v>
      </c>
      <c r="S65" s="72">
        <f t="shared" si="42"/>
        <v>52.470000000000006</v>
      </c>
      <c r="T65" s="72">
        <f t="shared" si="43"/>
        <v>1323</v>
      </c>
      <c r="U65" s="82">
        <v>43322</v>
      </c>
    </row>
    <row r="66" spans="1:21">
      <c r="A66" s="45" t="s">
        <v>65</v>
      </c>
      <c r="B66" s="46" t="s">
        <v>66</v>
      </c>
      <c r="C66" s="46"/>
      <c r="D66" s="47" t="s">
        <v>67</v>
      </c>
      <c r="E66" s="48" t="s">
        <v>25</v>
      </c>
      <c r="F66" s="49">
        <v>24887</v>
      </c>
      <c r="G66" s="48" t="s">
        <v>26</v>
      </c>
      <c r="H66" s="50">
        <v>68.599999999999994</v>
      </c>
      <c r="I66" s="48">
        <v>156.9</v>
      </c>
      <c r="J66" s="48"/>
      <c r="K66" s="48">
        <v>30</v>
      </c>
      <c r="L66" s="48">
        <f t="shared" ref="L66:L75" si="44">ROUNDDOWN(((I66/2.54)/12),0)</f>
        <v>5</v>
      </c>
      <c r="M66" s="72">
        <f t="shared" ref="M66:M75" si="45">((((I66/2.54)/12)-L66)*12)</f>
        <v>1.7716535433070888</v>
      </c>
      <c r="N66" s="72">
        <f t="shared" ref="N66:N75" si="46">H66*2.2</f>
        <v>150.91999999999999</v>
      </c>
      <c r="O66" s="73">
        <f t="shared" ref="O66:O75" si="47">H66/((I66/100)^2)</f>
        <v>27.8662307185791</v>
      </c>
      <c r="P66" s="48" t="str">
        <f t="shared" ref="P66:P75" si="48">IF(O66&lt;18.5,"UNDERWEIGHT",IF(O66&lt;=24.99,"NORMAL",IF(O66&lt;=29.99,"OVERWEIGHT","OBESE")))</f>
        <v>OVERWEIGHT</v>
      </c>
      <c r="Q66" s="72">
        <f t="shared" ref="Q66:Q75" si="49">((I66-100)-((I66-100)*0.1))</f>
        <v>51.210000000000008</v>
      </c>
      <c r="R66" s="72">
        <f t="shared" ref="R66:R75" si="50">(H66)-(0.1*H66)</f>
        <v>61.739999999999995</v>
      </c>
      <c r="S66" s="72">
        <f t="shared" ref="S66:S75" si="51">(H66)+(0.1*H66)</f>
        <v>75.459999999999994</v>
      </c>
      <c r="T66" s="72">
        <f t="shared" ref="T66:T75" si="52">Q66*K66</f>
        <v>1536.3000000000002</v>
      </c>
      <c r="U66" s="82">
        <v>43322</v>
      </c>
    </row>
    <row r="67" spans="1:21">
      <c r="A67" s="45" t="s">
        <v>85</v>
      </c>
      <c r="B67" s="46" t="s">
        <v>164</v>
      </c>
      <c r="C67" s="46" t="s">
        <v>87</v>
      </c>
      <c r="D67" s="83" t="s">
        <v>88</v>
      </c>
      <c r="E67" s="48" t="s">
        <v>25</v>
      </c>
      <c r="F67" s="49">
        <v>33580</v>
      </c>
      <c r="G67" s="48" t="s">
        <v>26</v>
      </c>
      <c r="H67" s="50">
        <v>55.9</v>
      </c>
      <c r="I67" s="48">
        <v>158</v>
      </c>
      <c r="J67" s="48"/>
      <c r="K67" s="48">
        <v>30</v>
      </c>
      <c r="L67" s="48">
        <f t="shared" si="44"/>
        <v>5</v>
      </c>
      <c r="M67" s="72">
        <f t="shared" si="45"/>
        <v>2.2047244094488185</v>
      </c>
      <c r="N67" s="72">
        <f t="shared" si="46"/>
        <v>122.98</v>
      </c>
      <c r="O67" s="73">
        <f t="shared" si="47"/>
        <v>22.39224483255888</v>
      </c>
      <c r="P67" s="48" t="str">
        <f t="shared" si="48"/>
        <v>NORMAL</v>
      </c>
      <c r="Q67" s="72">
        <f t="shared" si="49"/>
        <v>52.2</v>
      </c>
      <c r="R67" s="72">
        <f t="shared" si="50"/>
        <v>50.31</v>
      </c>
      <c r="S67" s="72">
        <f t="shared" si="51"/>
        <v>61.489999999999995</v>
      </c>
      <c r="T67" s="72">
        <f t="shared" si="52"/>
        <v>1566</v>
      </c>
      <c r="U67" s="82">
        <v>43322</v>
      </c>
    </row>
    <row r="68" spans="1:21">
      <c r="A68" s="45" t="s">
        <v>92</v>
      </c>
      <c r="B68" s="46" t="s">
        <v>93</v>
      </c>
      <c r="C68" s="46" t="s">
        <v>94</v>
      </c>
      <c r="D68" s="84" t="s">
        <v>95</v>
      </c>
      <c r="E68" s="48" t="s">
        <v>25</v>
      </c>
      <c r="F68" s="49"/>
      <c r="G68" s="48" t="s">
        <v>26</v>
      </c>
      <c r="H68" s="50">
        <v>59.95</v>
      </c>
      <c r="I68" s="48">
        <v>158.5</v>
      </c>
      <c r="J68" s="48"/>
      <c r="K68" s="48">
        <v>30</v>
      </c>
      <c r="L68" s="48">
        <f t="shared" si="44"/>
        <v>5</v>
      </c>
      <c r="M68" s="72">
        <f t="shared" si="45"/>
        <v>2.4015748031496038</v>
      </c>
      <c r="N68" s="72">
        <f t="shared" si="46"/>
        <v>131.89000000000001</v>
      </c>
      <c r="O68" s="73">
        <f t="shared" si="47"/>
        <v>23.863308421817315</v>
      </c>
      <c r="P68" s="48" t="str">
        <f t="shared" si="48"/>
        <v>NORMAL</v>
      </c>
      <c r="Q68" s="72">
        <f t="shared" si="49"/>
        <v>52.65</v>
      </c>
      <c r="R68" s="72">
        <f t="shared" si="50"/>
        <v>53.954999999999998</v>
      </c>
      <c r="S68" s="72">
        <f t="shared" si="51"/>
        <v>65.945000000000007</v>
      </c>
      <c r="T68" s="72">
        <f t="shared" si="52"/>
        <v>1579.5</v>
      </c>
      <c r="U68" s="82">
        <v>43322</v>
      </c>
    </row>
    <row r="69" spans="1:21">
      <c r="A69" s="45" t="s">
        <v>101</v>
      </c>
      <c r="B69" s="46" t="s">
        <v>102</v>
      </c>
      <c r="C69" s="46"/>
      <c r="D69" s="46"/>
      <c r="E69" s="48" t="s">
        <v>37</v>
      </c>
      <c r="F69" s="49"/>
      <c r="G69" s="48" t="s">
        <v>26</v>
      </c>
      <c r="H69" s="50">
        <v>65</v>
      </c>
      <c r="I69" s="48">
        <v>166.8</v>
      </c>
      <c r="J69" s="48"/>
      <c r="K69" s="48">
        <v>30</v>
      </c>
      <c r="L69" s="48">
        <f t="shared" si="44"/>
        <v>5</v>
      </c>
      <c r="M69" s="72">
        <f t="shared" si="45"/>
        <v>5.6692913385826778</v>
      </c>
      <c r="N69" s="72">
        <f t="shared" si="46"/>
        <v>143</v>
      </c>
      <c r="O69" s="73">
        <f t="shared" si="47"/>
        <v>23.362604880124671</v>
      </c>
      <c r="P69" s="48" t="str">
        <f t="shared" si="48"/>
        <v>NORMAL</v>
      </c>
      <c r="Q69" s="72">
        <f t="shared" si="49"/>
        <v>60.120000000000012</v>
      </c>
      <c r="R69" s="72">
        <f t="shared" si="50"/>
        <v>58.5</v>
      </c>
      <c r="S69" s="72">
        <f t="shared" si="51"/>
        <v>71.5</v>
      </c>
      <c r="T69" s="72">
        <f t="shared" si="52"/>
        <v>1803.6000000000004</v>
      </c>
      <c r="U69" s="82">
        <v>43322</v>
      </c>
    </row>
    <row r="70" spans="1:21">
      <c r="A70" s="45" t="s">
        <v>106</v>
      </c>
      <c r="B70" s="46" t="s">
        <v>107</v>
      </c>
      <c r="C70" s="46" t="s">
        <v>108</v>
      </c>
      <c r="D70" s="46" t="s">
        <v>109</v>
      </c>
      <c r="E70" s="48" t="s">
        <v>25</v>
      </c>
      <c r="F70" s="49"/>
      <c r="G70" s="48" t="s">
        <v>26</v>
      </c>
      <c r="H70" s="50">
        <v>59.4</v>
      </c>
      <c r="I70" s="48">
        <v>154.9</v>
      </c>
      <c r="J70" s="48"/>
      <c r="K70" s="48">
        <v>30</v>
      </c>
      <c r="L70" s="48">
        <f t="shared" si="44"/>
        <v>5</v>
      </c>
      <c r="M70" s="72">
        <f t="shared" si="45"/>
        <v>0.98425196850393704</v>
      </c>
      <c r="N70" s="72">
        <f t="shared" si="46"/>
        <v>130.68</v>
      </c>
      <c r="O70" s="73">
        <f t="shared" si="47"/>
        <v>24.756178729607925</v>
      </c>
      <c r="P70" s="48" t="str">
        <f t="shared" si="48"/>
        <v>NORMAL</v>
      </c>
      <c r="Q70" s="72">
        <f t="shared" si="49"/>
        <v>49.410000000000004</v>
      </c>
      <c r="R70" s="72">
        <f t="shared" si="50"/>
        <v>53.46</v>
      </c>
      <c r="S70" s="72">
        <f t="shared" si="51"/>
        <v>65.34</v>
      </c>
      <c r="T70" s="72">
        <f t="shared" si="52"/>
        <v>1482.3000000000002</v>
      </c>
      <c r="U70" s="82">
        <v>43322</v>
      </c>
    </row>
    <row r="71" spans="1:21">
      <c r="A71" s="45" t="s">
        <v>113</v>
      </c>
      <c r="B71" s="46" t="s">
        <v>114</v>
      </c>
      <c r="C71" s="46" t="s">
        <v>115</v>
      </c>
      <c r="D71" s="85" t="s">
        <v>116</v>
      </c>
      <c r="E71" s="48" t="s">
        <v>25</v>
      </c>
      <c r="F71" s="49"/>
      <c r="G71" s="48" t="s">
        <v>26</v>
      </c>
      <c r="H71" s="50">
        <v>64.2</v>
      </c>
      <c r="I71" s="48">
        <v>163.1</v>
      </c>
      <c r="J71" s="48"/>
      <c r="K71" s="48">
        <v>30</v>
      </c>
      <c r="L71" s="48">
        <f t="shared" si="44"/>
        <v>5</v>
      </c>
      <c r="M71" s="72">
        <f t="shared" si="45"/>
        <v>4.2125984251968411</v>
      </c>
      <c r="N71" s="72">
        <f t="shared" si="46"/>
        <v>141.24</v>
      </c>
      <c r="O71" s="73">
        <f t="shared" si="47"/>
        <v>24.133877611167144</v>
      </c>
      <c r="P71" s="48" t="str">
        <f t="shared" si="48"/>
        <v>NORMAL</v>
      </c>
      <c r="Q71" s="72">
        <f t="shared" si="49"/>
        <v>56.789999999999992</v>
      </c>
      <c r="R71" s="72">
        <f t="shared" si="50"/>
        <v>57.78</v>
      </c>
      <c r="S71" s="72">
        <f t="shared" si="51"/>
        <v>70.62</v>
      </c>
      <c r="T71" s="72">
        <f t="shared" si="52"/>
        <v>1703.6999999999998</v>
      </c>
      <c r="U71" s="82">
        <v>43322</v>
      </c>
    </row>
    <row r="72" spans="1:21">
      <c r="A72" s="45" t="s">
        <v>123</v>
      </c>
      <c r="B72" s="46" t="s">
        <v>124</v>
      </c>
      <c r="C72" s="46" t="s">
        <v>87</v>
      </c>
      <c r="D72" s="47" t="s">
        <v>125</v>
      </c>
      <c r="E72" s="48" t="s">
        <v>25</v>
      </c>
      <c r="F72" s="49"/>
      <c r="G72" s="48" t="s">
        <v>26</v>
      </c>
      <c r="H72" s="50">
        <v>62.8</v>
      </c>
      <c r="I72" s="48">
        <v>152.9</v>
      </c>
      <c r="J72" s="48"/>
      <c r="K72" s="48">
        <v>30</v>
      </c>
      <c r="L72" s="48">
        <f t="shared" si="44"/>
        <v>5</v>
      </c>
      <c r="M72" s="72">
        <f t="shared" si="45"/>
        <v>0.19685039370078528</v>
      </c>
      <c r="N72" s="72">
        <f t="shared" si="46"/>
        <v>138.16</v>
      </c>
      <c r="O72" s="73">
        <f t="shared" si="47"/>
        <v>26.862391411563056</v>
      </c>
      <c r="P72" s="48" t="str">
        <f t="shared" si="48"/>
        <v>OVERWEIGHT</v>
      </c>
      <c r="Q72" s="72">
        <f t="shared" si="49"/>
        <v>47.610000000000007</v>
      </c>
      <c r="R72" s="72">
        <f t="shared" si="50"/>
        <v>56.519999999999996</v>
      </c>
      <c r="S72" s="72">
        <f t="shared" si="51"/>
        <v>69.08</v>
      </c>
      <c r="T72" s="72">
        <f t="shared" si="52"/>
        <v>1428.3000000000002</v>
      </c>
      <c r="U72" s="82">
        <v>43322</v>
      </c>
    </row>
    <row r="73" spans="1:21">
      <c r="A73" s="45" t="s">
        <v>131</v>
      </c>
      <c r="B73" s="46" t="s">
        <v>132</v>
      </c>
      <c r="C73" s="46"/>
      <c r="D73" s="47" t="s">
        <v>133</v>
      </c>
      <c r="E73" s="48" t="s">
        <v>25</v>
      </c>
      <c r="F73" s="49">
        <v>31166</v>
      </c>
      <c r="G73" s="48" t="s">
        <v>26</v>
      </c>
      <c r="H73" s="50">
        <v>61.3</v>
      </c>
      <c r="I73" s="48">
        <v>152.4</v>
      </c>
      <c r="J73" s="48"/>
      <c r="K73" s="48">
        <v>30</v>
      </c>
      <c r="L73" s="48">
        <f t="shared" si="44"/>
        <v>5</v>
      </c>
      <c r="M73" s="72">
        <f t="shared" si="45"/>
        <v>0</v>
      </c>
      <c r="N73" s="72">
        <f t="shared" si="46"/>
        <v>134.86000000000001</v>
      </c>
      <c r="O73" s="73">
        <f t="shared" si="47"/>
        <v>26.393108341772237</v>
      </c>
      <c r="P73" s="48" t="str">
        <f t="shared" si="48"/>
        <v>OVERWEIGHT</v>
      </c>
      <c r="Q73" s="72">
        <f t="shared" si="49"/>
        <v>47.160000000000004</v>
      </c>
      <c r="R73" s="72">
        <f t="shared" si="50"/>
        <v>55.169999999999995</v>
      </c>
      <c r="S73" s="72">
        <f t="shared" si="51"/>
        <v>67.429999999999993</v>
      </c>
      <c r="T73" s="72">
        <f t="shared" si="52"/>
        <v>1414.8000000000002</v>
      </c>
      <c r="U73" s="82">
        <v>43322</v>
      </c>
    </row>
    <row r="74" spans="1:21">
      <c r="A74" s="45" t="s">
        <v>134</v>
      </c>
      <c r="B74" s="46" t="s">
        <v>135</v>
      </c>
      <c r="C74" s="46" t="s">
        <v>105</v>
      </c>
      <c r="D74" s="46"/>
      <c r="E74" s="48" t="s">
        <v>25</v>
      </c>
      <c r="F74" s="49"/>
      <c r="G74" s="48" t="s">
        <v>26</v>
      </c>
      <c r="H74" s="50">
        <v>71.400000000000006</v>
      </c>
      <c r="I74" s="48">
        <v>149.30000000000001</v>
      </c>
      <c r="J74" s="48"/>
      <c r="K74" s="48">
        <v>30</v>
      </c>
      <c r="L74" s="48">
        <f t="shared" si="44"/>
        <v>4</v>
      </c>
      <c r="M74" s="72">
        <f t="shared" si="45"/>
        <v>10.779527559055119</v>
      </c>
      <c r="N74" s="72">
        <f t="shared" si="46"/>
        <v>157.08000000000001</v>
      </c>
      <c r="O74" s="73">
        <f t="shared" si="47"/>
        <v>32.031597331418013</v>
      </c>
      <c r="P74" s="48" t="str">
        <f t="shared" si="48"/>
        <v>OBESE</v>
      </c>
      <c r="Q74" s="72">
        <f t="shared" si="49"/>
        <v>44.370000000000012</v>
      </c>
      <c r="R74" s="72">
        <f t="shared" si="50"/>
        <v>64.260000000000005</v>
      </c>
      <c r="S74" s="72">
        <f t="shared" si="51"/>
        <v>78.540000000000006</v>
      </c>
      <c r="T74" s="72">
        <f t="shared" si="52"/>
        <v>1331.1000000000004</v>
      </c>
      <c r="U74" s="82">
        <v>43322</v>
      </c>
    </row>
    <row r="75" spans="1:21">
      <c r="A75" s="86" t="s">
        <v>145</v>
      </c>
      <c r="B75" s="51" t="s">
        <v>146</v>
      </c>
      <c r="C75" s="51" t="s">
        <v>147</v>
      </c>
      <c r="D75" s="87" t="s">
        <v>148</v>
      </c>
      <c r="E75" s="88" t="s">
        <v>37</v>
      </c>
      <c r="F75" s="89"/>
      <c r="G75" s="88" t="s">
        <v>26</v>
      </c>
      <c r="H75" s="90">
        <v>61.45</v>
      </c>
      <c r="I75" s="88">
        <v>159.4</v>
      </c>
      <c r="J75" s="88"/>
      <c r="K75" s="88">
        <v>30</v>
      </c>
      <c r="L75" s="88">
        <f t="shared" si="44"/>
        <v>5</v>
      </c>
      <c r="M75" s="105">
        <f t="shared" si="45"/>
        <v>2.7559055118110258</v>
      </c>
      <c r="N75" s="105">
        <f t="shared" si="46"/>
        <v>135.19000000000003</v>
      </c>
      <c r="O75" s="106">
        <f t="shared" si="47"/>
        <v>24.184953298835502</v>
      </c>
      <c r="P75" s="88" t="str">
        <f t="shared" si="48"/>
        <v>NORMAL</v>
      </c>
      <c r="Q75" s="105">
        <f t="shared" si="49"/>
        <v>53.460000000000008</v>
      </c>
      <c r="R75" s="105">
        <f t="shared" si="50"/>
        <v>55.305</v>
      </c>
      <c r="S75" s="105">
        <f t="shared" si="51"/>
        <v>67.594999999999999</v>
      </c>
      <c r="T75" s="105">
        <f t="shared" si="52"/>
        <v>1603.8000000000002</v>
      </c>
      <c r="U75" s="82">
        <v>43322</v>
      </c>
    </row>
    <row r="76" spans="1:21">
      <c r="A76" s="52" t="s">
        <v>65</v>
      </c>
      <c r="B76" s="53" t="s">
        <v>66</v>
      </c>
      <c r="C76" s="53" t="s">
        <v>35</v>
      </c>
      <c r="D76" s="54" t="s">
        <v>67</v>
      </c>
      <c r="E76" s="55" t="s">
        <v>25</v>
      </c>
      <c r="F76" s="56">
        <v>24887</v>
      </c>
      <c r="G76" s="55" t="s">
        <v>26</v>
      </c>
      <c r="H76" s="91">
        <v>69.599999999999994</v>
      </c>
      <c r="I76" s="55">
        <v>156.9</v>
      </c>
      <c r="J76" s="107">
        <v>42.5</v>
      </c>
      <c r="K76" s="108">
        <v>30</v>
      </c>
      <c r="L76" s="108">
        <f t="shared" ref="L76" si="53">ROUNDDOWN(((I76/2.54)/12),0)</f>
        <v>5</v>
      </c>
      <c r="M76" s="109">
        <f t="shared" ref="M76" si="54">((((I76/2.54)/12)-L76)*12)</f>
        <v>1.7716535433070888</v>
      </c>
      <c r="N76" s="109">
        <f t="shared" ref="N76" si="55">H76*2.2</f>
        <v>153.12</v>
      </c>
      <c r="O76" s="110">
        <f t="shared" ref="O76" si="56">H76/((I76/100)^2)</f>
        <v>28.272443994360138</v>
      </c>
      <c r="P76" s="108" t="str">
        <f t="shared" ref="P76" si="57">IF(O76&lt;18.5,"UNDERWEIGHT",IF(O76&lt;=24.99,"NORMAL",IF(O76&lt;=29.99,"OVERWEIGHT","OBESE")))</f>
        <v>OVERWEIGHT</v>
      </c>
      <c r="Q76" s="109">
        <f t="shared" ref="Q76" si="58">((I76-100)-((I76-100)*0.1))</f>
        <v>51.210000000000008</v>
      </c>
      <c r="R76" s="109">
        <f t="shared" ref="R76" si="59">(H76)-(0.1*H76)</f>
        <v>62.639999999999993</v>
      </c>
      <c r="S76" s="109">
        <f t="shared" ref="S76" si="60">(H76)+(0.1*H76)</f>
        <v>76.559999999999988</v>
      </c>
      <c r="T76" s="109">
        <f t="shared" ref="T76" si="61">Q76*K76</f>
        <v>1536.3000000000002</v>
      </c>
      <c r="U76" s="111">
        <v>43420</v>
      </c>
    </row>
    <row r="77" spans="1:21">
      <c r="A77" s="52" t="s">
        <v>71</v>
      </c>
      <c r="B77" s="53" t="s">
        <v>72</v>
      </c>
      <c r="C77" s="53"/>
      <c r="D77" s="92" t="s">
        <v>73</v>
      </c>
      <c r="E77" s="93" t="s">
        <v>25</v>
      </c>
      <c r="F77" s="56">
        <v>23903</v>
      </c>
      <c r="G77" s="55" t="s">
        <v>26</v>
      </c>
      <c r="H77" s="91">
        <v>68</v>
      </c>
      <c r="I77" s="55">
        <v>153.30000000000001</v>
      </c>
      <c r="J77" s="107">
        <v>42.2</v>
      </c>
      <c r="K77" s="108">
        <v>30</v>
      </c>
      <c r="L77" s="108">
        <f t="shared" ref="L77:L87" si="62">ROUNDDOWN(((I77/2.54)/12),0)</f>
        <v>5</v>
      </c>
      <c r="M77" s="109">
        <f t="shared" ref="M77:M87" si="63">((((I77/2.54)/12)-L77)*12)</f>
        <v>0.35433070866142202</v>
      </c>
      <c r="N77" s="109">
        <f t="shared" ref="N77:N87" si="64">H77*2.2</f>
        <v>149.60000000000002</v>
      </c>
      <c r="O77" s="110">
        <f t="shared" ref="O77:O87" si="65">H77/((I77/100)^2)</f>
        <v>28.935074373779027</v>
      </c>
      <c r="P77" s="108" t="str">
        <f t="shared" ref="P77:P87" si="66">IF(O77&lt;18.5,"UNDERWEIGHT",IF(O77&lt;=24.99,"NORMAL",IF(O77&lt;=29.99,"OVERWEIGHT","OBESE")))</f>
        <v>OVERWEIGHT</v>
      </c>
      <c r="Q77" s="109">
        <f t="shared" ref="Q77:Q87" si="67">((I77-100)-((I77-100)*0.1))</f>
        <v>47.970000000000013</v>
      </c>
      <c r="R77" s="109">
        <f t="shared" ref="R77:R87" si="68">(H77)-(0.1*H77)</f>
        <v>61.2</v>
      </c>
      <c r="S77" s="109">
        <f t="shared" ref="S77:S87" si="69">(H77)+(0.1*H77)</f>
        <v>74.8</v>
      </c>
      <c r="T77" s="109">
        <f t="shared" ref="T77:T87" si="70">Q77*K77</f>
        <v>1439.1000000000004</v>
      </c>
      <c r="U77" s="111">
        <v>43420</v>
      </c>
    </row>
    <row r="78" spans="1:21">
      <c r="A78" s="52" t="s">
        <v>81</v>
      </c>
      <c r="B78" s="53" t="s">
        <v>82</v>
      </c>
      <c r="C78" s="53" t="s">
        <v>83</v>
      </c>
      <c r="D78" s="53" t="s">
        <v>84</v>
      </c>
      <c r="E78" s="55" t="s">
        <v>25</v>
      </c>
      <c r="F78" s="56"/>
      <c r="G78" s="55" t="s">
        <v>26</v>
      </c>
      <c r="H78" s="91">
        <v>56.8</v>
      </c>
      <c r="I78" s="55">
        <v>147.1</v>
      </c>
      <c r="J78" s="107">
        <v>38.200000000000003</v>
      </c>
      <c r="K78" s="108">
        <v>30</v>
      </c>
      <c r="L78" s="108">
        <f t="shared" si="62"/>
        <v>4</v>
      </c>
      <c r="M78" s="109">
        <f t="shared" si="63"/>
        <v>9.9133858267716484</v>
      </c>
      <c r="N78" s="109">
        <f t="shared" si="64"/>
        <v>124.96000000000001</v>
      </c>
      <c r="O78" s="110">
        <f t="shared" si="65"/>
        <v>26.249618155862656</v>
      </c>
      <c r="P78" s="108" t="str">
        <f t="shared" si="66"/>
        <v>OVERWEIGHT</v>
      </c>
      <c r="Q78" s="109">
        <f t="shared" si="67"/>
        <v>42.389999999999993</v>
      </c>
      <c r="R78" s="109">
        <f t="shared" si="68"/>
        <v>51.12</v>
      </c>
      <c r="S78" s="109">
        <f t="shared" si="69"/>
        <v>62.48</v>
      </c>
      <c r="T78" s="109">
        <f t="shared" si="70"/>
        <v>1271.6999999999998</v>
      </c>
      <c r="U78" s="111">
        <v>43420</v>
      </c>
    </row>
    <row r="79" spans="1:21">
      <c r="A79" s="52" t="s">
        <v>85</v>
      </c>
      <c r="B79" s="53" t="s">
        <v>86</v>
      </c>
      <c r="C79" s="53" t="s">
        <v>87</v>
      </c>
      <c r="D79" s="94" t="s">
        <v>88</v>
      </c>
      <c r="E79" s="55" t="s">
        <v>25</v>
      </c>
      <c r="F79" s="56">
        <v>33580</v>
      </c>
      <c r="G79" s="55" t="s">
        <v>26</v>
      </c>
      <c r="H79" s="91">
        <v>55.2</v>
      </c>
      <c r="I79" s="55">
        <v>158</v>
      </c>
      <c r="J79" s="107">
        <v>31.1</v>
      </c>
      <c r="K79" s="108">
        <v>30</v>
      </c>
      <c r="L79" s="108">
        <f t="shared" si="62"/>
        <v>5</v>
      </c>
      <c r="M79" s="109">
        <f t="shared" si="63"/>
        <v>2.2047244094488185</v>
      </c>
      <c r="N79" s="109">
        <f t="shared" si="64"/>
        <v>121.44000000000001</v>
      </c>
      <c r="O79" s="110">
        <f t="shared" si="65"/>
        <v>22.111841051113601</v>
      </c>
      <c r="P79" s="108" t="str">
        <f t="shared" si="66"/>
        <v>NORMAL</v>
      </c>
      <c r="Q79" s="109">
        <f t="shared" si="67"/>
        <v>52.2</v>
      </c>
      <c r="R79" s="109">
        <f t="shared" si="68"/>
        <v>49.68</v>
      </c>
      <c r="S79" s="109">
        <f t="shared" si="69"/>
        <v>60.720000000000006</v>
      </c>
      <c r="T79" s="109">
        <f t="shared" si="70"/>
        <v>1566</v>
      </c>
      <c r="U79" s="111">
        <v>43420</v>
      </c>
    </row>
    <row r="80" spans="1:21">
      <c r="A80" s="52" t="s">
        <v>92</v>
      </c>
      <c r="B80" s="53" t="s">
        <v>93</v>
      </c>
      <c r="C80" s="53" t="s">
        <v>94</v>
      </c>
      <c r="D80" s="95" t="s">
        <v>95</v>
      </c>
      <c r="E80" s="55" t="s">
        <v>25</v>
      </c>
      <c r="F80" s="56"/>
      <c r="G80" s="55" t="s">
        <v>26</v>
      </c>
      <c r="H80" s="91">
        <v>60.4</v>
      </c>
      <c r="I80" s="55">
        <v>158.5</v>
      </c>
      <c r="J80" s="107">
        <v>37</v>
      </c>
      <c r="K80" s="108">
        <v>30</v>
      </c>
      <c r="L80" s="108">
        <f t="shared" si="62"/>
        <v>5</v>
      </c>
      <c r="M80" s="109">
        <f t="shared" si="63"/>
        <v>2.4015748031496038</v>
      </c>
      <c r="N80" s="109">
        <f t="shared" si="64"/>
        <v>132.88</v>
      </c>
      <c r="O80" s="110">
        <f t="shared" si="65"/>
        <v>24.042432505050304</v>
      </c>
      <c r="P80" s="108" t="str">
        <f t="shared" si="66"/>
        <v>NORMAL</v>
      </c>
      <c r="Q80" s="109">
        <f t="shared" si="67"/>
        <v>52.65</v>
      </c>
      <c r="R80" s="109">
        <f t="shared" si="68"/>
        <v>54.36</v>
      </c>
      <c r="S80" s="109">
        <f t="shared" si="69"/>
        <v>66.44</v>
      </c>
      <c r="T80" s="109">
        <f t="shared" si="70"/>
        <v>1579.5</v>
      </c>
      <c r="U80" s="111">
        <v>43420</v>
      </c>
    </row>
    <row r="81" spans="1:21">
      <c r="A81" s="52" t="s">
        <v>101</v>
      </c>
      <c r="B81" s="53" t="s">
        <v>102</v>
      </c>
      <c r="C81" s="53"/>
      <c r="D81" s="53"/>
      <c r="E81" s="55" t="s">
        <v>37</v>
      </c>
      <c r="F81" s="56"/>
      <c r="G81" s="55" t="s">
        <v>26</v>
      </c>
      <c r="H81" s="91">
        <v>65.099999999999994</v>
      </c>
      <c r="I81" s="55">
        <v>166.8</v>
      </c>
      <c r="J81" s="107">
        <v>17.100000000000001</v>
      </c>
      <c r="K81" s="108">
        <v>30</v>
      </c>
      <c r="L81" s="108">
        <f t="shared" si="62"/>
        <v>5</v>
      </c>
      <c r="M81" s="109">
        <f t="shared" si="63"/>
        <v>5.6692913385826778</v>
      </c>
      <c r="N81" s="109">
        <f t="shared" si="64"/>
        <v>143.22</v>
      </c>
      <c r="O81" s="110">
        <f t="shared" si="65"/>
        <v>23.398547349171015</v>
      </c>
      <c r="P81" s="108" t="str">
        <f t="shared" si="66"/>
        <v>NORMAL</v>
      </c>
      <c r="Q81" s="109">
        <f t="shared" si="67"/>
        <v>60.120000000000012</v>
      </c>
      <c r="R81" s="109">
        <f t="shared" si="68"/>
        <v>58.589999999999996</v>
      </c>
      <c r="S81" s="109">
        <f t="shared" si="69"/>
        <v>71.61</v>
      </c>
      <c r="T81" s="109">
        <f t="shared" si="70"/>
        <v>1803.6000000000004</v>
      </c>
      <c r="U81" s="111">
        <v>43420</v>
      </c>
    </row>
    <row r="82" spans="1:21">
      <c r="A82" s="52" t="s">
        <v>110</v>
      </c>
      <c r="B82" s="53" t="s">
        <v>111</v>
      </c>
      <c r="C82" s="53"/>
      <c r="D82" s="96" t="s">
        <v>112</v>
      </c>
      <c r="E82" s="55" t="s">
        <v>25</v>
      </c>
      <c r="F82" s="56">
        <v>34165</v>
      </c>
      <c r="G82" s="55" t="s">
        <v>26</v>
      </c>
      <c r="H82" s="91">
        <v>51.4</v>
      </c>
      <c r="I82" s="55">
        <v>147.5</v>
      </c>
      <c r="J82" s="107">
        <v>33.200000000000003</v>
      </c>
      <c r="K82" s="108">
        <v>30</v>
      </c>
      <c r="L82" s="108">
        <f t="shared" si="62"/>
        <v>4</v>
      </c>
      <c r="M82" s="109">
        <f t="shared" si="63"/>
        <v>10.070866141732285</v>
      </c>
      <c r="N82" s="109">
        <f t="shared" si="64"/>
        <v>113.08000000000001</v>
      </c>
      <c r="O82" s="110">
        <f t="shared" si="65"/>
        <v>23.625395001436367</v>
      </c>
      <c r="P82" s="108" t="str">
        <f t="shared" si="66"/>
        <v>NORMAL</v>
      </c>
      <c r="Q82" s="109">
        <f t="shared" si="67"/>
        <v>42.75</v>
      </c>
      <c r="R82" s="109">
        <f t="shared" si="68"/>
        <v>46.26</v>
      </c>
      <c r="S82" s="109">
        <f t="shared" si="69"/>
        <v>56.54</v>
      </c>
      <c r="T82" s="109">
        <f t="shared" si="70"/>
        <v>1282.5</v>
      </c>
      <c r="U82" s="111">
        <v>43420</v>
      </c>
    </row>
    <row r="83" spans="1:21">
      <c r="A83" s="52" t="s">
        <v>113</v>
      </c>
      <c r="B83" s="53" t="s">
        <v>114</v>
      </c>
      <c r="C83" s="53" t="s">
        <v>115</v>
      </c>
      <c r="D83" s="97" t="s">
        <v>116</v>
      </c>
      <c r="E83" s="55" t="s">
        <v>25</v>
      </c>
      <c r="F83" s="56"/>
      <c r="G83" s="55" t="s">
        <v>26</v>
      </c>
      <c r="H83" s="91">
        <v>64.2</v>
      </c>
      <c r="I83" s="55">
        <v>163.1</v>
      </c>
      <c r="J83" s="108"/>
      <c r="K83" s="108">
        <v>30</v>
      </c>
      <c r="L83" s="108">
        <f t="shared" si="62"/>
        <v>5</v>
      </c>
      <c r="M83" s="109">
        <f t="shared" si="63"/>
        <v>4.2125984251968411</v>
      </c>
      <c r="N83" s="109">
        <f t="shared" si="64"/>
        <v>141.24</v>
      </c>
      <c r="O83" s="110">
        <f t="shared" si="65"/>
        <v>24.133877611167144</v>
      </c>
      <c r="P83" s="108" t="str">
        <f t="shared" si="66"/>
        <v>NORMAL</v>
      </c>
      <c r="Q83" s="109">
        <f t="shared" si="67"/>
        <v>56.789999999999992</v>
      </c>
      <c r="R83" s="109">
        <f t="shared" si="68"/>
        <v>57.78</v>
      </c>
      <c r="S83" s="109">
        <f t="shared" si="69"/>
        <v>70.62</v>
      </c>
      <c r="T83" s="109">
        <f t="shared" si="70"/>
        <v>1703.6999999999998</v>
      </c>
      <c r="U83" s="111">
        <v>43420</v>
      </c>
    </row>
    <row r="84" spans="1:21">
      <c r="A84" s="52" t="s">
        <v>123</v>
      </c>
      <c r="B84" s="53" t="s">
        <v>124</v>
      </c>
      <c r="C84" s="53" t="s">
        <v>87</v>
      </c>
      <c r="D84" s="54" t="s">
        <v>125</v>
      </c>
      <c r="E84" s="55" t="s">
        <v>25</v>
      </c>
      <c r="F84" s="56"/>
      <c r="G84" s="55" t="s">
        <v>26</v>
      </c>
      <c r="H84" s="91">
        <v>62.7</v>
      </c>
      <c r="I84" s="55">
        <v>152.9</v>
      </c>
      <c r="J84" s="107">
        <v>38.299999999999997</v>
      </c>
      <c r="K84" s="108">
        <v>30</v>
      </c>
      <c r="L84" s="108">
        <f t="shared" si="62"/>
        <v>5</v>
      </c>
      <c r="M84" s="109">
        <f t="shared" si="63"/>
        <v>0.19685039370078528</v>
      </c>
      <c r="N84" s="109">
        <f t="shared" si="64"/>
        <v>137.94000000000003</v>
      </c>
      <c r="O84" s="110">
        <f t="shared" si="65"/>
        <v>26.819616902945917</v>
      </c>
      <c r="P84" s="108" t="str">
        <f t="shared" si="66"/>
        <v>OVERWEIGHT</v>
      </c>
      <c r="Q84" s="109">
        <f t="shared" si="67"/>
        <v>47.610000000000007</v>
      </c>
      <c r="R84" s="109">
        <f t="shared" si="68"/>
        <v>56.43</v>
      </c>
      <c r="S84" s="109">
        <f t="shared" si="69"/>
        <v>68.97</v>
      </c>
      <c r="T84" s="109">
        <f t="shared" si="70"/>
        <v>1428.3000000000002</v>
      </c>
      <c r="U84" s="111">
        <v>43420</v>
      </c>
    </row>
    <row r="85" spans="1:21">
      <c r="A85" s="52" t="s">
        <v>128</v>
      </c>
      <c r="B85" s="53" t="s">
        <v>129</v>
      </c>
      <c r="C85" s="53" t="s">
        <v>37</v>
      </c>
      <c r="D85" s="54" t="s">
        <v>130</v>
      </c>
      <c r="E85" s="55" t="s">
        <v>37</v>
      </c>
      <c r="F85" s="56"/>
      <c r="G85" s="55" t="s">
        <v>26</v>
      </c>
      <c r="H85" s="91">
        <v>67.8</v>
      </c>
      <c r="I85" s="55">
        <v>172.2</v>
      </c>
      <c r="J85" s="107">
        <v>20.100000000000001</v>
      </c>
      <c r="K85" s="108">
        <v>30</v>
      </c>
      <c r="L85" s="108">
        <f t="shared" si="62"/>
        <v>5</v>
      </c>
      <c r="M85" s="109">
        <f t="shared" si="63"/>
        <v>7.7952755905511673</v>
      </c>
      <c r="N85" s="109">
        <f t="shared" si="64"/>
        <v>149.16</v>
      </c>
      <c r="O85" s="110">
        <f t="shared" si="65"/>
        <v>22.8645890241879</v>
      </c>
      <c r="P85" s="108" t="str">
        <f t="shared" si="66"/>
        <v>NORMAL</v>
      </c>
      <c r="Q85" s="109">
        <f t="shared" si="67"/>
        <v>64.97999999999999</v>
      </c>
      <c r="R85" s="109">
        <f t="shared" si="68"/>
        <v>61.019999999999996</v>
      </c>
      <c r="S85" s="109">
        <f t="shared" si="69"/>
        <v>74.58</v>
      </c>
      <c r="T85" s="109">
        <f t="shared" si="70"/>
        <v>1949.3999999999996</v>
      </c>
      <c r="U85" s="111">
        <v>43420</v>
      </c>
    </row>
    <row r="86" spans="1:21">
      <c r="A86" s="52" t="s">
        <v>131</v>
      </c>
      <c r="B86" s="53" t="s">
        <v>132</v>
      </c>
      <c r="C86" s="53"/>
      <c r="D86" s="54" t="s">
        <v>133</v>
      </c>
      <c r="E86" s="55" t="s">
        <v>25</v>
      </c>
      <c r="F86" s="56">
        <v>31166</v>
      </c>
      <c r="G86" s="55" t="s">
        <v>26</v>
      </c>
      <c r="H86" s="91">
        <v>59.8</v>
      </c>
      <c r="I86" s="55">
        <v>152.4</v>
      </c>
      <c r="J86" s="108"/>
      <c r="K86" s="108">
        <v>30</v>
      </c>
      <c r="L86" s="108">
        <f t="shared" si="62"/>
        <v>5</v>
      </c>
      <c r="M86" s="109">
        <f t="shared" si="63"/>
        <v>0</v>
      </c>
      <c r="N86" s="109">
        <f t="shared" si="64"/>
        <v>131.56</v>
      </c>
      <c r="O86" s="110">
        <f t="shared" si="65"/>
        <v>25.747273716769651</v>
      </c>
      <c r="P86" s="108" t="str">
        <f t="shared" si="66"/>
        <v>OVERWEIGHT</v>
      </c>
      <c r="Q86" s="109">
        <f t="shared" si="67"/>
        <v>47.160000000000004</v>
      </c>
      <c r="R86" s="109">
        <f t="shared" si="68"/>
        <v>53.819999999999993</v>
      </c>
      <c r="S86" s="109">
        <f t="shared" si="69"/>
        <v>65.78</v>
      </c>
      <c r="T86" s="109">
        <f t="shared" si="70"/>
        <v>1414.8000000000002</v>
      </c>
      <c r="U86" s="111">
        <v>43420</v>
      </c>
    </row>
    <row r="87" spans="1:21">
      <c r="A87" s="53" t="s">
        <v>152</v>
      </c>
      <c r="B87" s="53" t="s">
        <v>153</v>
      </c>
      <c r="C87" s="53" t="s">
        <v>83</v>
      </c>
      <c r="D87" s="54" t="s">
        <v>154</v>
      </c>
      <c r="E87" s="55" t="s">
        <v>37</v>
      </c>
      <c r="F87" s="56">
        <v>33161</v>
      </c>
      <c r="G87" s="55" t="s">
        <v>26</v>
      </c>
      <c r="H87" s="91">
        <v>65.099999999999994</v>
      </c>
      <c r="I87" s="55">
        <v>163.80000000000001</v>
      </c>
      <c r="J87" s="107">
        <v>20</v>
      </c>
      <c r="K87" s="108">
        <v>30</v>
      </c>
      <c r="L87" s="108">
        <f t="shared" si="62"/>
        <v>5</v>
      </c>
      <c r="M87" s="109">
        <f t="shared" si="63"/>
        <v>4.4881889763779554</v>
      </c>
      <c r="N87" s="109">
        <f t="shared" si="64"/>
        <v>143.22</v>
      </c>
      <c r="O87" s="110">
        <f t="shared" si="65"/>
        <v>24.263485801947336</v>
      </c>
      <c r="P87" s="108" t="str">
        <f t="shared" si="66"/>
        <v>NORMAL</v>
      </c>
      <c r="Q87" s="109">
        <f t="shared" si="67"/>
        <v>57.420000000000009</v>
      </c>
      <c r="R87" s="109">
        <f t="shared" si="68"/>
        <v>58.589999999999996</v>
      </c>
      <c r="S87" s="109">
        <f t="shared" si="69"/>
        <v>71.61</v>
      </c>
      <c r="T87" s="109">
        <f t="shared" si="70"/>
        <v>1722.6000000000004</v>
      </c>
      <c r="U87" s="111">
        <v>43420</v>
      </c>
    </row>
    <row r="88" spans="1:21">
      <c r="A88" s="98" t="s">
        <v>165</v>
      </c>
      <c r="B88" s="41" t="s">
        <v>166</v>
      </c>
      <c r="C88" s="41"/>
      <c r="D88" s="44" t="s">
        <v>167</v>
      </c>
      <c r="E88" s="42" t="s">
        <v>25</v>
      </c>
      <c r="F88" s="7"/>
      <c r="G88" s="42" t="s">
        <v>26</v>
      </c>
      <c r="H88" s="42">
        <v>84.3</v>
      </c>
      <c r="I88" s="42">
        <v>170.2</v>
      </c>
      <c r="J88" s="42">
        <v>41.2</v>
      </c>
      <c r="K88" s="68">
        <v>30</v>
      </c>
      <c r="L88" s="68">
        <f t="shared" ref="L88" si="71">ROUNDDOWN(((I88/2.54)/12),0)</f>
        <v>5</v>
      </c>
      <c r="M88" s="76">
        <f t="shared" ref="M88" si="72">((((I88/2.54)/12)-L88)*12)</f>
        <v>7.0078740157480262</v>
      </c>
      <c r="N88" s="76">
        <f t="shared" ref="N88" si="73">H88*2.2</f>
        <v>185.46</v>
      </c>
      <c r="O88" s="77">
        <f t="shared" ref="O88" si="74">H88/((I88/100)^2)</f>
        <v>29.101036866836694</v>
      </c>
      <c r="P88" s="68" t="str">
        <f t="shared" ref="P88" si="75">IF(O88&lt;18.5,"UNDERWEIGHT",IF(O88&lt;=24.99,"NORMAL",IF(O88&lt;=29.99,"OVERWEIGHT","OBESE")))</f>
        <v>OVERWEIGHT</v>
      </c>
      <c r="Q88" s="76">
        <f t="shared" ref="Q88" si="76">((I88-100)-((I88-100)*0.1))</f>
        <v>63.179999999999993</v>
      </c>
      <c r="R88" s="76">
        <f t="shared" ref="R88" si="77">(H88)-(0.1*H88)</f>
        <v>75.87</v>
      </c>
      <c r="S88" s="76">
        <f t="shared" ref="S88" si="78">(H88)+(0.1*H88)</f>
        <v>92.72999999999999</v>
      </c>
      <c r="T88" s="76">
        <f t="shared" ref="T88" si="79">Q88*K88</f>
        <v>1895.3999999999999</v>
      </c>
      <c r="U88" s="81">
        <v>43182</v>
      </c>
    </row>
    <row r="89" spans="1:21">
      <c r="A89" s="59" t="s">
        <v>168</v>
      </c>
      <c r="B89" s="41" t="s">
        <v>169</v>
      </c>
      <c r="C89" s="41" t="s">
        <v>115</v>
      </c>
      <c r="D89" s="44" t="s">
        <v>170</v>
      </c>
      <c r="E89" s="42" t="s">
        <v>25</v>
      </c>
      <c r="F89" s="7"/>
      <c r="G89" s="42" t="s">
        <v>26</v>
      </c>
      <c r="H89" s="42">
        <v>44.6</v>
      </c>
      <c r="I89" s="42">
        <v>140.5</v>
      </c>
      <c r="J89" s="42">
        <v>31.9</v>
      </c>
      <c r="K89" s="68">
        <v>30</v>
      </c>
      <c r="L89" s="68">
        <f t="shared" ref="L89:L125" si="80">ROUNDDOWN(((I89/2.54)/12),0)</f>
        <v>4</v>
      </c>
      <c r="M89" s="76">
        <f t="shared" ref="M89:M125" si="81">((((I89/2.54)/12)-L89)*12)</f>
        <v>7.3149606299212593</v>
      </c>
      <c r="N89" s="76">
        <f t="shared" ref="N89:N125" si="82">H89*2.2</f>
        <v>98.12</v>
      </c>
      <c r="O89" s="77">
        <f t="shared" ref="O89:O125" si="83">H89/((I89/100)^2)</f>
        <v>22.593432200706676</v>
      </c>
      <c r="P89" s="68" t="str">
        <f t="shared" ref="P89:P125" si="84">IF(O89&lt;18.5,"UNDERWEIGHT",IF(O89&lt;=24.99,"NORMAL",IF(O89&lt;=29.99,"OVERWEIGHT","OBESE")))</f>
        <v>NORMAL</v>
      </c>
      <c r="Q89" s="76">
        <f t="shared" ref="Q89:Q125" si="85">((I89-100)-((I89-100)*0.1))</f>
        <v>36.450000000000003</v>
      </c>
      <c r="R89" s="76">
        <f t="shared" ref="R89:R125" si="86">(H89)-(0.1*H89)</f>
        <v>40.14</v>
      </c>
      <c r="S89" s="76">
        <f t="shared" ref="S89:S125" si="87">(H89)+(0.1*H89)</f>
        <v>49.06</v>
      </c>
      <c r="T89" s="76">
        <f t="shared" ref="T89:T125" si="88">Q89*K89</f>
        <v>1093.5</v>
      </c>
      <c r="U89" s="81">
        <v>43182</v>
      </c>
    </row>
    <row r="90" spans="1:21">
      <c r="A90" s="59" t="s">
        <v>171</v>
      </c>
      <c r="B90" s="41" t="s">
        <v>172</v>
      </c>
      <c r="C90" s="41"/>
      <c r="D90" s="54" t="s">
        <v>173</v>
      </c>
      <c r="E90" s="42" t="s">
        <v>37</v>
      </c>
      <c r="F90" s="7">
        <v>30986</v>
      </c>
      <c r="G90" s="42" t="s">
        <v>26</v>
      </c>
      <c r="H90" s="42">
        <v>86.2</v>
      </c>
      <c r="I90" s="42">
        <v>186.3</v>
      </c>
      <c r="J90" s="42">
        <v>24.6</v>
      </c>
      <c r="K90" s="68">
        <v>30</v>
      </c>
      <c r="L90" s="68">
        <f t="shared" si="80"/>
        <v>6</v>
      </c>
      <c r="M90" s="76">
        <f t="shared" si="81"/>
        <v>1.3464566929133888</v>
      </c>
      <c r="N90" s="76">
        <f t="shared" si="82"/>
        <v>189.64000000000001</v>
      </c>
      <c r="O90" s="77">
        <f t="shared" si="83"/>
        <v>24.835994559130839</v>
      </c>
      <c r="P90" s="68" t="str">
        <f t="shared" si="84"/>
        <v>NORMAL</v>
      </c>
      <c r="Q90" s="76">
        <f t="shared" si="85"/>
        <v>77.670000000000016</v>
      </c>
      <c r="R90" s="76">
        <f t="shared" si="86"/>
        <v>77.58</v>
      </c>
      <c r="S90" s="76">
        <f t="shared" si="87"/>
        <v>94.820000000000007</v>
      </c>
      <c r="T90" s="76">
        <f t="shared" si="88"/>
        <v>2330.1000000000004</v>
      </c>
      <c r="U90" s="81">
        <v>43182</v>
      </c>
    </row>
    <row r="91" spans="1:21">
      <c r="A91" s="59" t="s">
        <v>174</v>
      </c>
      <c r="B91" s="41" t="s">
        <v>175</v>
      </c>
      <c r="C91" s="41"/>
      <c r="D91" s="41"/>
      <c r="E91" s="42" t="s">
        <v>25</v>
      </c>
      <c r="F91" s="7"/>
      <c r="G91" s="42" t="s">
        <v>26</v>
      </c>
      <c r="H91" s="99">
        <v>45.1</v>
      </c>
      <c r="I91" s="99">
        <v>149.19999999999999</v>
      </c>
      <c r="J91" s="99">
        <v>25.6</v>
      </c>
      <c r="K91" s="68">
        <v>30</v>
      </c>
      <c r="L91" s="68">
        <f t="shared" ref="L91" si="89">ROUNDDOWN(((I91/2.54)/12),0)</f>
        <v>4</v>
      </c>
      <c r="M91" s="76">
        <f t="shared" ref="M91" si="90">((((I91/2.54)/12)-L91)*12)</f>
        <v>10.740157480314959</v>
      </c>
      <c r="N91" s="76">
        <f t="shared" ref="N91" si="91">H91*2.2</f>
        <v>99.220000000000013</v>
      </c>
      <c r="O91" s="77">
        <f t="shared" ref="O91" si="92">H91/((I91/100)^2)</f>
        <v>20.259974555987608</v>
      </c>
      <c r="P91" s="68" t="str">
        <f t="shared" ref="P91" si="93">IF(O91&lt;18.5,"UNDERWEIGHT",IF(O91&lt;=24.99,"NORMAL",IF(O91&lt;=29.99,"OVERWEIGHT","OBESE")))</f>
        <v>NORMAL</v>
      </c>
      <c r="Q91" s="76">
        <f t="shared" ref="Q91" si="94">((I91-100)-((I91-100)*0.1))</f>
        <v>44.279999999999987</v>
      </c>
      <c r="R91" s="76">
        <f t="shared" ref="R91" si="95">(H91)-(0.1*H91)</f>
        <v>40.590000000000003</v>
      </c>
      <c r="S91" s="76">
        <f t="shared" ref="S91" si="96">(H91)+(0.1*H91)</f>
        <v>49.61</v>
      </c>
      <c r="T91" s="76">
        <f t="shared" ref="T91" si="97">Q91*K91</f>
        <v>1328.3999999999996</v>
      </c>
      <c r="U91" s="81">
        <v>43182</v>
      </c>
    </row>
    <row r="92" spans="1:21">
      <c r="A92" s="59" t="s">
        <v>176</v>
      </c>
      <c r="B92" s="41" t="s">
        <v>177</v>
      </c>
      <c r="C92" s="41" t="s">
        <v>87</v>
      </c>
      <c r="D92" s="54" t="s">
        <v>178</v>
      </c>
      <c r="E92" s="42" t="s">
        <v>37</v>
      </c>
      <c r="F92" s="7">
        <v>34545</v>
      </c>
      <c r="G92" s="42" t="s">
        <v>26</v>
      </c>
      <c r="H92" s="42">
        <v>102.9</v>
      </c>
      <c r="I92" s="42">
        <v>168.2</v>
      </c>
      <c r="J92" s="42">
        <v>33</v>
      </c>
      <c r="K92" s="68">
        <v>30</v>
      </c>
      <c r="L92" s="68">
        <f t="shared" si="80"/>
        <v>5</v>
      </c>
      <c r="M92" s="76">
        <f t="shared" si="81"/>
        <v>6.2204724409448744</v>
      </c>
      <c r="N92" s="76">
        <f t="shared" si="82"/>
        <v>226.38000000000002</v>
      </c>
      <c r="O92" s="77">
        <f t="shared" si="83"/>
        <v>36.371682542016543</v>
      </c>
      <c r="P92" s="68" t="str">
        <f t="shared" si="84"/>
        <v>OBESE</v>
      </c>
      <c r="Q92" s="76">
        <f t="shared" si="85"/>
        <v>61.379999999999988</v>
      </c>
      <c r="R92" s="76">
        <f t="shared" si="86"/>
        <v>92.61</v>
      </c>
      <c r="S92" s="76">
        <f t="shared" si="87"/>
        <v>113.19000000000001</v>
      </c>
      <c r="T92" s="76">
        <f t="shared" si="88"/>
        <v>1841.3999999999996</v>
      </c>
      <c r="U92" s="81">
        <v>43182</v>
      </c>
    </row>
    <row r="93" spans="1:21">
      <c r="A93" s="59" t="s">
        <v>179</v>
      </c>
      <c r="B93" s="41" t="s">
        <v>180</v>
      </c>
      <c r="C93" s="41" t="s">
        <v>181</v>
      </c>
      <c r="D93" s="44" t="s">
        <v>182</v>
      </c>
      <c r="E93" s="42" t="s">
        <v>25</v>
      </c>
      <c r="F93" s="100"/>
      <c r="G93" s="42" t="s">
        <v>26</v>
      </c>
      <c r="H93" s="42">
        <v>77.900000000000006</v>
      </c>
      <c r="I93" s="42">
        <v>151.19999999999999</v>
      </c>
      <c r="J93" s="42">
        <v>47.7</v>
      </c>
      <c r="K93" s="68">
        <v>30</v>
      </c>
      <c r="L93" s="68">
        <f t="shared" si="80"/>
        <v>4</v>
      </c>
      <c r="M93" s="76">
        <f t="shared" si="81"/>
        <v>11.5275590551181</v>
      </c>
      <c r="N93" s="76">
        <f t="shared" si="82"/>
        <v>171.38000000000002</v>
      </c>
      <c r="O93" s="77">
        <f t="shared" si="83"/>
        <v>34.074843929341299</v>
      </c>
      <c r="P93" s="68" t="str">
        <f t="shared" si="84"/>
        <v>OBESE</v>
      </c>
      <c r="Q93" s="76">
        <f t="shared" si="85"/>
        <v>46.079999999999991</v>
      </c>
      <c r="R93" s="76">
        <f t="shared" si="86"/>
        <v>70.11</v>
      </c>
      <c r="S93" s="76">
        <f t="shared" si="87"/>
        <v>85.690000000000012</v>
      </c>
      <c r="T93" s="76">
        <f t="shared" si="88"/>
        <v>1382.3999999999996</v>
      </c>
      <c r="U93" s="81">
        <v>43182</v>
      </c>
    </row>
    <row r="94" spans="1:21">
      <c r="A94" s="59" t="s">
        <v>183</v>
      </c>
      <c r="B94" s="41" t="s">
        <v>184</v>
      </c>
      <c r="C94" s="41"/>
      <c r="D94" s="54" t="s">
        <v>185</v>
      </c>
      <c r="E94" s="42" t="s">
        <v>37</v>
      </c>
      <c r="F94" s="7">
        <v>34505</v>
      </c>
      <c r="G94" s="42" t="s">
        <v>26</v>
      </c>
      <c r="H94" s="42">
        <v>61.1</v>
      </c>
      <c r="I94" s="42">
        <v>165.2</v>
      </c>
      <c r="J94" s="42">
        <v>20.7</v>
      </c>
      <c r="K94" s="68">
        <v>30</v>
      </c>
      <c r="L94" s="68">
        <f t="shared" si="80"/>
        <v>5</v>
      </c>
      <c r="M94" s="76">
        <f t="shared" si="81"/>
        <v>5.0393700787401521</v>
      </c>
      <c r="N94" s="76">
        <f t="shared" si="82"/>
        <v>134.42000000000002</v>
      </c>
      <c r="O94" s="77">
        <f t="shared" si="83"/>
        <v>22.388300335934435</v>
      </c>
      <c r="P94" s="68" t="str">
        <f t="shared" si="84"/>
        <v>NORMAL</v>
      </c>
      <c r="Q94" s="76">
        <f t="shared" si="85"/>
        <v>58.679999999999993</v>
      </c>
      <c r="R94" s="76">
        <f t="shared" si="86"/>
        <v>54.99</v>
      </c>
      <c r="S94" s="76">
        <f t="shared" si="87"/>
        <v>67.210000000000008</v>
      </c>
      <c r="T94" s="76">
        <f t="shared" si="88"/>
        <v>1760.3999999999999</v>
      </c>
      <c r="U94" s="81">
        <v>43182</v>
      </c>
    </row>
    <row r="95" spans="1:21">
      <c r="A95" s="59" t="s">
        <v>186</v>
      </c>
      <c r="B95" s="41" t="s">
        <v>187</v>
      </c>
      <c r="C95" s="41"/>
      <c r="D95" s="44" t="s">
        <v>188</v>
      </c>
      <c r="E95" s="42" t="s">
        <v>25</v>
      </c>
      <c r="F95" s="100"/>
      <c r="G95" s="42" t="s">
        <v>26</v>
      </c>
      <c r="H95" s="42">
        <v>88.8</v>
      </c>
      <c r="I95" s="42">
        <v>162</v>
      </c>
      <c r="J95" s="42">
        <v>47.2</v>
      </c>
      <c r="K95" s="68">
        <v>30</v>
      </c>
      <c r="L95" s="68">
        <f t="shared" si="80"/>
        <v>5</v>
      </c>
      <c r="M95" s="76">
        <f t="shared" si="81"/>
        <v>3.7795275590551221</v>
      </c>
      <c r="N95" s="76">
        <f t="shared" si="82"/>
        <v>195.36</v>
      </c>
      <c r="O95" s="77">
        <f t="shared" si="83"/>
        <v>33.836305441243702</v>
      </c>
      <c r="P95" s="68" t="str">
        <f t="shared" si="84"/>
        <v>OBESE</v>
      </c>
      <c r="Q95" s="76">
        <f t="shared" si="85"/>
        <v>55.8</v>
      </c>
      <c r="R95" s="76">
        <f t="shared" si="86"/>
        <v>79.92</v>
      </c>
      <c r="S95" s="76">
        <f t="shared" si="87"/>
        <v>97.679999999999993</v>
      </c>
      <c r="T95" s="76">
        <f t="shared" si="88"/>
        <v>1674</v>
      </c>
      <c r="U95" s="81">
        <v>43182</v>
      </c>
    </row>
    <row r="96" spans="1:21">
      <c r="A96" s="59" t="s">
        <v>189</v>
      </c>
      <c r="B96" s="41" t="s">
        <v>190</v>
      </c>
      <c r="C96" s="41"/>
      <c r="D96" s="54" t="s">
        <v>191</v>
      </c>
      <c r="E96" s="42" t="s">
        <v>25</v>
      </c>
      <c r="F96" s="7">
        <v>34411</v>
      </c>
      <c r="G96" s="42" t="s">
        <v>26</v>
      </c>
      <c r="H96" s="42">
        <v>42.5</v>
      </c>
      <c r="I96" s="42">
        <v>148.6</v>
      </c>
      <c r="J96" s="42">
        <v>26.9</v>
      </c>
      <c r="K96" s="68">
        <v>30</v>
      </c>
      <c r="L96" s="68">
        <f t="shared" si="80"/>
        <v>4</v>
      </c>
      <c r="M96" s="76">
        <f t="shared" si="81"/>
        <v>10.503937007874015</v>
      </c>
      <c r="N96" s="76">
        <f t="shared" si="82"/>
        <v>93.500000000000014</v>
      </c>
      <c r="O96" s="77">
        <f t="shared" si="83"/>
        <v>19.246479932035019</v>
      </c>
      <c r="P96" s="68" t="str">
        <f t="shared" si="84"/>
        <v>NORMAL</v>
      </c>
      <c r="Q96" s="76">
        <f t="shared" si="85"/>
        <v>43.739999999999995</v>
      </c>
      <c r="R96" s="76">
        <f t="shared" si="86"/>
        <v>38.25</v>
      </c>
      <c r="S96" s="76">
        <f t="shared" si="87"/>
        <v>46.75</v>
      </c>
      <c r="T96" s="76">
        <f t="shared" si="88"/>
        <v>1312.1999999999998</v>
      </c>
      <c r="U96" s="81">
        <v>43182</v>
      </c>
    </row>
    <row r="97" spans="1:21">
      <c r="A97" s="59" t="s">
        <v>192</v>
      </c>
      <c r="B97" s="41" t="s">
        <v>193</v>
      </c>
      <c r="C97" s="41" t="s">
        <v>115</v>
      </c>
      <c r="D97" s="44" t="s">
        <v>194</v>
      </c>
      <c r="E97" s="42" t="s">
        <v>25</v>
      </c>
      <c r="F97" s="7"/>
      <c r="G97" s="42" t="s">
        <v>26</v>
      </c>
      <c r="H97" s="42">
        <v>41.8</v>
      </c>
      <c r="I97" s="42">
        <v>156.1</v>
      </c>
      <c r="J97" s="42">
        <v>17.600000000000001</v>
      </c>
      <c r="K97" s="68">
        <v>30</v>
      </c>
      <c r="L97" s="68">
        <f t="shared" si="80"/>
        <v>5</v>
      </c>
      <c r="M97" s="76">
        <f t="shared" si="81"/>
        <v>1.456692913385826</v>
      </c>
      <c r="N97" s="76">
        <f t="shared" si="82"/>
        <v>91.960000000000008</v>
      </c>
      <c r="O97" s="77">
        <f t="shared" si="83"/>
        <v>17.154200255178988</v>
      </c>
      <c r="P97" s="68" t="str">
        <f t="shared" si="84"/>
        <v>UNDERWEIGHT</v>
      </c>
      <c r="Q97" s="76">
        <f t="shared" si="85"/>
        <v>50.489999999999995</v>
      </c>
      <c r="R97" s="76">
        <f t="shared" si="86"/>
        <v>37.619999999999997</v>
      </c>
      <c r="S97" s="76">
        <f t="shared" si="87"/>
        <v>45.98</v>
      </c>
      <c r="T97" s="76">
        <f t="shared" si="88"/>
        <v>1514.6999999999998</v>
      </c>
      <c r="U97" s="81">
        <v>43182</v>
      </c>
    </row>
    <row r="98" spans="1:21">
      <c r="A98" s="59" t="s">
        <v>195</v>
      </c>
      <c r="B98" s="41" t="s">
        <v>196</v>
      </c>
      <c r="C98" s="41" t="s">
        <v>143</v>
      </c>
      <c r="D98" s="44" t="s">
        <v>197</v>
      </c>
      <c r="E98" s="42" t="s">
        <v>25</v>
      </c>
      <c r="F98" s="7"/>
      <c r="G98" s="42" t="s">
        <v>26</v>
      </c>
      <c r="H98" s="42">
        <v>56.5</v>
      </c>
      <c r="I98" s="42">
        <v>150.6</v>
      </c>
      <c r="J98" s="42">
        <v>36.4</v>
      </c>
      <c r="K98" s="68">
        <v>30</v>
      </c>
      <c r="L98" s="68">
        <f t="shared" si="80"/>
        <v>4</v>
      </c>
      <c r="M98" s="76">
        <f t="shared" si="81"/>
        <v>11.291338582677167</v>
      </c>
      <c r="N98" s="76">
        <f t="shared" si="82"/>
        <v>124.30000000000001</v>
      </c>
      <c r="O98" s="77">
        <f t="shared" si="83"/>
        <v>24.911421159099767</v>
      </c>
      <c r="P98" s="68" t="str">
        <f t="shared" si="84"/>
        <v>NORMAL</v>
      </c>
      <c r="Q98" s="76">
        <f t="shared" si="85"/>
        <v>45.539999999999992</v>
      </c>
      <c r="R98" s="76">
        <f t="shared" si="86"/>
        <v>50.85</v>
      </c>
      <c r="S98" s="76">
        <f t="shared" si="87"/>
        <v>62.15</v>
      </c>
      <c r="T98" s="76">
        <f t="shared" si="88"/>
        <v>1366.1999999999998</v>
      </c>
      <c r="U98" s="81">
        <v>43182</v>
      </c>
    </row>
    <row r="99" spans="1:21">
      <c r="A99" s="59" t="s">
        <v>198</v>
      </c>
      <c r="B99" s="41" t="s">
        <v>199</v>
      </c>
      <c r="C99" s="41"/>
      <c r="D99" s="44" t="s">
        <v>200</v>
      </c>
      <c r="E99" s="42" t="s">
        <v>25</v>
      </c>
      <c r="F99" s="7"/>
      <c r="G99" s="42" t="s">
        <v>26</v>
      </c>
      <c r="H99" s="42">
        <v>54.4</v>
      </c>
      <c r="I99" s="42">
        <v>147.5</v>
      </c>
      <c r="J99" s="42">
        <v>37.5</v>
      </c>
      <c r="K99" s="68">
        <v>30</v>
      </c>
      <c r="L99" s="68">
        <f t="shared" si="80"/>
        <v>4</v>
      </c>
      <c r="M99" s="76">
        <f t="shared" si="81"/>
        <v>10.070866141732285</v>
      </c>
      <c r="N99" s="76">
        <f t="shared" si="82"/>
        <v>119.68</v>
      </c>
      <c r="O99" s="77">
        <f t="shared" si="83"/>
        <v>25.004309106578567</v>
      </c>
      <c r="P99" s="68" t="str">
        <f t="shared" si="84"/>
        <v>OVERWEIGHT</v>
      </c>
      <c r="Q99" s="76">
        <f t="shared" si="85"/>
        <v>42.75</v>
      </c>
      <c r="R99" s="76">
        <f t="shared" si="86"/>
        <v>48.96</v>
      </c>
      <c r="S99" s="76">
        <f t="shared" si="87"/>
        <v>59.839999999999996</v>
      </c>
      <c r="T99" s="76">
        <f t="shared" si="88"/>
        <v>1282.5</v>
      </c>
      <c r="U99" s="81">
        <v>43182</v>
      </c>
    </row>
    <row r="100" spans="1:21">
      <c r="A100" s="59" t="s">
        <v>201</v>
      </c>
      <c r="B100" s="41" t="s">
        <v>202</v>
      </c>
      <c r="C100" s="41"/>
      <c r="D100" s="54" t="s">
        <v>203</v>
      </c>
      <c r="E100" s="42" t="s">
        <v>37</v>
      </c>
      <c r="F100" s="7"/>
      <c r="G100" s="42" t="s">
        <v>26</v>
      </c>
      <c r="H100" s="42">
        <v>62.6</v>
      </c>
      <c r="I100" s="42">
        <v>168.9</v>
      </c>
      <c r="J100" s="42">
        <v>16.2</v>
      </c>
      <c r="K100" s="68">
        <v>30</v>
      </c>
      <c r="L100" s="68">
        <f t="shared" si="80"/>
        <v>5</v>
      </c>
      <c r="M100" s="76">
        <f t="shared" si="81"/>
        <v>6.4960629921259887</v>
      </c>
      <c r="N100" s="76">
        <f t="shared" si="82"/>
        <v>137.72000000000003</v>
      </c>
      <c r="O100" s="77">
        <f t="shared" si="83"/>
        <v>21.943961572127101</v>
      </c>
      <c r="P100" s="68" t="str">
        <f t="shared" si="84"/>
        <v>NORMAL</v>
      </c>
      <c r="Q100" s="76">
        <f t="shared" si="85"/>
        <v>62.010000000000005</v>
      </c>
      <c r="R100" s="76">
        <f t="shared" si="86"/>
        <v>56.34</v>
      </c>
      <c r="S100" s="76">
        <f t="shared" si="87"/>
        <v>68.86</v>
      </c>
      <c r="T100" s="76">
        <f t="shared" si="88"/>
        <v>1860.3000000000002</v>
      </c>
      <c r="U100" s="81">
        <v>43182</v>
      </c>
    </row>
    <row r="101" spans="1:21" ht="14.25" customHeight="1">
      <c r="A101" s="59" t="s">
        <v>204</v>
      </c>
      <c r="B101" s="41" t="s">
        <v>205</v>
      </c>
      <c r="C101" s="41"/>
      <c r="D101" s="44" t="s">
        <v>206</v>
      </c>
      <c r="E101" s="42" t="s">
        <v>25</v>
      </c>
      <c r="F101" s="7"/>
      <c r="G101" s="42" t="s">
        <v>26</v>
      </c>
      <c r="H101" s="42">
        <v>50.3</v>
      </c>
      <c r="I101" s="42">
        <v>143</v>
      </c>
      <c r="J101" s="42">
        <v>36.1</v>
      </c>
      <c r="K101" s="68">
        <v>30</v>
      </c>
      <c r="L101" s="68">
        <f t="shared" si="80"/>
        <v>4</v>
      </c>
      <c r="M101" s="76">
        <f t="shared" si="81"/>
        <v>8.2992125984251963</v>
      </c>
      <c r="N101" s="76">
        <f t="shared" si="82"/>
        <v>110.66</v>
      </c>
      <c r="O101" s="77">
        <f t="shared" si="83"/>
        <v>24.59777984253509</v>
      </c>
      <c r="P101" s="68" t="str">
        <f t="shared" si="84"/>
        <v>NORMAL</v>
      </c>
      <c r="Q101" s="76">
        <f t="shared" si="85"/>
        <v>38.700000000000003</v>
      </c>
      <c r="R101" s="76">
        <f t="shared" si="86"/>
        <v>45.269999999999996</v>
      </c>
      <c r="S101" s="76">
        <f t="shared" si="87"/>
        <v>55.33</v>
      </c>
      <c r="T101" s="76">
        <f t="shared" si="88"/>
        <v>1161</v>
      </c>
      <c r="U101" s="81">
        <v>43182</v>
      </c>
    </row>
    <row r="102" spans="1:21" hidden="1">
      <c r="A102" s="98" t="s">
        <v>207</v>
      </c>
      <c r="B102" s="41" t="s">
        <v>208</v>
      </c>
      <c r="C102" s="41" t="s">
        <v>79</v>
      </c>
      <c r="D102" s="41"/>
      <c r="E102" s="42" t="s">
        <v>25</v>
      </c>
      <c r="F102" s="7"/>
      <c r="G102" s="42" t="s">
        <v>26</v>
      </c>
      <c r="H102" s="42">
        <v>51.7</v>
      </c>
      <c r="I102" s="42">
        <v>163.4</v>
      </c>
      <c r="J102" s="42">
        <v>26.1</v>
      </c>
      <c r="K102" s="68">
        <v>30</v>
      </c>
      <c r="L102" s="68">
        <f t="shared" si="80"/>
        <v>5</v>
      </c>
      <c r="M102" s="76">
        <f t="shared" si="81"/>
        <v>4.3307086614173187</v>
      </c>
      <c r="N102" s="76">
        <f t="shared" si="82"/>
        <v>113.74000000000001</v>
      </c>
      <c r="O102" s="77">
        <f t="shared" si="83"/>
        <v>19.363614980921032</v>
      </c>
      <c r="P102" s="68" t="str">
        <f t="shared" si="84"/>
        <v>NORMAL</v>
      </c>
      <c r="Q102" s="76">
        <f t="shared" si="85"/>
        <v>57.06</v>
      </c>
      <c r="R102" s="76">
        <f t="shared" si="86"/>
        <v>46.53</v>
      </c>
      <c r="S102" s="76">
        <f t="shared" si="87"/>
        <v>56.870000000000005</v>
      </c>
      <c r="T102" s="76">
        <f t="shared" si="88"/>
        <v>1711.8000000000002</v>
      </c>
      <c r="U102" s="81">
        <v>43182</v>
      </c>
    </row>
    <row r="103" spans="1:21" hidden="1">
      <c r="A103" s="59" t="s">
        <v>209</v>
      </c>
      <c r="B103" s="41" t="s">
        <v>97</v>
      </c>
      <c r="C103" s="41"/>
      <c r="D103" s="41"/>
      <c r="E103" s="42" t="s">
        <v>37</v>
      </c>
      <c r="F103" s="7"/>
      <c r="G103" s="42" t="s">
        <v>26</v>
      </c>
      <c r="H103" s="42">
        <v>71.099999999999994</v>
      </c>
      <c r="I103" s="42">
        <v>177.8</v>
      </c>
      <c r="J103" s="42">
        <v>20.9</v>
      </c>
      <c r="K103" s="68">
        <v>30</v>
      </c>
      <c r="L103" s="68">
        <f t="shared" si="80"/>
        <v>5</v>
      </c>
      <c r="M103" s="76">
        <f t="shared" si="81"/>
        <v>9.9999999999999964</v>
      </c>
      <c r="N103" s="76">
        <f t="shared" si="82"/>
        <v>156.41999999999999</v>
      </c>
      <c r="O103" s="77">
        <f t="shared" si="83"/>
        <v>22.490861308253226</v>
      </c>
      <c r="P103" s="68" t="str">
        <f t="shared" si="84"/>
        <v>NORMAL</v>
      </c>
      <c r="Q103" s="76">
        <f t="shared" si="85"/>
        <v>70.02000000000001</v>
      </c>
      <c r="R103" s="76">
        <f t="shared" si="86"/>
        <v>63.989999999999995</v>
      </c>
      <c r="S103" s="76">
        <f t="shared" si="87"/>
        <v>78.209999999999994</v>
      </c>
      <c r="T103" s="76">
        <f t="shared" si="88"/>
        <v>2100.6000000000004</v>
      </c>
      <c r="U103" s="81">
        <v>43182</v>
      </c>
    </row>
    <row r="104" spans="1:21">
      <c r="A104" s="59" t="s">
        <v>210</v>
      </c>
      <c r="B104" s="41" t="s">
        <v>211</v>
      </c>
      <c r="C104" s="41"/>
      <c r="D104" s="44" t="s">
        <v>212</v>
      </c>
      <c r="E104" s="42" t="s">
        <v>25</v>
      </c>
      <c r="F104" s="7"/>
      <c r="G104" s="42" t="s">
        <v>26</v>
      </c>
      <c r="H104" s="42">
        <v>54.9</v>
      </c>
      <c r="I104" s="42">
        <v>152.19999999999999</v>
      </c>
      <c r="J104" s="42">
        <v>34.6</v>
      </c>
      <c r="K104" s="68">
        <v>30</v>
      </c>
      <c r="L104" s="68">
        <f t="shared" si="80"/>
        <v>4</v>
      </c>
      <c r="M104" s="76">
        <f t="shared" si="81"/>
        <v>11.921259842519682</v>
      </c>
      <c r="N104" s="76">
        <f t="shared" si="82"/>
        <v>120.78</v>
      </c>
      <c r="O104" s="77">
        <f t="shared" si="83"/>
        <v>23.699710423210352</v>
      </c>
      <c r="P104" s="68" t="str">
        <f t="shared" si="84"/>
        <v>NORMAL</v>
      </c>
      <c r="Q104" s="76">
        <f t="shared" si="85"/>
        <v>46.97999999999999</v>
      </c>
      <c r="R104" s="76">
        <f t="shared" si="86"/>
        <v>49.41</v>
      </c>
      <c r="S104" s="76">
        <f t="shared" si="87"/>
        <v>60.39</v>
      </c>
      <c r="T104" s="76">
        <f t="shared" si="88"/>
        <v>1409.3999999999996</v>
      </c>
      <c r="U104" s="81">
        <v>43182</v>
      </c>
    </row>
    <row r="105" spans="1:21">
      <c r="A105" s="59" t="s">
        <v>213</v>
      </c>
      <c r="B105" s="41" t="s">
        <v>214</v>
      </c>
      <c r="C105" s="41"/>
      <c r="D105" s="44" t="s">
        <v>215</v>
      </c>
      <c r="E105" s="42" t="s">
        <v>25</v>
      </c>
      <c r="F105" s="7"/>
      <c r="G105" s="42" t="s">
        <v>26</v>
      </c>
      <c r="H105" s="42">
        <v>57.7</v>
      </c>
      <c r="I105" s="42">
        <v>156.1</v>
      </c>
      <c r="J105" s="42">
        <v>34.6</v>
      </c>
      <c r="K105" s="68">
        <v>30</v>
      </c>
      <c r="L105" s="68">
        <f t="shared" si="80"/>
        <v>5</v>
      </c>
      <c r="M105" s="76">
        <f t="shared" si="81"/>
        <v>1.456692913385826</v>
      </c>
      <c r="N105" s="76">
        <f t="shared" si="82"/>
        <v>126.94000000000001</v>
      </c>
      <c r="O105" s="77">
        <f t="shared" si="83"/>
        <v>23.679362553201621</v>
      </c>
      <c r="P105" s="68" t="str">
        <f t="shared" si="84"/>
        <v>NORMAL</v>
      </c>
      <c r="Q105" s="76">
        <f t="shared" si="85"/>
        <v>50.489999999999995</v>
      </c>
      <c r="R105" s="76">
        <f t="shared" si="86"/>
        <v>51.93</v>
      </c>
      <c r="S105" s="76">
        <f t="shared" si="87"/>
        <v>63.470000000000006</v>
      </c>
      <c r="T105" s="76">
        <f t="shared" si="88"/>
        <v>1514.6999999999998</v>
      </c>
      <c r="U105" s="81">
        <v>43182</v>
      </c>
    </row>
    <row r="106" spans="1:21">
      <c r="A106" s="59" t="s">
        <v>216</v>
      </c>
      <c r="B106" s="41" t="s">
        <v>217</v>
      </c>
      <c r="C106" s="41"/>
      <c r="D106" s="44" t="s">
        <v>218</v>
      </c>
      <c r="E106" s="42" t="s">
        <v>25</v>
      </c>
      <c r="F106" s="7"/>
      <c r="G106" s="42" t="s">
        <v>26</v>
      </c>
      <c r="H106" s="42">
        <v>55.2</v>
      </c>
      <c r="I106" s="42">
        <v>151.9</v>
      </c>
      <c r="J106" s="42">
        <v>33.799999999999997</v>
      </c>
      <c r="K106" s="68">
        <v>30</v>
      </c>
      <c r="L106" s="68">
        <f t="shared" si="80"/>
        <v>4</v>
      </c>
      <c r="M106" s="76">
        <f t="shared" si="81"/>
        <v>11.803149606299215</v>
      </c>
      <c r="N106" s="76">
        <f t="shared" si="82"/>
        <v>121.44000000000001</v>
      </c>
      <c r="O106" s="77">
        <f t="shared" si="83"/>
        <v>23.923434607761852</v>
      </c>
      <c r="P106" s="68" t="str">
        <f t="shared" si="84"/>
        <v>NORMAL</v>
      </c>
      <c r="Q106" s="76">
        <f t="shared" si="85"/>
        <v>46.710000000000008</v>
      </c>
      <c r="R106" s="76">
        <f t="shared" si="86"/>
        <v>49.68</v>
      </c>
      <c r="S106" s="76">
        <f t="shared" si="87"/>
        <v>60.720000000000006</v>
      </c>
      <c r="T106" s="76">
        <f t="shared" si="88"/>
        <v>1401.3000000000002</v>
      </c>
      <c r="U106" s="81">
        <v>43182</v>
      </c>
    </row>
    <row r="107" spans="1:21">
      <c r="A107" s="101" t="s">
        <v>81</v>
      </c>
      <c r="B107" s="41" t="s">
        <v>219</v>
      </c>
      <c r="C107" s="41" t="s">
        <v>83</v>
      </c>
      <c r="D107" s="54" t="s">
        <v>220</v>
      </c>
      <c r="E107" s="42" t="s">
        <v>25</v>
      </c>
      <c r="F107" s="7"/>
      <c r="G107" s="42" t="s">
        <v>26</v>
      </c>
      <c r="H107" s="42">
        <v>52.4</v>
      </c>
      <c r="I107" s="42">
        <v>157.4</v>
      </c>
      <c r="J107" s="42">
        <v>31</v>
      </c>
      <c r="K107" s="68">
        <v>30</v>
      </c>
      <c r="L107" s="68">
        <f t="shared" si="80"/>
        <v>5</v>
      </c>
      <c r="M107" s="76">
        <f t="shared" si="81"/>
        <v>1.9685039370078741</v>
      </c>
      <c r="N107" s="76">
        <f t="shared" si="82"/>
        <v>115.28</v>
      </c>
      <c r="O107" s="77">
        <f t="shared" si="83"/>
        <v>21.150558067969172</v>
      </c>
      <c r="P107" s="68" t="str">
        <f t="shared" si="84"/>
        <v>NORMAL</v>
      </c>
      <c r="Q107" s="76">
        <f t="shared" si="85"/>
        <v>51.660000000000004</v>
      </c>
      <c r="R107" s="76">
        <f t="shared" si="86"/>
        <v>47.16</v>
      </c>
      <c r="S107" s="76">
        <f t="shared" si="87"/>
        <v>57.64</v>
      </c>
      <c r="T107" s="76">
        <f t="shared" si="88"/>
        <v>1549.8000000000002</v>
      </c>
      <c r="U107" s="81">
        <v>43182</v>
      </c>
    </row>
    <row r="108" spans="1:21">
      <c r="A108" s="59" t="s">
        <v>221</v>
      </c>
      <c r="B108" s="41" t="s">
        <v>222</v>
      </c>
      <c r="C108" s="41"/>
      <c r="D108" s="44" t="s">
        <v>223</v>
      </c>
      <c r="E108" s="42" t="s">
        <v>37</v>
      </c>
      <c r="F108" s="7"/>
      <c r="G108" s="42" t="s">
        <v>26</v>
      </c>
      <c r="H108" s="42">
        <v>68.2</v>
      </c>
      <c r="I108" s="42">
        <v>167</v>
      </c>
      <c r="J108" s="42">
        <v>23.1</v>
      </c>
      <c r="K108" s="68">
        <v>30</v>
      </c>
      <c r="L108" s="68">
        <f t="shared" si="80"/>
        <v>5</v>
      </c>
      <c r="M108" s="76">
        <f t="shared" si="81"/>
        <v>5.7480314960629961</v>
      </c>
      <c r="N108" s="76">
        <f t="shared" si="82"/>
        <v>150.04000000000002</v>
      </c>
      <c r="O108" s="77">
        <f t="shared" si="83"/>
        <v>24.454085840295459</v>
      </c>
      <c r="P108" s="68" t="str">
        <f t="shared" si="84"/>
        <v>NORMAL</v>
      </c>
      <c r="Q108" s="76">
        <f t="shared" si="85"/>
        <v>60.3</v>
      </c>
      <c r="R108" s="76">
        <f t="shared" si="86"/>
        <v>61.38</v>
      </c>
      <c r="S108" s="76">
        <f t="shared" si="87"/>
        <v>75.02000000000001</v>
      </c>
      <c r="T108" s="76">
        <f t="shared" si="88"/>
        <v>1809</v>
      </c>
      <c r="U108" s="81">
        <v>43182</v>
      </c>
    </row>
    <row r="109" spans="1:21">
      <c r="A109" s="59" t="s">
        <v>224</v>
      </c>
      <c r="B109" s="41" t="s">
        <v>225</v>
      </c>
      <c r="C109" s="41"/>
      <c r="D109" s="54" t="s">
        <v>226</v>
      </c>
      <c r="E109" s="42" t="s">
        <v>25</v>
      </c>
      <c r="F109" s="7">
        <v>34531</v>
      </c>
      <c r="G109" s="42" t="s">
        <v>26</v>
      </c>
      <c r="H109" s="42">
        <v>59.5</v>
      </c>
      <c r="I109" s="42">
        <v>158.4</v>
      </c>
      <c r="J109" s="42">
        <v>34.1</v>
      </c>
      <c r="K109" s="68">
        <v>30</v>
      </c>
      <c r="L109" s="68">
        <f t="shared" si="80"/>
        <v>5</v>
      </c>
      <c r="M109" s="76">
        <f t="shared" si="81"/>
        <v>2.3622047244094553</v>
      </c>
      <c r="N109" s="76">
        <f t="shared" si="82"/>
        <v>130.9</v>
      </c>
      <c r="O109" s="77">
        <f t="shared" si="83"/>
        <v>23.714098051219263</v>
      </c>
      <c r="P109" s="68" t="str">
        <f t="shared" si="84"/>
        <v>NORMAL</v>
      </c>
      <c r="Q109" s="76">
        <f t="shared" si="85"/>
        <v>52.56</v>
      </c>
      <c r="R109" s="76">
        <f t="shared" si="86"/>
        <v>53.55</v>
      </c>
      <c r="S109" s="76">
        <f t="shared" si="87"/>
        <v>65.45</v>
      </c>
      <c r="T109" s="76">
        <f t="shared" si="88"/>
        <v>1576.8000000000002</v>
      </c>
      <c r="U109" s="81">
        <v>43182</v>
      </c>
    </row>
    <row r="110" spans="1:21">
      <c r="A110" s="59" t="s">
        <v>227</v>
      </c>
      <c r="B110" s="41" t="s">
        <v>228</v>
      </c>
      <c r="C110" s="41"/>
      <c r="D110" s="54" t="s">
        <v>229</v>
      </c>
      <c r="E110" s="42" t="s">
        <v>25</v>
      </c>
      <c r="F110" s="7">
        <v>34412</v>
      </c>
      <c r="G110" s="42" t="s">
        <v>26</v>
      </c>
      <c r="H110" s="42">
        <v>38.700000000000003</v>
      </c>
      <c r="I110" s="42">
        <v>147.1</v>
      </c>
      <c r="J110" s="42">
        <v>25.1</v>
      </c>
      <c r="K110" s="68">
        <v>30</v>
      </c>
      <c r="L110" s="68">
        <f t="shared" si="80"/>
        <v>4</v>
      </c>
      <c r="M110" s="76">
        <f t="shared" si="81"/>
        <v>9.9133858267716484</v>
      </c>
      <c r="N110" s="76">
        <f t="shared" si="82"/>
        <v>85.140000000000015</v>
      </c>
      <c r="O110" s="77">
        <f t="shared" si="83"/>
        <v>17.884863074505017</v>
      </c>
      <c r="P110" s="68" t="str">
        <f t="shared" si="84"/>
        <v>UNDERWEIGHT</v>
      </c>
      <c r="Q110" s="76">
        <f t="shared" si="85"/>
        <v>42.389999999999993</v>
      </c>
      <c r="R110" s="76">
        <f t="shared" si="86"/>
        <v>34.830000000000005</v>
      </c>
      <c r="S110" s="76">
        <f t="shared" si="87"/>
        <v>42.57</v>
      </c>
      <c r="T110" s="76">
        <f t="shared" si="88"/>
        <v>1271.6999999999998</v>
      </c>
      <c r="U110" s="81">
        <v>43182</v>
      </c>
    </row>
    <row r="111" spans="1:21">
      <c r="A111" s="59" t="s">
        <v>230</v>
      </c>
      <c r="B111" s="41" t="s">
        <v>231</v>
      </c>
      <c r="C111" s="41"/>
      <c r="D111" s="54" t="s">
        <v>232</v>
      </c>
      <c r="E111" s="42" t="s">
        <v>25</v>
      </c>
      <c r="F111" s="7">
        <v>33563</v>
      </c>
      <c r="G111" s="42" t="s">
        <v>26</v>
      </c>
      <c r="H111" s="42">
        <v>49.6</v>
      </c>
      <c r="I111" s="42">
        <v>149.6</v>
      </c>
      <c r="J111" s="42">
        <v>31.3</v>
      </c>
      <c r="K111" s="68">
        <v>30</v>
      </c>
      <c r="L111" s="68">
        <f t="shared" si="80"/>
        <v>4</v>
      </c>
      <c r="M111" s="76">
        <f t="shared" si="81"/>
        <v>10.897637795275585</v>
      </c>
      <c r="N111" s="76">
        <f t="shared" si="82"/>
        <v>109.12000000000002</v>
      </c>
      <c r="O111" s="77">
        <f t="shared" si="83"/>
        <v>22.162486773999827</v>
      </c>
      <c r="P111" s="68" t="str">
        <f t="shared" si="84"/>
        <v>NORMAL</v>
      </c>
      <c r="Q111" s="76">
        <f t="shared" si="85"/>
        <v>44.639999999999993</v>
      </c>
      <c r="R111" s="76">
        <f t="shared" si="86"/>
        <v>44.64</v>
      </c>
      <c r="S111" s="76">
        <f t="shared" si="87"/>
        <v>54.56</v>
      </c>
      <c r="T111" s="76">
        <f t="shared" si="88"/>
        <v>1339.1999999999998</v>
      </c>
      <c r="U111" s="81">
        <v>43182</v>
      </c>
    </row>
    <row r="112" spans="1:21">
      <c r="A112" s="102" t="s">
        <v>233</v>
      </c>
      <c r="B112" s="41" t="s">
        <v>234</v>
      </c>
      <c r="C112" s="41"/>
      <c r="D112" s="44" t="s">
        <v>235</v>
      </c>
      <c r="E112" s="42" t="s">
        <v>25</v>
      </c>
      <c r="F112" s="7"/>
      <c r="G112" s="42" t="s">
        <v>26</v>
      </c>
      <c r="H112" s="42">
        <v>58.2</v>
      </c>
      <c r="I112" s="42">
        <v>157.9</v>
      </c>
      <c r="J112" s="42">
        <v>35.4</v>
      </c>
      <c r="K112" s="68">
        <v>30</v>
      </c>
      <c r="L112" s="68">
        <f t="shared" si="80"/>
        <v>5</v>
      </c>
      <c r="M112" s="76">
        <f t="shared" si="81"/>
        <v>2.1653543307086593</v>
      </c>
      <c r="N112" s="76">
        <f t="shared" si="82"/>
        <v>128.04000000000002</v>
      </c>
      <c r="O112" s="77">
        <f t="shared" si="83"/>
        <v>23.343110433367656</v>
      </c>
      <c r="P112" s="68" t="str">
        <f t="shared" si="84"/>
        <v>NORMAL</v>
      </c>
      <c r="Q112" s="76">
        <f t="shared" si="85"/>
        <v>52.110000000000007</v>
      </c>
      <c r="R112" s="76">
        <f t="shared" si="86"/>
        <v>52.38</v>
      </c>
      <c r="S112" s="76">
        <f t="shared" si="87"/>
        <v>64.02000000000001</v>
      </c>
      <c r="T112" s="76">
        <f t="shared" si="88"/>
        <v>1563.3000000000002</v>
      </c>
      <c r="U112" s="81">
        <v>43182</v>
      </c>
    </row>
    <row r="113" spans="1:21">
      <c r="A113" s="59" t="s">
        <v>236</v>
      </c>
      <c r="B113" s="41" t="s">
        <v>237</v>
      </c>
      <c r="C113" s="41" t="s">
        <v>35</v>
      </c>
      <c r="D113" s="44" t="s">
        <v>238</v>
      </c>
      <c r="E113" s="42" t="s">
        <v>25</v>
      </c>
      <c r="F113" s="7"/>
      <c r="G113" s="42" t="s">
        <v>26</v>
      </c>
      <c r="H113" s="42">
        <v>61.2</v>
      </c>
      <c r="I113" s="42">
        <v>161.80000000000001</v>
      </c>
      <c r="J113" s="42">
        <v>33.299999999999997</v>
      </c>
      <c r="K113" s="68">
        <v>30</v>
      </c>
      <c r="L113" s="68">
        <f t="shared" si="80"/>
        <v>5</v>
      </c>
      <c r="M113" s="76">
        <f t="shared" si="81"/>
        <v>3.7007874015748037</v>
      </c>
      <c r="N113" s="76">
        <f t="shared" si="82"/>
        <v>134.64000000000001</v>
      </c>
      <c r="O113" s="77">
        <f t="shared" si="83"/>
        <v>23.377302014878964</v>
      </c>
      <c r="P113" s="68" t="str">
        <f t="shared" si="84"/>
        <v>NORMAL</v>
      </c>
      <c r="Q113" s="76">
        <f t="shared" si="85"/>
        <v>55.620000000000012</v>
      </c>
      <c r="R113" s="76">
        <f t="shared" si="86"/>
        <v>55.08</v>
      </c>
      <c r="S113" s="76">
        <f t="shared" si="87"/>
        <v>67.320000000000007</v>
      </c>
      <c r="T113" s="76">
        <f t="shared" si="88"/>
        <v>1668.6000000000004</v>
      </c>
      <c r="U113" s="81">
        <v>43182</v>
      </c>
    </row>
    <row r="114" spans="1:21">
      <c r="A114" s="59" t="s">
        <v>239</v>
      </c>
      <c r="B114" s="41" t="s">
        <v>240</v>
      </c>
      <c r="C114" s="41"/>
      <c r="D114" s="44" t="s">
        <v>241</v>
      </c>
      <c r="E114" s="42" t="s">
        <v>25</v>
      </c>
      <c r="F114" s="7"/>
      <c r="G114" s="42" t="s">
        <v>26</v>
      </c>
      <c r="H114" s="42">
        <v>57.6</v>
      </c>
      <c r="I114" s="42">
        <v>158.19999999999999</v>
      </c>
      <c r="J114" s="42">
        <v>30.4</v>
      </c>
      <c r="K114" s="68">
        <v>30</v>
      </c>
      <c r="L114" s="68">
        <f t="shared" si="80"/>
        <v>5</v>
      </c>
      <c r="M114" s="76">
        <f t="shared" si="81"/>
        <v>2.2834645669291262</v>
      </c>
      <c r="N114" s="76">
        <f t="shared" si="82"/>
        <v>126.72000000000001</v>
      </c>
      <c r="O114" s="77">
        <f t="shared" si="83"/>
        <v>23.014922939964617</v>
      </c>
      <c r="P114" s="68" t="str">
        <f t="shared" si="84"/>
        <v>NORMAL</v>
      </c>
      <c r="Q114" s="76">
        <f t="shared" si="85"/>
        <v>52.379999999999988</v>
      </c>
      <c r="R114" s="76">
        <f t="shared" si="86"/>
        <v>51.84</v>
      </c>
      <c r="S114" s="76">
        <f t="shared" si="87"/>
        <v>63.36</v>
      </c>
      <c r="T114" s="76">
        <f t="shared" si="88"/>
        <v>1571.3999999999996</v>
      </c>
      <c r="U114" s="81">
        <v>43182</v>
      </c>
    </row>
    <row r="115" spans="1:21">
      <c r="A115" s="59" t="s">
        <v>239</v>
      </c>
      <c r="B115" s="41" t="s">
        <v>242</v>
      </c>
      <c r="C115" s="41" t="s">
        <v>243</v>
      </c>
      <c r="D115" s="103" t="s">
        <v>244</v>
      </c>
      <c r="E115" s="42" t="s">
        <v>25</v>
      </c>
      <c r="F115" s="7"/>
      <c r="G115" s="42" t="s">
        <v>26</v>
      </c>
      <c r="H115" s="42">
        <v>78.400000000000006</v>
      </c>
      <c r="I115" s="42">
        <v>158.9</v>
      </c>
      <c r="J115" s="42">
        <v>45</v>
      </c>
      <c r="K115" s="68">
        <v>30</v>
      </c>
      <c r="L115" s="68">
        <f t="shared" si="80"/>
        <v>5</v>
      </c>
      <c r="M115" s="76">
        <f t="shared" si="81"/>
        <v>2.5590551181102406</v>
      </c>
      <c r="N115" s="76">
        <f t="shared" si="82"/>
        <v>172.48000000000002</v>
      </c>
      <c r="O115" s="77">
        <f t="shared" si="83"/>
        <v>31.050476430747736</v>
      </c>
      <c r="P115" s="68" t="str">
        <f t="shared" si="84"/>
        <v>OBESE</v>
      </c>
      <c r="Q115" s="76">
        <f t="shared" si="85"/>
        <v>53.010000000000005</v>
      </c>
      <c r="R115" s="76">
        <f t="shared" si="86"/>
        <v>70.56</v>
      </c>
      <c r="S115" s="76">
        <f t="shared" si="87"/>
        <v>86.240000000000009</v>
      </c>
      <c r="T115" s="76">
        <f t="shared" si="88"/>
        <v>1590.3000000000002</v>
      </c>
      <c r="U115" s="81">
        <v>43182</v>
      </c>
    </row>
    <row r="116" spans="1:21">
      <c r="A116" s="59" t="s">
        <v>245</v>
      </c>
      <c r="B116" s="41" t="s">
        <v>246</v>
      </c>
      <c r="C116" s="41" t="s">
        <v>108</v>
      </c>
      <c r="D116" s="44" t="s">
        <v>247</v>
      </c>
      <c r="E116" s="42" t="s">
        <v>25</v>
      </c>
      <c r="F116" s="7"/>
      <c r="G116" s="42" t="s">
        <v>26</v>
      </c>
      <c r="H116" s="42">
        <v>80.8</v>
      </c>
      <c r="I116" s="42">
        <v>141.5</v>
      </c>
      <c r="J116" s="42">
        <v>55.1</v>
      </c>
      <c r="K116" s="68">
        <v>30</v>
      </c>
      <c r="L116" s="68">
        <f t="shared" si="80"/>
        <v>4</v>
      </c>
      <c r="M116" s="76">
        <f t="shared" si="81"/>
        <v>7.7086614173228405</v>
      </c>
      <c r="N116" s="76">
        <f t="shared" si="82"/>
        <v>177.76000000000002</v>
      </c>
      <c r="O116" s="77">
        <f t="shared" si="83"/>
        <v>40.355104945747854</v>
      </c>
      <c r="P116" s="68" t="str">
        <f t="shared" si="84"/>
        <v>OBESE</v>
      </c>
      <c r="Q116" s="76">
        <f t="shared" si="85"/>
        <v>37.35</v>
      </c>
      <c r="R116" s="76">
        <f t="shared" si="86"/>
        <v>72.72</v>
      </c>
      <c r="S116" s="76">
        <f t="shared" si="87"/>
        <v>88.88</v>
      </c>
      <c r="T116" s="76">
        <f t="shared" si="88"/>
        <v>1120.5</v>
      </c>
      <c r="U116" s="81">
        <v>43182</v>
      </c>
    </row>
    <row r="117" spans="1:21">
      <c r="A117" s="59" t="s">
        <v>248</v>
      </c>
      <c r="B117" s="41" t="s">
        <v>249</v>
      </c>
      <c r="C117" s="41" t="s">
        <v>143</v>
      </c>
      <c r="D117" s="44" t="s">
        <v>250</v>
      </c>
      <c r="E117" s="42" t="s">
        <v>25</v>
      </c>
      <c r="F117" s="7"/>
      <c r="G117" s="42" t="s">
        <v>26</v>
      </c>
      <c r="H117" s="42">
        <v>68.5</v>
      </c>
      <c r="I117" s="42">
        <v>153.5</v>
      </c>
      <c r="J117" s="42">
        <v>41.4</v>
      </c>
      <c r="K117" s="68">
        <v>30</v>
      </c>
      <c r="L117" s="68">
        <f t="shared" si="80"/>
        <v>5</v>
      </c>
      <c r="M117" s="76">
        <f t="shared" si="81"/>
        <v>0.43307086614172974</v>
      </c>
      <c r="N117" s="76">
        <f t="shared" si="82"/>
        <v>150.70000000000002</v>
      </c>
      <c r="O117" s="77">
        <f t="shared" si="83"/>
        <v>29.071926492588783</v>
      </c>
      <c r="P117" s="68" t="str">
        <f t="shared" si="84"/>
        <v>OVERWEIGHT</v>
      </c>
      <c r="Q117" s="76">
        <f t="shared" si="85"/>
        <v>48.15</v>
      </c>
      <c r="R117" s="76">
        <f t="shared" si="86"/>
        <v>61.65</v>
      </c>
      <c r="S117" s="76">
        <f t="shared" si="87"/>
        <v>75.349999999999994</v>
      </c>
      <c r="T117" s="76">
        <f t="shared" si="88"/>
        <v>1444.5</v>
      </c>
      <c r="U117" s="81">
        <v>43182</v>
      </c>
    </row>
    <row r="118" spans="1:21">
      <c r="A118" s="59" t="s">
        <v>251</v>
      </c>
      <c r="B118" s="41" t="s">
        <v>252</v>
      </c>
      <c r="C118" s="41"/>
      <c r="D118" s="44" t="s">
        <v>253</v>
      </c>
      <c r="E118" s="42" t="s">
        <v>25</v>
      </c>
      <c r="F118" s="7"/>
      <c r="G118" s="42" t="s">
        <v>26</v>
      </c>
      <c r="H118" s="42">
        <v>69</v>
      </c>
      <c r="I118" s="42">
        <v>163.5</v>
      </c>
      <c r="J118" s="42">
        <v>36.799999999999997</v>
      </c>
      <c r="K118" s="68">
        <v>30</v>
      </c>
      <c r="L118" s="68">
        <f t="shared" si="80"/>
        <v>5</v>
      </c>
      <c r="M118" s="76">
        <f t="shared" si="81"/>
        <v>4.3700787401574779</v>
      </c>
      <c r="N118" s="76">
        <f t="shared" si="82"/>
        <v>151.80000000000001</v>
      </c>
      <c r="O118" s="77">
        <f t="shared" si="83"/>
        <v>25.811519793507841</v>
      </c>
      <c r="P118" s="68" t="str">
        <f t="shared" si="84"/>
        <v>OVERWEIGHT</v>
      </c>
      <c r="Q118" s="76">
        <f t="shared" si="85"/>
        <v>57.15</v>
      </c>
      <c r="R118" s="76">
        <f t="shared" si="86"/>
        <v>62.1</v>
      </c>
      <c r="S118" s="76">
        <f t="shared" si="87"/>
        <v>75.900000000000006</v>
      </c>
      <c r="T118" s="76">
        <f t="shared" si="88"/>
        <v>1714.5</v>
      </c>
      <c r="U118" s="81">
        <v>43182</v>
      </c>
    </row>
    <row r="119" spans="1:21">
      <c r="A119" s="102" t="s">
        <v>254</v>
      </c>
      <c r="B119" s="41" t="s">
        <v>255</v>
      </c>
      <c r="C119" s="41" t="s">
        <v>87</v>
      </c>
      <c r="D119" s="44" t="s">
        <v>256</v>
      </c>
      <c r="E119" s="42" t="s">
        <v>37</v>
      </c>
      <c r="F119" s="7"/>
      <c r="G119" s="42" t="s">
        <v>26</v>
      </c>
      <c r="H119" s="42">
        <v>73</v>
      </c>
      <c r="I119" s="42">
        <v>163.1</v>
      </c>
      <c r="J119" s="42">
        <v>27.6</v>
      </c>
      <c r="K119" s="68">
        <v>30</v>
      </c>
      <c r="L119" s="68">
        <f t="shared" si="80"/>
        <v>5</v>
      </c>
      <c r="M119" s="76">
        <f t="shared" si="81"/>
        <v>4.2125984251968411</v>
      </c>
      <c r="N119" s="76">
        <f t="shared" si="82"/>
        <v>160.60000000000002</v>
      </c>
      <c r="O119" s="77">
        <f t="shared" si="83"/>
        <v>27.441948062542078</v>
      </c>
      <c r="P119" s="68" t="str">
        <f t="shared" si="84"/>
        <v>OVERWEIGHT</v>
      </c>
      <c r="Q119" s="76">
        <f t="shared" si="85"/>
        <v>56.789999999999992</v>
      </c>
      <c r="R119" s="76">
        <f t="shared" si="86"/>
        <v>65.7</v>
      </c>
      <c r="S119" s="76">
        <f t="shared" si="87"/>
        <v>80.3</v>
      </c>
      <c r="T119" s="76">
        <f t="shared" si="88"/>
        <v>1703.6999999999998</v>
      </c>
      <c r="U119" s="81">
        <v>43182</v>
      </c>
    </row>
    <row r="120" spans="1:21">
      <c r="A120" s="59" t="s">
        <v>257</v>
      </c>
      <c r="B120" s="41" t="s">
        <v>258</v>
      </c>
      <c r="C120" s="41"/>
      <c r="D120" s="44" t="s">
        <v>259</v>
      </c>
      <c r="E120" s="42" t="s">
        <v>25</v>
      </c>
      <c r="F120" s="7"/>
      <c r="G120" s="42" t="s">
        <v>26</v>
      </c>
      <c r="H120" s="42">
        <v>66.400000000000006</v>
      </c>
      <c r="I120" s="42">
        <v>164.3</v>
      </c>
      <c r="J120" s="42">
        <v>35</v>
      </c>
      <c r="K120" s="68">
        <v>30</v>
      </c>
      <c r="L120" s="68">
        <f t="shared" si="80"/>
        <v>5</v>
      </c>
      <c r="M120" s="76">
        <f t="shared" si="81"/>
        <v>4.6850393700787407</v>
      </c>
      <c r="N120" s="76">
        <f t="shared" si="82"/>
        <v>146.08000000000001</v>
      </c>
      <c r="O120" s="77">
        <f t="shared" si="83"/>
        <v>24.597612327552774</v>
      </c>
      <c r="P120" s="68" t="str">
        <f t="shared" si="84"/>
        <v>NORMAL</v>
      </c>
      <c r="Q120" s="76">
        <f t="shared" si="85"/>
        <v>57.870000000000012</v>
      </c>
      <c r="R120" s="76">
        <f t="shared" si="86"/>
        <v>59.760000000000005</v>
      </c>
      <c r="S120" s="76">
        <f t="shared" si="87"/>
        <v>73.040000000000006</v>
      </c>
      <c r="T120" s="76">
        <f t="shared" si="88"/>
        <v>1736.1000000000004</v>
      </c>
      <c r="U120" s="81">
        <v>43182</v>
      </c>
    </row>
    <row r="121" spans="1:21">
      <c r="A121" s="59" t="s">
        <v>260</v>
      </c>
      <c r="B121" s="41" t="s">
        <v>261</v>
      </c>
      <c r="C121" s="41"/>
      <c r="D121" s="44" t="s">
        <v>262</v>
      </c>
      <c r="E121" s="42" t="s">
        <v>25</v>
      </c>
      <c r="F121" s="7"/>
      <c r="G121" s="42" t="s">
        <v>26</v>
      </c>
      <c r="H121" s="42">
        <v>54</v>
      </c>
      <c r="I121" s="42">
        <v>151.30000000000001</v>
      </c>
      <c r="J121" s="42">
        <v>35</v>
      </c>
      <c r="K121" s="68">
        <v>30</v>
      </c>
      <c r="L121" s="68">
        <f t="shared" si="80"/>
        <v>4</v>
      </c>
      <c r="M121" s="76">
        <f t="shared" si="81"/>
        <v>11.56692913385827</v>
      </c>
      <c r="N121" s="76">
        <f t="shared" si="82"/>
        <v>118.80000000000001</v>
      </c>
      <c r="O121" s="77">
        <f t="shared" si="83"/>
        <v>23.589346177586712</v>
      </c>
      <c r="P121" s="68" t="str">
        <f t="shared" si="84"/>
        <v>NORMAL</v>
      </c>
      <c r="Q121" s="76">
        <f t="shared" si="85"/>
        <v>46.170000000000009</v>
      </c>
      <c r="R121" s="76">
        <f t="shared" si="86"/>
        <v>48.6</v>
      </c>
      <c r="S121" s="76">
        <f t="shared" si="87"/>
        <v>59.4</v>
      </c>
      <c r="T121" s="76">
        <f t="shared" si="88"/>
        <v>1385.1000000000004</v>
      </c>
      <c r="U121" s="81">
        <v>43182</v>
      </c>
    </row>
    <row r="122" spans="1:21">
      <c r="A122" s="59" t="s">
        <v>263</v>
      </c>
      <c r="B122" s="41" t="s">
        <v>264</v>
      </c>
      <c r="C122" s="41"/>
      <c r="D122" s="54" t="s">
        <v>265</v>
      </c>
      <c r="E122" s="42" t="s">
        <v>37</v>
      </c>
      <c r="F122" s="7"/>
      <c r="G122" s="42" t="s">
        <v>26</v>
      </c>
      <c r="H122" s="42">
        <v>73.3</v>
      </c>
      <c r="I122" s="42">
        <v>168.5</v>
      </c>
      <c r="J122" s="42">
        <v>26.3</v>
      </c>
      <c r="K122" s="68">
        <v>30</v>
      </c>
      <c r="L122" s="68">
        <f t="shared" si="80"/>
        <v>5</v>
      </c>
      <c r="M122" s="76">
        <f t="shared" si="81"/>
        <v>6.338582677165352</v>
      </c>
      <c r="N122" s="76">
        <f t="shared" si="82"/>
        <v>161.26000000000002</v>
      </c>
      <c r="O122" s="77">
        <f t="shared" si="83"/>
        <v>25.816904260845824</v>
      </c>
      <c r="P122" s="68" t="str">
        <f t="shared" si="84"/>
        <v>OVERWEIGHT</v>
      </c>
      <c r="Q122" s="76">
        <f t="shared" si="85"/>
        <v>61.65</v>
      </c>
      <c r="R122" s="76">
        <f t="shared" si="86"/>
        <v>65.97</v>
      </c>
      <c r="S122" s="76">
        <f t="shared" si="87"/>
        <v>80.63</v>
      </c>
      <c r="T122" s="76">
        <f t="shared" si="88"/>
        <v>1849.5</v>
      </c>
      <c r="U122" s="81">
        <v>43182</v>
      </c>
    </row>
    <row r="123" spans="1:21">
      <c r="A123" s="98" t="s">
        <v>266</v>
      </c>
      <c r="B123" s="41" t="s">
        <v>267</v>
      </c>
      <c r="C123" s="41"/>
      <c r="D123" s="44" t="s">
        <v>268</v>
      </c>
      <c r="E123" s="42" t="s">
        <v>25</v>
      </c>
      <c r="F123" s="7"/>
      <c r="G123" s="42" t="s">
        <v>26</v>
      </c>
      <c r="H123" s="42">
        <v>58.6</v>
      </c>
      <c r="I123" s="42">
        <v>164</v>
      </c>
      <c r="J123" s="42">
        <v>32.299999999999997</v>
      </c>
      <c r="K123" s="68">
        <v>30</v>
      </c>
      <c r="L123" s="68">
        <f t="shared" si="80"/>
        <v>5</v>
      </c>
      <c r="M123" s="76">
        <f t="shared" si="81"/>
        <v>4.5669291338582632</v>
      </c>
      <c r="N123" s="76">
        <f t="shared" si="82"/>
        <v>128.92000000000002</v>
      </c>
      <c r="O123" s="77">
        <f t="shared" si="83"/>
        <v>21.787626412849498</v>
      </c>
      <c r="P123" s="68" t="str">
        <f t="shared" si="84"/>
        <v>NORMAL</v>
      </c>
      <c r="Q123" s="76">
        <f t="shared" si="85"/>
        <v>57.6</v>
      </c>
      <c r="R123" s="76">
        <f t="shared" si="86"/>
        <v>52.74</v>
      </c>
      <c r="S123" s="76">
        <f t="shared" si="87"/>
        <v>64.460000000000008</v>
      </c>
      <c r="T123" s="76">
        <f t="shared" si="88"/>
        <v>1728</v>
      </c>
      <c r="U123" s="81">
        <v>43182</v>
      </c>
    </row>
    <row r="124" spans="1:21">
      <c r="A124" s="59" t="s">
        <v>269</v>
      </c>
      <c r="B124" s="41" t="s">
        <v>270</v>
      </c>
      <c r="C124" s="41"/>
      <c r="D124" s="44" t="s">
        <v>271</v>
      </c>
      <c r="E124" s="42" t="s">
        <v>25</v>
      </c>
      <c r="F124" s="7"/>
      <c r="G124" s="42" t="s">
        <v>26</v>
      </c>
      <c r="H124" s="42">
        <v>56.7</v>
      </c>
      <c r="I124" s="42">
        <v>159.80000000000001</v>
      </c>
      <c r="J124" s="42">
        <v>32.799999999999997</v>
      </c>
      <c r="K124" s="68">
        <v>30</v>
      </c>
      <c r="L124" s="68">
        <f t="shared" si="80"/>
        <v>5</v>
      </c>
      <c r="M124" s="76">
        <f t="shared" si="81"/>
        <v>2.9133858267716626</v>
      </c>
      <c r="N124" s="76">
        <f t="shared" si="82"/>
        <v>124.74000000000002</v>
      </c>
      <c r="O124" s="77">
        <f t="shared" si="83"/>
        <v>22.20391258785622</v>
      </c>
      <c r="P124" s="68" t="str">
        <f t="shared" si="84"/>
        <v>NORMAL</v>
      </c>
      <c r="Q124" s="76">
        <f t="shared" si="85"/>
        <v>53.820000000000007</v>
      </c>
      <c r="R124" s="76">
        <f t="shared" si="86"/>
        <v>51.03</v>
      </c>
      <c r="S124" s="76">
        <f t="shared" si="87"/>
        <v>62.370000000000005</v>
      </c>
      <c r="T124" s="76">
        <f t="shared" si="88"/>
        <v>1614.6000000000001</v>
      </c>
      <c r="U124" s="81">
        <v>43182</v>
      </c>
    </row>
    <row r="125" spans="1:21">
      <c r="A125" s="98" t="s">
        <v>272</v>
      </c>
      <c r="B125" s="41" t="s">
        <v>273</v>
      </c>
      <c r="C125" s="41" t="s">
        <v>37</v>
      </c>
      <c r="D125" s="41"/>
      <c r="E125" s="42" t="s">
        <v>25</v>
      </c>
      <c r="F125" s="7"/>
      <c r="G125" s="42" t="s">
        <v>26</v>
      </c>
      <c r="H125" s="42">
        <v>49.3</v>
      </c>
      <c r="I125" s="42">
        <v>152.4</v>
      </c>
      <c r="J125" s="42">
        <v>52</v>
      </c>
      <c r="K125" s="68">
        <v>30</v>
      </c>
      <c r="L125" s="68">
        <f t="shared" si="80"/>
        <v>5</v>
      </c>
      <c r="M125" s="76">
        <f t="shared" si="81"/>
        <v>0</v>
      </c>
      <c r="N125" s="76">
        <f t="shared" si="82"/>
        <v>108.46000000000001</v>
      </c>
      <c r="O125" s="77">
        <f t="shared" si="83"/>
        <v>21.226431341751571</v>
      </c>
      <c r="P125" s="68" t="str">
        <f t="shared" si="84"/>
        <v>NORMAL</v>
      </c>
      <c r="Q125" s="76">
        <f t="shared" si="85"/>
        <v>47.160000000000004</v>
      </c>
      <c r="R125" s="76">
        <f t="shared" si="86"/>
        <v>44.37</v>
      </c>
      <c r="S125" s="76">
        <f t="shared" si="87"/>
        <v>54.23</v>
      </c>
      <c r="T125" s="76">
        <f t="shared" si="88"/>
        <v>1414.8000000000002</v>
      </c>
      <c r="U125" s="81">
        <v>43182</v>
      </c>
    </row>
    <row r="126" spans="1:21">
      <c r="A126" s="104" t="s">
        <v>274</v>
      </c>
      <c r="B126" s="41" t="s">
        <v>275</v>
      </c>
      <c r="C126" s="41"/>
      <c r="D126" s="44" t="s">
        <v>276</v>
      </c>
      <c r="E126" s="42" t="s">
        <v>37</v>
      </c>
      <c r="F126" s="7"/>
      <c r="G126" s="42" t="s">
        <v>26</v>
      </c>
      <c r="H126" s="99">
        <v>77.599999999999994</v>
      </c>
      <c r="I126" s="99">
        <v>168.1</v>
      </c>
      <c r="J126" s="99">
        <v>26.9</v>
      </c>
      <c r="K126" s="68">
        <v>30</v>
      </c>
      <c r="L126" s="68">
        <f t="shared" ref="L126:L136" si="98">ROUNDDOWN(((I126/2.54)/12),0)</f>
        <v>5</v>
      </c>
      <c r="M126" s="76">
        <f t="shared" ref="M126:M136" si="99">((((I126/2.54)/12)-L126)*12)</f>
        <v>6.1811023622047259</v>
      </c>
      <c r="N126" s="76">
        <f t="shared" ref="N126:N136" si="100">H126*2.2</f>
        <v>170.72</v>
      </c>
      <c r="O126" s="77">
        <f t="shared" ref="O126:O136" si="101">H126/((I126/100)^2)</f>
        <v>27.461628920492565</v>
      </c>
      <c r="P126" s="68" t="str">
        <f t="shared" ref="P126:P136" si="102">IF(O126&lt;18.5,"UNDERWEIGHT",IF(O126&lt;=24.99,"NORMAL",IF(O126&lt;=29.99,"OVERWEIGHT","OBESE")))</f>
        <v>OVERWEIGHT</v>
      </c>
      <c r="Q126" s="76">
        <f t="shared" ref="Q126:Q136" si="103">((I126-100)-((I126-100)*0.1))</f>
        <v>61.289999999999992</v>
      </c>
      <c r="R126" s="76">
        <f t="shared" ref="R126:R136" si="104">(H126)-(0.1*H126)</f>
        <v>69.839999999999989</v>
      </c>
      <c r="S126" s="76">
        <f t="shared" ref="S126:S136" si="105">(H126)+(0.1*H126)</f>
        <v>85.36</v>
      </c>
      <c r="T126" s="76">
        <f t="shared" ref="T126:T136" si="106">Q126*K126</f>
        <v>1838.6999999999998</v>
      </c>
      <c r="U126" s="81">
        <v>43182</v>
      </c>
    </row>
    <row r="127" spans="1:21">
      <c r="A127" s="104" t="s">
        <v>277</v>
      </c>
      <c r="B127" s="41" t="s">
        <v>278</v>
      </c>
      <c r="C127" s="41" t="s">
        <v>105</v>
      </c>
      <c r="D127" s="54" t="s">
        <v>279</v>
      </c>
      <c r="E127" s="42" t="s">
        <v>25</v>
      </c>
      <c r="F127" s="7">
        <v>25614</v>
      </c>
      <c r="G127" s="42" t="s">
        <v>26</v>
      </c>
      <c r="H127" s="99">
        <v>60.9</v>
      </c>
      <c r="I127" s="99">
        <v>159.30000000000001</v>
      </c>
      <c r="J127" s="99">
        <v>23</v>
      </c>
      <c r="K127" s="68">
        <v>30</v>
      </c>
      <c r="L127" s="68">
        <f t="shared" si="98"/>
        <v>5</v>
      </c>
      <c r="M127" s="76">
        <f t="shared" si="99"/>
        <v>2.7165354330708666</v>
      </c>
      <c r="N127" s="76">
        <f t="shared" si="100"/>
        <v>133.98000000000002</v>
      </c>
      <c r="O127" s="77">
        <f t="shared" si="101"/>
        <v>23.998590821662091</v>
      </c>
      <c r="P127" s="68" t="str">
        <f t="shared" si="102"/>
        <v>NORMAL</v>
      </c>
      <c r="Q127" s="76">
        <f t="shared" si="103"/>
        <v>53.370000000000012</v>
      </c>
      <c r="R127" s="76">
        <f t="shared" si="104"/>
        <v>54.81</v>
      </c>
      <c r="S127" s="76">
        <f t="shared" si="105"/>
        <v>66.989999999999995</v>
      </c>
      <c r="T127" s="76">
        <f t="shared" si="106"/>
        <v>1601.1000000000004</v>
      </c>
      <c r="U127" s="81">
        <v>43182</v>
      </c>
    </row>
    <row r="128" spans="1:21">
      <c r="A128" s="104" t="s">
        <v>280</v>
      </c>
      <c r="B128" s="41" t="s">
        <v>281</v>
      </c>
      <c r="C128" s="41"/>
      <c r="D128" s="44" t="s">
        <v>282</v>
      </c>
      <c r="E128" s="42" t="s">
        <v>25</v>
      </c>
      <c r="F128" s="7"/>
      <c r="G128" s="42" t="s">
        <v>26</v>
      </c>
      <c r="H128" s="99">
        <v>70</v>
      </c>
      <c r="I128" s="99">
        <v>154.80000000000001</v>
      </c>
      <c r="J128" s="99">
        <v>42.3</v>
      </c>
      <c r="K128" s="68">
        <v>30</v>
      </c>
      <c r="L128" s="68">
        <f t="shared" si="98"/>
        <v>5</v>
      </c>
      <c r="M128" s="76">
        <f t="shared" si="99"/>
        <v>0.94488188976378851</v>
      </c>
      <c r="N128" s="76">
        <f t="shared" si="100"/>
        <v>154</v>
      </c>
      <c r="O128" s="77">
        <f t="shared" si="101"/>
        <v>29.211652611688663</v>
      </c>
      <c r="P128" s="68" t="str">
        <f t="shared" si="102"/>
        <v>OVERWEIGHT</v>
      </c>
      <c r="Q128" s="76">
        <f t="shared" si="103"/>
        <v>49.320000000000007</v>
      </c>
      <c r="R128" s="76">
        <f t="shared" si="104"/>
        <v>63</v>
      </c>
      <c r="S128" s="76">
        <f t="shared" si="105"/>
        <v>77</v>
      </c>
      <c r="T128" s="76">
        <f t="shared" si="106"/>
        <v>1479.6000000000001</v>
      </c>
      <c r="U128" s="81">
        <v>43182</v>
      </c>
    </row>
    <row r="129" spans="1:21">
      <c r="A129" s="104" t="s">
        <v>283</v>
      </c>
      <c r="B129" s="41" t="s">
        <v>284</v>
      </c>
      <c r="C129" s="41"/>
      <c r="D129" s="44" t="s">
        <v>285</v>
      </c>
      <c r="E129" s="42" t="s">
        <v>25</v>
      </c>
      <c r="F129" s="7"/>
      <c r="G129" s="42" t="s">
        <v>26</v>
      </c>
      <c r="H129" s="99">
        <v>52.6</v>
      </c>
      <c r="I129" s="99">
        <v>157</v>
      </c>
      <c r="J129" s="99">
        <v>30.9</v>
      </c>
      <c r="K129" s="68">
        <v>30</v>
      </c>
      <c r="L129" s="68">
        <f t="shared" si="98"/>
        <v>5</v>
      </c>
      <c r="M129" s="76">
        <f t="shared" si="99"/>
        <v>1.811023622047248</v>
      </c>
      <c r="N129" s="76">
        <f t="shared" si="100"/>
        <v>115.72000000000001</v>
      </c>
      <c r="O129" s="77">
        <f t="shared" si="101"/>
        <v>21.339608097691588</v>
      </c>
      <c r="P129" s="68" t="str">
        <f t="shared" si="102"/>
        <v>NORMAL</v>
      </c>
      <c r="Q129" s="76">
        <f t="shared" si="103"/>
        <v>51.3</v>
      </c>
      <c r="R129" s="76">
        <f t="shared" si="104"/>
        <v>47.34</v>
      </c>
      <c r="S129" s="76">
        <f t="shared" si="105"/>
        <v>57.86</v>
      </c>
      <c r="T129" s="76">
        <f t="shared" si="106"/>
        <v>1539</v>
      </c>
      <c r="U129" s="81">
        <v>43182</v>
      </c>
    </row>
    <row r="130" spans="1:21">
      <c r="A130" s="104" t="s">
        <v>286</v>
      </c>
      <c r="B130" s="41" t="s">
        <v>287</v>
      </c>
      <c r="C130" s="41"/>
      <c r="D130" s="54" t="s">
        <v>288</v>
      </c>
      <c r="E130" s="42" t="s">
        <v>37</v>
      </c>
      <c r="F130" s="7"/>
      <c r="G130" s="42" t="s">
        <v>26</v>
      </c>
      <c r="H130" s="99">
        <v>52.5</v>
      </c>
      <c r="I130" s="99">
        <v>162</v>
      </c>
      <c r="J130" s="99">
        <v>15.8</v>
      </c>
      <c r="K130" s="68">
        <v>30</v>
      </c>
      <c r="L130" s="68">
        <f t="shared" si="98"/>
        <v>5</v>
      </c>
      <c r="M130" s="76">
        <f t="shared" si="99"/>
        <v>3.7795275590551221</v>
      </c>
      <c r="N130" s="76">
        <f t="shared" si="100"/>
        <v>115.50000000000001</v>
      </c>
      <c r="O130" s="77">
        <f t="shared" si="101"/>
        <v>20.004572473708272</v>
      </c>
      <c r="P130" s="68" t="str">
        <f t="shared" si="102"/>
        <v>NORMAL</v>
      </c>
      <c r="Q130" s="76">
        <f t="shared" si="103"/>
        <v>55.8</v>
      </c>
      <c r="R130" s="76">
        <f t="shared" si="104"/>
        <v>47.25</v>
      </c>
      <c r="S130" s="76">
        <f t="shared" si="105"/>
        <v>57.75</v>
      </c>
      <c r="T130" s="76">
        <f t="shared" si="106"/>
        <v>1674</v>
      </c>
      <c r="U130" s="81">
        <v>43182</v>
      </c>
    </row>
    <row r="131" spans="1:21">
      <c r="A131" s="104" t="s">
        <v>289</v>
      </c>
      <c r="B131" s="41" t="s">
        <v>290</v>
      </c>
      <c r="C131" s="41"/>
      <c r="D131" s="54" t="s">
        <v>291</v>
      </c>
      <c r="E131" s="42" t="s">
        <v>25</v>
      </c>
      <c r="F131" s="7"/>
      <c r="G131" s="42" t="s">
        <v>26</v>
      </c>
      <c r="H131" s="99">
        <v>49.5</v>
      </c>
      <c r="I131" s="99">
        <v>149.6</v>
      </c>
      <c r="J131" s="99">
        <v>30.5</v>
      </c>
      <c r="K131" s="68">
        <v>30</v>
      </c>
      <c r="L131" s="68">
        <f t="shared" si="98"/>
        <v>4</v>
      </c>
      <c r="M131" s="76">
        <f t="shared" si="99"/>
        <v>10.897637795275585</v>
      </c>
      <c r="N131" s="76">
        <f t="shared" si="100"/>
        <v>108.9</v>
      </c>
      <c r="O131" s="77">
        <f t="shared" si="101"/>
        <v>22.117804340987732</v>
      </c>
      <c r="P131" s="68" t="str">
        <f t="shared" si="102"/>
        <v>NORMAL</v>
      </c>
      <c r="Q131" s="76">
        <f t="shared" si="103"/>
        <v>44.639999999999993</v>
      </c>
      <c r="R131" s="76">
        <f t="shared" si="104"/>
        <v>44.55</v>
      </c>
      <c r="S131" s="76">
        <f t="shared" si="105"/>
        <v>54.45</v>
      </c>
      <c r="T131" s="76">
        <f t="shared" si="106"/>
        <v>1339.1999999999998</v>
      </c>
      <c r="U131" s="81">
        <v>43182</v>
      </c>
    </row>
    <row r="132" spans="1:21">
      <c r="A132" s="104" t="s">
        <v>292</v>
      </c>
      <c r="B132" s="41" t="s">
        <v>293</v>
      </c>
      <c r="C132" s="41"/>
      <c r="D132" s="54" t="s">
        <v>294</v>
      </c>
      <c r="E132" s="42" t="s">
        <v>25</v>
      </c>
      <c r="F132" s="7">
        <v>34181</v>
      </c>
      <c r="G132" s="42" t="s">
        <v>26</v>
      </c>
      <c r="H132" s="99">
        <v>52.7</v>
      </c>
      <c r="I132" s="99">
        <v>156</v>
      </c>
      <c r="J132" s="99">
        <v>29.2</v>
      </c>
      <c r="K132" s="68">
        <v>30</v>
      </c>
      <c r="L132" s="68">
        <f t="shared" si="98"/>
        <v>5</v>
      </c>
      <c r="M132" s="76">
        <f t="shared" si="99"/>
        <v>1.4173228346456668</v>
      </c>
      <c r="N132" s="76">
        <f t="shared" si="100"/>
        <v>115.94000000000001</v>
      </c>
      <c r="O132" s="77">
        <f t="shared" si="101"/>
        <v>21.655161078238002</v>
      </c>
      <c r="P132" s="68" t="str">
        <f t="shared" si="102"/>
        <v>NORMAL</v>
      </c>
      <c r="Q132" s="76">
        <f t="shared" si="103"/>
        <v>50.4</v>
      </c>
      <c r="R132" s="76">
        <f t="shared" si="104"/>
        <v>47.43</v>
      </c>
      <c r="S132" s="76">
        <f t="shared" si="105"/>
        <v>57.970000000000006</v>
      </c>
      <c r="T132" s="76">
        <f t="shared" si="106"/>
        <v>1512</v>
      </c>
      <c r="U132" s="81">
        <v>43182</v>
      </c>
    </row>
    <row r="133" spans="1:21">
      <c r="A133" s="112" t="s">
        <v>295</v>
      </c>
      <c r="B133" s="41" t="s">
        <v>296</v>
      </c>
      <c r="C133" s="41" t="s">
        <v>37</v>
      </c>
      <c r="D133" s="54" t="s">
        <v>297</v>
      </c>
      <c r="E133" s="42" t="s">
        <v>25</v>
      </c>
      <c r="F133" s="7">
        <v>33779</v>
      </c>
      <c r="G133" s="42" t="s">
        <v>26</v>
      </c>
      <c r="H133" s="99">
        <v>53</v>
      </c>
      <c r="I133" s="99">
        <v>158.6</v>
      </c>
      <c r="J133" s="99">
        <v>30.6</v>
      </c>
      <c r="K133" s="68">
        <v>30</v>
      </c>
      <c r="L133" s="68">
        <f t="shared" si="98"/>
        <v>5</v>
      </c>
      <c r="M133" s="76">
        <f t="shared" si="99"/>
        <v>2.440944881889763</v>
      </c>
      <c r="N133" s="76">
        <f t="shared" si="100"/>
        <v>116.60000000000001</v>
      </c>
      <c r="O133" s="77">
        <f t="shared" si="101"/>
        <v>21.070241027655292</v>
      </c>
      <c r="P133" s="68" t="str">
        <f t="shared" si="102"/>
        <v>NORMAL</v>
      </c>
      <c r="Q133" s="76">
        <f t="shared" si="103"/>
        <v>52.739999999999995</v>
      </c>
      <c r="R133" s="76">
        <f t="shared" si="104"/>
        <v>47.7</v>
      </c>
      <c r="S133" s="76">
        <f t="shared" si="105"/>
        <v>58.3</v>
      </c>
      <c r="T133" s="76">
        <f t="shared" si="106"/>
        <v>1582.1999999999998</v>
      </c>
      <c r="U133" s="81">
        <v>43182</v>
      </c>
    </row>
    <row r="134" spans="1:21">
      <c r="A134" s="104" t="s">
        <v>298</v>
      </c>
      <c r="B134" s="41" t="s">
        <v>299</v>
      </c>
      <c r="C134" s="41"/>
      <c r="D134" s="54" t="s">
        <v>300</v>
      </c>
      <c r="E134" s="42" t="s">
        <v>25</v>
      </c>
      <c r="F134" s="7"/>
      <c r="G134" s="42" t="s">
        <v>26</v>
      </c>
      <c r="H134" s="99">
        <v>77.5</v>
      </c>
      <c r="I134" s="99">
        <v>155.80000000000001</v>
      </c>
      <c r="J134" s="99">
        <v>46</v>
      </c>
      <c r="K134" s="68">
        <v>30</v>
      </c>
      <c r="L134" s="68">
        <f t="shared" si="98"/>
        <v>5</v>
      </c>
      <c r="M134" s="76">
        <f t="shared" si="99"/>
        <v>1.3385826771653591</v>
      </c>
      <c r="N134" s="76">
        <f t="shared" si="100"/>
        <v>170.5</v>
      </c>
      <c r="O134" s="77">
        <f t="shared" si="101"/>
        <v>31.927638376444566</v>
      </c>
      <c r="P134" s="68" t="str">
        <f t="shared" si="102"/>
        <v>OBESE</v>
      </c>
      <c r="Q134" s="76">
        <f t="shared" si="103"/>
        <v>50.220000000000013</v>
      </c>
      <c r="R134" s="76">
        <f t="shared" si="104"/>
        <v>69.75</v>
      </c>
      <c r="S134" s="76">
        <f t="shared" si="105"/>
        <v>85.25</v>
      </c>
      <c r="T134" s="76">
        <f t="shared" si="106"/>
        <v>1506.6000000000004</v>
      </c>
      <c r="U134" s="81">
        <v>43182</v>
      </c>
    </row>
    <row r="135" spans="1:21">
      <c r="A135" s="104" t="s">
        <v>301</v>
      </c>
      <c r="B135" s="41" t="s">
        <v>302</v>
      </c>
      <c r="C135" s="41"/>
      <c r="D135" s="44" t="s">
        <v>303</v>
      </c>
      <c r="E135" s="42" t="s">
        <v>25</v>
      </c>
      <c r="F135" s="7"/>
      <c r="G135" s="42" t="s">
        <v>26</v>
      </c>
      <c r="H135" s="99">
        <v>61.9</v>
      </c>
      <c r="I135" s="99">
        <v>149.9</v>
      </c>
      <c r="J135" s="99">
        <v>40.9</v>
      </c>
      <c r="K135" s="68">
        <v>30</v>
      </c>
      <c r="L135" s="68">
        <f t="shared" si="98"/>
        <v>4</v>
      </c>
      <c r="M135" s="76">
        <f t="shared" si="99"/>
        <v>11.015748031496063</v>
      </c>
      <c r="N135" s="76">
        <f t="shared" si="100"/>
        <v>136.18</v>
      </c>
      <c r="O135" s="77">
        <f t="shared" si="101"/>
        <v>27.547829306707023</v>
      </c>
      <c r="P135" s="68" t="str">
        <f t="shared" si="102"/>
        <v>OVERWEIGHT</v>
      </c>
      <c r="Q135" s="76">
        <f t="shared" si="103"/>
        <v>44.910000000000004</v>
      </c>
      <c r="R135" s="76">
        <f t="shared" si="104"/>
        <v>55.71</v>
      </c>
      <c r="S135" s="76">
        <f t="shared" si="105"/>
        <v>68.09</v>
      </c>
      <c r="T135" s="76">
        <f t="shared" si="106"/>
        <v>1347.3000000000002</v>
      </c>
      <c r="U135" s="81">
        <v>43182</v>
      </c>
    </row>
    <row r="136" spans="1:21">
      <c r="A136" s="104" t="s">
        <v>304</v>
      </c>
      <c r="B136" s="41" t="s">
        <v>305</v>
      </c>
      <c r="C136" s="41"/>
      <c r="D136" s="44" t="s">
        <v>306</v>
      </c>
      <c r="E136" s="42" t="s">
        <v>25</v>
      </c>
      <c r="F136" s="7"/>
      <c r="G136" s="42" t="s">
        <v>26</v>
      </c>
      <c r="H136" s="99">
        <v>67.599999999999994</v>
      </c>
      <c r="I136" s="99">
        <v>155.69999999999999</v>
      </c>
      <c r="J136" s="99">
        <v>40.700000000000003</v>
      </c>
      <c r="K136" s="68">
        <v>30</v>
      </c>
      <c r="L136" s="68">
        <f t="shared" si="98"/>
        <v>5</v>
      </c>
      <c r="M136" s="76">
        <f t="shared" si="99"/>
        <v>1.2992125984251892</v>
      </c>
      <c r="N136" s="76">
        <f t="shared" si="100"/>
        <v>148.72</v>
      </c>
      <c r="O136" s="77">
        <f t="shared" si="101"/>
        <v>27.884924362142669</v>
      </c>
      <c r="P136" s="68" t="str">
        <f t="shared" si="102"/>
        <v>OVERWEIGHT</v>
      </c>
      <c r="Q136" s="76">
        <f t="shared" si="103"/>
        <v>50.129999999999988</v>
      </c>
      <c r="R136" s="76">
        <f t="shared" si="104"/>
        <v>60.839999999999996</v>
      </c>
      <c r="S136" s="76">
        <f t="shared" si="105"/>
        <v>74.36</v>
      </c>
      <c r="T136" s="76">
        <f t="shared" si="106"/>
        <v>1503.8999999999996</v>
      </c>
      <c r="U136" s="81">
        <v>43182</v>
      </c>
    </row>
    <row r="137" spans="1:21">
      <c r="A137" s="45" t="s">
        <v>168</v>
      </c>
      <c r="B137" s="46" t="s">
        <v>169</v>
      </c>
      <c r="C137" s="46" t="s">
        <v>115</v>
      </c>
      <c r="D137" s="113" t="s">
        <v>170</v>
      </c>
      <c r="E137" s="48" t="s">
        <v>25</v>
      </c>
      <c r="F137" s="49"/>
      <c r="G137" s="48" t="s">
        <v>26</v>
      </c>
      <c r="H137" s="114">
        <v>46.2</v>
      </c>
      <c r="I137" s="48">
        <v>140.5</v>
      </c>
      <c r="J137" s="48"/>
      <c r="K137" s="88">
        <v>30</v>
      </c>
      <c r="L137" s="88">
        <f t="shared" ref="L137:L171" si="107">ROUNDDOWN(((I137/2.54)/12),0)</f>
        <v>4</v>
      </c>
      <c r="M137" s="105">
        <f t="shared" ref="M137:M171" si="108">((((I137/2.54)/12)-L137)*12)</f>
        <v>7.3149606299212593</v>
      </c>
      <c r="N137" s="105">
        <f t="shared" ref="N137:N171" si="109">H137*2.2</f>
        <v>101.64000000000001</v>
      </c>
      <c r="O137" s="106">
        <f t="shared" ref="O137:O171" si="110">H137/((I137/100)^2)</f>
        <v>23.403958916427097</v>
      </c>
      <c r="P137" s="88" t="str">
        <f t="shared" ref="P137:P171" si="111">IF(O137&lt;18.5,"UNDERWEIGHT",IF(O137&lt;=24.99,"NORMAL",IF(O137&lt;=29.99,"OVERWEIGHT","OBESE")))</f>
        <v>NORMAL</v>
      </c>
      <c r="Q137" s="105">
        <f t="shared" ref="Q137:Q171" si="112">((I137-100)-((I137-100)*0.1))</f>
        <v>36.450000000000003</v>
      </c>
      <c r="R137" s="105">
        <f t="shared" ref="R137:R171" si="113">(H137)-(0.1*H137)</f>
        <v>41.580000000000005</v>
      </c>
      <c r="S137" s="105">
        <f t="shared" ref="S137:S171" si="114">(H137)+(0.1*H137)</f>
        <v>50.82</v>
      </c>
      <c r="T137" s="105">
        <f t="shared" ref="T137:T171" si="115">Q137*K137</f>
        <v>1093.5</v>
      </c>
      <c r="U137" s="140">
        <v>43322</v>
      </c>
    </row>
    <row r="138" spans="1:21">
      <c r="A138" s="45" t="s">
        <v>176</v>
      </c>
      <c r="B138" s="46" t="s">
        <v>177</v>
      </c>
      <c r="C138" s="46" t="s">
        <v>87</v>
      </c>
      <c r="D138" s="113" t="s">
        <v>178</v>
      </c>
      <c r="E138" s="48" t="s">
        <v>37</v>
      </c>
      <c r="F138" s="115">
        <v>34545</v>
      </c>
      <c r="G138" s="48" t="s">
        <v>26</v>
      </c>
      <c r="H138" s="114">
        <v>109.9</v>
      </c>
      <c r="I138" s="48">
        <v>168.2</v>
      </c>
      <c r="J138" s="48"/>
      <c r="K138" s="88">
        <v>30</v>
      </c>
      <c r="L138" s="88">
        <f t="shared" si="107"/>
        <v>5</v>
      </c>
      <c r="M138" s="105">
        <f t="shared" si="108"/>
        <v>6.2204724409448744</v>
      </c>
      <c r="N138" s="105">
        <f t="shared" si="109"/>
        <v>241.78000000000003</v>
      </c>
      <c r="O138" s="106">
        <f t="shared" si="110"/>
        <v>38.845946660521072</v>
      </c>
      <c r="P138" s="88" t="str">
        <f t="shared" si="111"/>
        <v>OBESE</v>
      </c>
      <c r="Q138" s="105">
        <f t="shared" si="112"/>
        <v>61.379999999999988</v>
      </c>
      <c r="R138" s="105">
        <f t="shared" si="113"/>
        <v>98.91</v>
      </c>
      <c r="S138" s="105">
        <f t="shared" si="114"/>
        <v>120.89000000000001</v>
      </c>
      <c r="T138" s="105">
        <f t="shared" si="115"/>
        <v>1841.3999999999996</v>
      </c>
      <c r="U138" s="140">
        <v>43322</v>
      </c>
    </row>
    <row r="139" spans="1:21">
      <c r="A139" s="45" t="s">
        <v>179</v>
      </c>
      <c r="B139" s="46" t="s">
        <v>180</v>
      </c>
      <c r="C139" s="46" t="s">
        <v>181</v>
      </c>
      <c r="D139" s="113" t="s">
        <v>182</v>
      </c>
      <c r="E139" s="48" t="s">
        <v>25</v>
      </c>
      <c r="F139" s="115"/>
      <c r="G139" s="48" t="s">
        <v>26</v>
      </c>
      <c r="H139" s="114">
        <v>69.7</v>
      </c>
      <c r="I139" s="48">
        <v>151.19999999999999</v>
      </c>
      <c r="J139" s="48"/>
      <c r="K139" s="88">
        <v>30</v>
      </c>
      <c r="L139" s="88">
        <f t="shared" si="107"/>
        <v>4</v>
      </c>
      <c r="M139" s="105">
        <f t="shared" si="108"/>
        <v>11.5275590551181</v>
      </c>
      <c r="N139" s="105">
        <f t="shared" si="109"/>
        <v>153.34000000000003</v>
      </c>
      <c r="O139" s="106">
        <f t="shared" si="110"/>
        <v>30.488018252568526</v>
      </c>
      <c r="P139" s="88" t="str">
        <f t="shared" si="111"/>
        <v>OBESE</v>
      </c>
      <c r="Q139" s="105">
        <f t="shared" si="112"/>
        <v>46.079999999999991</v>
      </c>
      <c r="R139" s="105">
        <f t="shared" si="113"/>
        <v>62.730000000000004</v>
      </c>
      <c r="S139" s="105">
        <f t="shared" si="114"/>
        <v>76.67</v>
      </c>
      <c r="T139" s="105">
        <f t="shared" si="115"/>
        <v>1382.3999999999996</v>
      </c>
      <c r="U139" s="140">
        <v>43322</v>
      </c>
    </row>
    <row r="140" spans="1:21">
      <c r="A140" s="45" t="s">
        <v>183</v>
      </c>
      <c r="B140" s="46" t="s">
        <v>184</v>
      </c>
      <c r="C140" s="46"/>
      <c r="D140" s="113" t="s">
        <v>185</v>
      </c>
      <c r="E140" s="48" t="s">
        <v>37</v>
      </c>
      <c r="F140" s="115">
        <v>34505</v>
      </c>
      <c r="G140" s="48" t="s">
        <v>26</v>
      </c>
      <c r="H140" s="114">
        <v>62.35</v>
      </c>
      <c r="I140" s="48">
        <v>165.2</v>
      </c>
      <c r="J140" s="48"/>
      <c r="K140" s="88">
        <v>30</v>
      </c>
      <c r="L140" s="88">
        <f t="shared" si="107"/>
        <v>5</v>
      </c>
      <c r="M140" s="105">
        <f t="shared" si="108"/>
        <v>5.0393700787401521</v>
      </c>
      <c r="N140" s="105">
        <f t="shared" si="109"/>
        <v>137.17000000000002</v>
      </c>
      <c r="O140" s="106">
        <f t="shared" si="110"/>
        <v>22.846326120221146</v>
      </c>
      <c r="P140" s="88" t="str">
        <f t="shared" si="111"/>
        <v>NORMAL</v>
      </c>
      <c r="Q140" s="105">
        <f t="shared" si="112"/>
        <v>58.679999999999993</v>
      </c>
      <c r="R140" s="105">
        <f t="shared" si="113"/>
        <v>56.115000000000002</v>
      </c>
      <c r="S140" s="105">
        <f t="shared" si="114"/>
        <v>68.585000000000008</v>
      </c>
      <c r="T140" s="105">
        <f t="shared" si="115"/>
        <v>1760.3999999999999</v>
      </c>
      <c r="U140" s="140">
        <v>43322</v>
      </c>
    </row>
    <row r="141" spans="1:21">
      <c r="A141" s="45" t="s">
        <v>186</v>
      </c>
      <c r="B141" s="46" t="s">
        <v>187</v>
      </c>
      <c r="C141" s="46"/>
      <c r="D141" s="113" t="s">
        <v>188</v>
      </c>
      <c r="E141" s="48" t="s">
        <v>25</v>
      </c>
      <c r="F141" s="115"/>
      <c r="G141" s="48" t="s">
        <v>26</v>
      </c>
      <c r="H141" s="114">
        <v>92.6</v>
      </c>
      <c r="I141" s="48">
        <v>162</v>
      </c>
      <c r="J141" s="48"/>
      <c r="K141" s="88">
        <v>30</v>
      </c>
      <c r="L141" s="88">
        <f t="shared" si="107"/>
        <v>5</v>
      </c>
      <c r="M141" s="105">
        <f t="shared" si="108"/>
        <v>3.7795275590551221</v>
      </c>
      <c r="N141" s="105">
        <f t="shared" si="109"/>
        <v>203.72</v>
      </c>
      <c r="O141" s="106">
        <f t="shared" si="110"/>
        <v>35.284255448864492</v>
      </c>
      <c r="P141" s="88" t="str">
        <f t="shared" si="111"/>
        <v>OBESE</v>
      </c>
      <c r="Q141" s="105">
        <f t="shared" si="112"/>
        <v>55.8</v>
      </c>
      <c r="R141" s="105">
        <f t="shared" si="113"/>
        <v>83.339999999999989</v>
      </c>
      <c r="S141" s="105">
        <f t="shared" si="114"/>
        <v>101.86</v>
      </c>
      <c r="T141" s="105">
        <f t="shared" si="115"/>
        <v>1674</v>
      </c>
      <c r="U141" s="140">
        <v>43322</v>
      </c>
    </row>
    <row r="142" spans="1:21">
      <c r="A142" s="45" t="s">
        <v>189</v>
      </c>
      <c r="B142" s="46" t="s">
        <v>190</v>
      </c>
      <c r="C142" s="46"/>
      <c r="D142" s="113" t="s">
        <v>191</v>
      </c>
      <c r="E142" s="48" t="s">
        <v>25</v>
      </c>
      <c r="F142" s="115">
        <v>34411</v>
      </c>
      <c r="G142" s="48" t="s">
        <v>26</v>
      </c>
      <c r="H142" s="114">
        <v>42.15</v>
      </c>
      <c r="I142" s="48">
        <v>148.6</v>
      </c>
      <c r="J142" s="48"/>
      <c r="K142" s="88">
        <v>30</v>
      </c>
      <c r="L142" s="88">
        <f t="shared" si="107"/>
        <v>4</v>
      </c>
      <c r="M142" s="105">
        <f t="shared" si="108"/>
        <v>10.503937007874015</v>
      </c>
      <c r="N142" s="105">
        <f t="shared" si="109"/>
        <v>92.73</v>
      </c>
      <c r="O142" s="106">
        <f t="shared" si="110"/>
        <v>19.087979509065317</v>
      </c>
      <c r="P142" s="88" t="str">
        <f t="shared" si="111"/>
        <v>NORMAL</v>
      </c>
      <c r="Q142" s="105">
        <f t="shared" si="112"/>
        <v>43.739999999999995</v>
      </c>
      <c r="R142" s="105">
        <f t="shared" si="113"/>
        <v>37.935000000000002</v>
      </c>
      <c r="S142" s="105">
        <f t="shared" si="114"/>
        <v>46.364999999999995</v>
      </c>
      <c r="T142" s="105">
        <f t="shared" si="115"/>
        <v>1312.1999999999998</v>
      </c>
      <c r="U142" s="140">
        <v>43322</v>
      </c>
    </row>
    <row r="143" spans="1:21">
      <c r="A143" s="45" t="s">
        <v>192</v>
      </c>
      <c r="B143" s="46" t="s">
        <v>193</v>
      </c>
      <c r="C143" s="46" t="s">
        <v>115</v>
      </c>
      <c r="D143" s="113" t="s">
        <v>194</v>
      </c>
      <c r="E143" s="48" t="s">
        <v>25</v>
      </c>
      <c r="F143" s="115"/>
      <c r="G143" s="48" t="s">
        <v>26</v>
      </c>
      <c r="H143" s="114">
        <v>44.1</v>
      </c>
      <c r="I143" s="48">
        <v>156.1</v>
      </c>
      <c r="J143" s="48"/>
      <c r="K143" s="88">
        <v>30</v>
      </c>
      <c r="L143" s="88">
        <f t="shared" si="107"/>
        <v>5</v>
      </c>
      <c r="M143" s="105">
        <f t="shared" si="108"/>
        <v>1.456692913385826</v>
      </c>
      <c r="N143" s="105">
        <f t="shared" si="109"/>
        <v>97.02000000000001</v>
      </c>
      <c r="O143" s="106">
        <f t="shared" si="110"/>
        <v>18.098091656779747</v>
      </c>
      <c r="P143" s="88" t="str">
        <f t="shared" si="111"/>
        <v>UNDERWEIGHT</v>
      </c>
      <c r="Q143" s="105">
        <f t="shared" si="112"/>
        <v>50.489999999999995</v>
      </c>
      <c r="R143" s="105">
        <f t="shared" si="113"/>
        <v>39.69</v>
      </c>
      <c r="S143" s="105">
        <f t="shared" si="114"/>
        <v>48.510000000000005</v>
      </c>
      <c r="T143" s="105">
        <f t="shared" si="115"/>
        <v>1514.6999999999998</v>
      </c>
      <c r="U143" s="140">
        <v>43322</v>
      </c>
    </row>
    <row r="144" spans="1:21">
      <c r="A144" s="45" t="s">
        <v>195</v>
      </c>
      <c r="B144" s="46" t="s">
        <v>196</v>
      </c>
      <c r="C144" s="46" t="s">
        <v>143</v>
      </c>
      <c r="D144" s="113" t="s">
        <v>197</v>
      </c>
      <c r="E144" s="48" t="s">
        <v>25</v>
      </c>
      <c r="F144" s="115"/>
      <c r="G144" s="48" t="s">
        <v>26</v>
      </c>
      <c r="H144" s="114">
        <v>60.15</v>
      </c>
      <c r="I144" s="48">
        <v>150.6</v>
      </c>
      <c r="J144" s="48"/>
      <c r="K144" s="88">
        <v>30</v>
      </c>
      <c r="L144" s="88">
        <f t="shared" si="107"/>
        <v>4</v>
      </c>
      <c r="M144" s="105">
        <f t="shared" si="108"/>
        <v>11.291338582677167</v>
      </c>
      <c r="N144" s="105">
        <f t="shared" si="109"/>
        <v>132.33000000000001</v>
      </c>
      <c r="O144" s="106">
        <f t="shared" si="110"/>
        <v>26.520743056988515</v>
      </c>
      <c r="P144" s="88" t="str">
        <f t="shared" si="111"/>
        <v>OVERWEIGHT</v>
      </c>
      <c r="Q144" s="105">
        <f t="shared" si="112"/>
        <v>45.539999999999992</v>
      </c>
      <c r="R144" s="105">
        <f t="shared" si="113"/>
        <v>54.134999999999998</v>
      </c>
      <c r="S144" s="105">
        <f t="shared" si="114"/>
        <v>66.164999999999992</v>
      </c>
      <c r="T144" s="105">
        <f t="shared" si="115"/>
        <v>1366.1999999999998</v>
      </c>
      <c r="U144" s="140">
        <v>43322</v>
      </c>
    </row>
    <row r="145" spans="1:21">
      <c r="A145" s="45" t="s">
        <v>198</v>
      </c>
      <c r="B145" s="46" t="s">
        <v>199</v>
      </c>
      <c r="C145" s="46"/>
      <c r="D145" s="113" t="s">
        <v>200</v>
      </c>
      <c r="E145" s="48" t="s">
        <v>25</v>
      </c>
      <c r="F145" s="115"/>
      <c r="G145" s="48" t="s">
        <v>26</v>
      </c>
      <c r="H145" s="114">
        <v>55</v>
      </c>
      <c r="I145" s="48">
        <v>147.5</v>
      </c>
      <c r="J145" s="48"/>
      <c r="K145" s="88">
        <v>30</v>
      </c>
      <c r="L145" s="88">
        <f t="shared" si="107"/>
        <v>4</v>
      </c>
      <c r="M145" s="105">
        <f t="shared" si="108"/>
        <v>10.070866141732285</v>
      </c>
      <c r="N145" s="105">
        <f t="shared" si="109"/>
        <v>121.00000000000001</v>
      </c>
      <c r="O145" s="106">
        <f t="shared" si="110"/>
        <v>25.280091927607007</v>
      </c>
      <c r="P145" s="88" t="str">
        <f t="shared" si="111"/>
        <v>OVERWEIGHT</v>
      </c>
      <c r="Q145" s="105">
        <f t="shared" si="112"/>
        <v>42.75</v>
      </c>
      <c r="R145" s="105">
        <f t="shared" si="113"/>
        <v>49.5</v>
      </c>
      <c r="S145" s="105">
        <f t="shared" si="114"/>
        <v>60.5</v>
      </c>
      <c r="T145" s="105">
        <f t="shared" si="115"/>
        <v>1282.5</v>
      </c>
      <c r="U145" s="140">
        <v>43322</v>
      </c>
    </row>
    <row r="146" spans="1:21">
      <c r="A146" s="45" t="s">
        <v>204</v>
      </c>
      <c r="B146" s="46" t="s">
        <v>205</v>
      </c>
      <c r="C146" s="46"/>
      <c r="D146" s="113" t="s">
        <v>206</v>
      </c>
      <c r="E146" s="48" t="s">
        <v>25</v>
      </c>
      <c r="F146" s="115"/>
      <c r="G146" s="48" t="s">
        <v>26</v>
      </c>
      <c r="H146" s="114">
        <v>50.15</v>
      </c>
      <c r="I146" s="48">
        <v>143</v>
      </c>
      <c r="J146" s="48"/>
      <c r="K146" s="88">
        <v>30</v>
      </c>
      <c r="L146" s="88">
        <f t="shared" si="107"/>
        <v>4</v>
      </c>
      <c r="M146" s="105">
        <f t="shared" si="108"/>
        <v>8.2992125984251963</v>
      </c>
      <c r="N146" s="105">
        <f t="shared" si="109"/>
        <v>110.33000000000001</v>
      </c>
      <c r="O146" s="106">
        <f t="shared" si="110"/>
        <v>24.524426622328722</v>
      </c>
      <c r="P146" s="88" t="str">
        <f t="shared" si="111"/>
        <v>NORMAL</v>
      </c>
      <c r="Q146" s="105">
        <f t="shared" si="112"/>
        <v>38.700000000000003</v>
      </c>
      <c r="R146" s="105">
        <f t="shared" si="113"/>
        <v>45.134999999999998</v>
      </c>
      <c r="S146" s="105">
        <f t="shared" si="114"/>
        <v>55.164999999999999</v>
      </c>
      <c r="T146" s="105">
        <f t="shared" si="115"/>
        <v>1161</v>
      </c>
      <c r="U146" s="140">
        <v>43322</v>
      </c>
    </row>
    <row r="147" spans="1:21">
      <c r="A147" s="45" t="s">
        <v>209</v>
      </c>
      <c r="B147" s="46" t="s">
        <v>97</v>
      </c>
      <c r="C147" s="46"/>
      <c r="D147" s="10"/>
      <c r="E147" s="48" t="s">
        <v>37</v>
      </c>
      <c r="F147" s="115">
        <v>30889</v>
      </c>
      <c r="G147" s="48" t="s">
        <v>26</v>
      </c>
      <c r="H147" s="114">
        <v>73.150000000000006</v>
      </c>
      <c r="I147" s="48">
        <v>177.8</v>
      </c>
      <c r="J147" s="48"/>
      <c r="K147" s="88">
        <v>30</v>
      </c>
      <c r="L147" s="88">
        <f t="shared" si="107"/>
        <v>5</v>
      </c>
      <c r="M147" s="105">
        <f t="shared" si="108"/>
        <v>9.9999999999999964</v>
      </c>
      <c r="N147" s="105">
        <f t="shared" si="109"/>
        <v>160.93000000000004</v>
      </c>
      <c r="O147" s="106">
        <f t="shared" si="110"/>
        <v>23.1393319929497</v>
      </c>
      <c r="P147" s="88" t="str">
        <f t="shared" si="111"/>
        <v>NORMAL</v>
      </c>
      <c r="Q147" s="105">
        <f t="shared" si="112"/>
        <v>70.02000000000001</v>
      </c>
      <c r="R147" s="105">
        <f t="shared" si="113"/>
        <v>65.835000000000008</v>
      </c>
      <c r="S147" s="105">
        <f t="shared" si="114"/>
        <v>80.465000000000003</v>
      </c>
      <c r="T147" s="105">
        <f t="shared" si="115"/>
        <v>2100.6000000000004</v>
      </c>
      <c r="U147" s="140">
        <v>43322</v>
      </c>
    </row>
    <row r="148" spans="1:21">
      <c r="A148" s="45" t="s">
        <v>210</v>
      </c>
      <c r="B148" s="46" t="s">
        <v>211</v>
      </c>
      <c r="C148" s="46"/>
      <c r="D148" s="113" t="s">
        <v>212</v>
      </c>
      <c r="E148" s="48" t="s">
        <v>25</v>
      </c>
      <c r="F148" s="115"/>
      <c r="G148" s="48" t="s">
        <v>26</v>
      </c>
      <c r="H148" s="114">
        <v>55</v>
      </c>
      <c r="I148" s="48">
        <v>152.19999999999999</v>
      </c>
      <c r="J148" s="48"/>
      <c r="K148" s="88">
        <v>30</v>
      </c>
      <c r="L148" s="88">
        <f t="shared" si="107"/>
        <v>4</v>
      </c>
      <c r="M148" s="105">
        <f t="shared" si="108"/>
        <v>11.921259842519682</v>
      </c>
      <c r="N148" s="105">
        <f t="shared" si="109"/>
        <v>121.00000000000001</v>
      </c>
      <c r="O148" s="106">
        <f t="shared" si="110"/>
        <v>23.742879294655179</v>
      </c>
      <c r="P148" s="88" t="str">
        <f t="shared" si="111"/>
        <v>NORMAL</v>
      </c>
      <c r="Q148" s="105">
        <f t="shared" si="112"/>
        <v>46.97999999999999</v>
      </c>
      <c r="R148" s="105">
        <f t="shared" si="113"/>
        <v>49.5</v>
      </c>
      <c r="S148" s="105">
        <f t="shared" si="114"/>
        <v>60.5</v>
      </c>
      <c r="T148" s="105">
        <f t="shared" si="115"/>
        <v>1409.3999999999996</v>
      </c>
      <c r="U148" s="140">
        <v>43322</v>
      </c>
    </row>
    <row r="149" spans="1:21">
      <c r="A149" s="116" t="s">
        <v>81</v>
      </c>
      <c r="B149" s="46" t="s">
        <v>219</v>
      </c>
      <c r="C149" s="46" t="s">
        <v>83</v>
      </c>
      <c r="D149" s="113" t="s">
        <v>220</v>
      </c>
      <c r="E149" s="48" t="s">
        <v>25</v>
      </c>
      <c r="F149" s="115"/>
      <c r="G149" s="48" t="s">
        <v>26</v>
      </c>
      <c r="H149" s="114">
        <v>51.45</v>
      </c>
      <c r="I149" s="48">
        <v>157.4</v>
      </c>
      <c r="J149" s="48"/>
      <c r="K149" s="88">
        <v>30</v>
      </c>
      <c r="L149" s="88">
        <f t="shared" si="107"/>
        <v>5</v>
      </c>
      <c r="M149" s="105">
        <f t="shared" si="108"/>
        <v>1.9685039370078741</v>
      </c>
      <c r="N149" s="105">
        <f t="shared" si="109"/>
        <v>113.19000000000001</v>
      </c>
      <c r="O149" s="106">
        <f t="shared" si="110"/>
        <v>20.767103293836147</v>
      </c>
      <c r="P149" s="88" t="str">
        <f t="shared" si="111"/>
        <v>NORMAL</v>
      </c>
      <c r="Q149" s="105">
        <f t="shared" si="112"/>
        <v>51.660000000000004</v>
      </c>
      <c r="R149" s="105">
        <f t="shared" si="113"/>
        <v>46.305</v>
      </c>
      <c r="S149" s="105">
        <f t="shared" si="114"/>
        <v>56.595000000000006</v>
      </c>
      <c r="T149" s="105">
        <f t="shared" si="115"/>
        <v>1549.8000000000002</v>
      </c>
      <c r="U149" s="140">
        <v>43322</v>
      </c>
    </row>
    <row r="150" spans="1:21">
      <c r="A150" s="45" t="s">
        <v>221</v>
      </c>
      <c r="B150" s="46" t="s">
        <v>222</v>
      </c>
      <c r="C150" s="46"/>
      <c r="D150" s="113" t="s">
        <v>223</v>
      </c>
      <c r="E150" s="48" t="s">
        <v>37</v>
      </c>
      <c r="F150" s="115"/>
      <c r="G150" s="48" t="s">
        <v>26</v>
      </c>
      <c r="H150" s="114">
        <v>68.349999999999994</v>
      </c>
      <c r="I150" s="48">
        <v>167</v>
      </c>
      <c r="J150" s="48"/>
      <c r="K150" s="88">
        <v>30</v>
      </c>
      <c r="L150" s="88">
        <f t="shared" si="107"/>
        <v>5</v>
      </c>
      <c r="M150" s="105">
        <f t="shared" si="108"/>
        <v>5.7480314960629961</v>
      </c>
      <c r="N150" s="105">
        <f t="shared" si="109"/>
        <v>150.37</v>
      </c>
      <c r="O150" s="106">
        <f t="shared" si="110"/>
        <v>24.507870486571765</v>
      </c>
      <c r="P150" s="88" t="str">
        <f t="shared" si="111"/>
        <v>NORMAL</v>
      </c>
      <c r="Q150" s="105">
        <f t="shared" si="112"/>
        <v>60.3</v>
      </c>
      <c r="R150" s="105">
        <f t="shared" si="113"/>
        <v>61.514999999999993</v>
      </c>
      <c r="S150" s="105">
        <f t="shared" si="114"/>
        <v>75.184999999999988</v>
      </c>
      <c r="T150" s="105">
        <f t="shared" si="115"/>
        <v>1809</v>
      </c>
      <c r="U150" s="140">
        <v>43322</v>
      </c>
    </row>
    <row r="151" spans="1:21">
      <c r="A151" s="45" t="s">
        <v>224</v>
      </c>
      <c r="B151" s="46" t="s">
        <v>225</v>
      </c>
      <c r="C151" s="46"/>
      <c r="D151" s="113" t="s">
        <v>226</v>
      </c>
      <c r="E151" s="48" t="s">
        <v>25</v>
      </c>
      <c r="F151" s="115">
        <v>34531</v>
      </c>
      <c r="G151" s="48" t="s">
        <v>26</v>
      </c>
      <c r="H151" s="114">
        <v>60.05</v>
      </c>
      <c r="I151" s="48">
        <v>158.4</v>
      </c>
      <c r="J151" s="48"/>
      <c r="K151" s="88">
        <v>30</v>
      </c>
      <c r="L151" s="88">
        <f t="shared" si="107"/>
        <v>5</v>
      </c>
      <c r="M151" s="105">
        <f t="shared" si="108"/>
        <v>2.3622047244094553</v>
      </c>
      <c r="N151" s="105">
        <f t="shared" si="109"/>
        <v>132.11000000000001</v>
      </c>
      <c r="O151" s="106">
        <f t="shared" si="110"/>
        <v>23.933303999591875</v>
      </c>
      <c r="P151" s="88" t="str">
        <f t="shared" si="111"/>
        <v>NORMAL</v>
      </c>
      <c r="Q151" s="105">
        <f t="shared" si="112"/>
        <v>52.56</v>
      </c>
      <c r="R151" s="105">
        <f t="shared" si="113"/>
        <v>54.044999999999995</v>
      </c>
      <c r="S151" s="105">
        <f t="shared" si="114"/>
        <v>66.054999999999993</v>
      </c>
      <c r="T151" s="105">
        <f t="shared" si="115"/>
        <v>1576.8000000000002</v>
      </c>
      <c r="U151" s="140">
        <v>43322</v>
      </c>
    </row>
    <row r="152" spans="1:21">
      <c r="A152" s="45" t="s">
        <v>227</v>
      </c>
      <c r="B152" s="46" t="s">
        <v>228</v>
      </c>
      <c r="C152" s="46"/>
      <c r="D152" s="113" t="s">
        <v>229</v>
      </c>
      <c r="E152" s="48" t="s">
        <v>25</v>
      </c>
      <c r="F152" s="115">
        <v>34412</v>
      </c>
      <c r="G152" s="48" t="s">
        <v>26</v>
      </c>
      <c r="H152" s="114">
        <v>41.9</v>
      </c>
      <c r="I152" s="48">
        <v>147.1</v>
      </c>
      <c r="J152" s="48"/>
      <c r="K152" s="88">
        <v>30</v>
      </c>
      <c r="L152" s="88">
        <f t="shared" si="107"/>
        <v>4</v>
      </c>
      <c r="M152" s="105">
        <f t="shared" si="108"/>
        <v>9.9133858267716484</v>
      </c>
      <c r="N152" s="105">
        <f t="shared" si="109"/>
        <v>92.18</v>
      </c>
      <c r="O152" s="106">
        <f t="shared" si="110"/>
        <v>19.363714801595869</v>
      </c>
      <c r="P152" s="88" t="str">
        <f t="shared" si="111"/>
        <v>NORMAL</v>
      </c>
      <c r="Q152" s="105">
        <f t="shared" si="112"/>
        <v>42.389999999999993</v>
      </c>
      <c r="R152" s="105">
        <f t="shared" si="113"/>
        <v>37.71</v>
      </c>
      <c r="S152" s="105">
        <f t="shared" si="114"/>
        <v>46.089999999999996</v>
      </c>
      <c r="T152" s="105">
        <f t="shared" si="115"/>
        <v>1271.6999999999998</v>
      </c>
      <c r="U152" s="140">
        <v>43322</v>
      </c>
    </row>
    <row r="153" spans="1:21">
      <c r="A153" s="45" t="s">
        <v>230</v>
      </c>
      <c r="B153" s="46" t="s">
        <v>231</v>
      </c>
      <c r="C153" s="46"/>
      <c r="D153" s="113" t="s">
        <v>232</v>
      </c>
      <c r="E153" s="48" t="s">
        <v>25</v>
      </c>
      <c r="F153" s="115">
        <v>33563</v>
      </c>
      <c r="G153" s="48" t="s">
        <v>26</v>
      </c>
      <c r="H153" s="114">
        <v>50.7</v>
      </c>
      <c r="I153" s="48">
        <v>149.6</v>
      </c>
      <c r="J153" s="48"/>
      <c r="K153" s="88">
        <v>30</v>
      </c>
      <c r="L153" s="88">
        <f t="shared" si="107"/>
        <v>4</v>
      </c>
      <c r="M153" s="105">
        <f t="shared" si="108"/>
        <v>10.897637795275585</v>
      </c>
      <c r="N153" s="105">
        <f t="shared" si="109"/>
        <v>111.54000000000002</v>
      </c>
      <c r="O153" s="106">
        <f t="shared" si="110"/>
        <v>22.653993537132891</v>
      </c>
      <c r="P153" s="88" t="str">
        <f t="shared" si="111"/>
        <v>NORMAL</v>
      </c>
      <c r="Q153" s="105">
        <f t="shared" si="112"/>
        <v>44.639999999999993</v>
      </c>
      <c r="R153" s="105">
        <f t="shared" si="113"/>
        <v>45.63</v>
      </c>
      <c r="S153" s="105">
        <f t="shared" si="114"/>
        <v>55.77</v>
      </c>
      <c r="T153" s="105">
        <f t="shared" si="115"/>
        <v>1339.1999999999998</v>
      </c>
      <c r="U153" s="140">
        <v>43322</v>
      </c>
    </row>
    <row r="154" spans="1:21">
      <c r="A154" s="45" t="s">
        <v>236</v>
      </c>
      <c r="B154" s="46" t="s">
        <v>237</v>
      </c>
      <c r="C154" s="46" t="s">
        <v>35</v>
      </c>
      <c r="D154" s="113" t="s">
        <v>238</v>
      </c>
      <c r="E154" s="48" t="s">
        <v>25</v>
      </c>
      <c r="F154" s="115"/>
      <c r="G154" s="48" t="s">
        <v>26</v>
      </c>
      <c r="H154" s="114">
        <v>60</v>
      </c>
      <c r="I154" s="48">
        <v>161.80000000000001</v>
      </c>
      <c r="J154" s="48"/>
      <c r="K154" s="88">
        <v>30</v>
      </c>
      <c r="L154" s="88">
        <f t="shared" si="107"/>
        <v>5</v>
      </c>
      <c r="M154" s="105">
        <f t="shared" si="108"/>
        <v>3.7007874015748037</v>
      </c>
      <c r="N154" s="105">
        <f t="shared" si="109"/>
        <v>132</v>
      </c>
      <c r="O154" s="106">
        <f t="shared" si="110"/>
        <v>22.918923543998982</v>
      </c>
      <c r="P154" s="88" t="str">
        <f t="shared" si="111"/>
        <v>NORMAL</v>
      </c>
      <c r="Q154" s="105">
        <f t="shared" si="112"/>
        <v>55.620000000000012</v>
      </c>
      <c r="R154" s="105">
        <f t="shared" si="113"/>
        <v>54</v>
      </c>
      <c r="S154" s="105">
        <f t="shared" si="114"/>
        <v>66</v>
      </c>
      <c r="T154" s="105">
        <f t="shared" si="115"/>
        <v>1668.6000000000004</v>
      </c>
      <c r="U154" s="140">
        <v>43322</v>
      </c>
    </row>
    <row r="155" spans="1:21">
      <c r="A155" s="45" t="s">
        <v>239</v>
      </c>
      <c r="B155" s="46" t="s">
        <v>240</v>
      </c>
      <c r="C155" s="46"/>
      <c r="D155" s="113" t="s">
        <v>241</v>
      </c>
      <c r="E155" s="48" t="s">
        <v>25</v>
      </c>
      <c r="F155" s="115"/>
      <c r="G155" s="48" t="s">
        <v>26</v>
      </c>
      <c r="H155" s="114">
        <v>57.4</v>
      </c>
      <c r="I155" s="48">
        <v>158.19999999999999</v>
      </c>
      <c r="J155" s="48"/>
      <c r="K155" s="88">
        <v>30</v>
      </c>
      <c r="L155" s="88">
        <f t="shared" si="107"/>
        <v>5</v>
      </c>
      <c r="M155" s="105">
        <f t="shared" si="108"/>
        <v>2.2834645669291262</v>
      </c>
      <c r="N155" s="105">
        <f t="shared" si="109"/>
        <v>126.28</v>
      </c>
      <c r="O155" s="106">
        <f t="shared" si="110"/>
        <v>22.935010013089741</v>
      </c>
      <c r="P155" s="88" t="str">
        <f t="shared" si="111"/>
        <v>NORMAL</v>
      </c>
      <c r="Q155" s="105">
        <f t="shared" si="112"/>
        <v>52.379999999999988</v>
      </c>
      <c r="R155" s="105">
        <f t="shared" si="113"/>
        <v>51.66</v>
      </c>
      <c r="S155" s="105">
        <f t="shared" si="114"/>
        <v>63.14</v>
      </c>
      <c r="T155" s="105">
        <f t="shared" si="115"/>
        <v>1571.3999999999996</v>
      </c>
      <c r="U155" s="140">
        <v>43322</v>
      </c>
    </row>
    <row r="156" spans="1:21">
      <c r="A156" s="45" t="s">
        <v>239</v>
      </c>
      <c r="B156" s="46" t="s">
        <v>242</v>
      </c>
      <c r="C156" s="46" t="s">
        <v>243</v>
      </c>
      <c r="D156" s="117" t="s">
        <v>244</v>
      </c>
      <c r="E156" s="48" t="s">
        <v>25</v>
      </c>
      <c r="F156" s="115"/>
      <c r="G156" s="48" t="s">
        <v>26</v>
      </c>
      <c r="H156" s="114">
        <v>82.25</v>
      </c>
      <c r="I156" s="48">
        <v>158.9</v>
      </c>
      <c r="J156" s="48"/>
      <c r="K156" s="88">
        <v>30</v>
      </c>
      <c r="L156" s="88">
        <f t="shared" si="107"/>
        <v>5</v>
      </c>
      <c r="M156" s="105">
        <f t="shared" si="108"/>
        <v>2.5590551181102406</v>
      </c>
      <c r="N156" s="105">
        <f t="shared" si="109"/>
        <v>180.95000000000002</v>
      </c>
      <c r="O156" s="106">
        <f t="shared" si="110"/>
        <v>32.575276612614807</v>
      </c>
      <c r="P156" s="88" t="str">
        <f t="shared" si="111"/>
        <v>OBESE</v>
      </c>
      <c r="Q156" s="105">
        <f t="shared" si="112"/>
        <v>53.010000000000005</v>
      </c>
      <c r="R156" s="105">
        <f t="shared" si="113"/>
        <v>74.025000000000006</v>
      </c>
      <c r="S156" s="105">
        <f t="shared" si="114"/>
        <v>90.474999999999994</v>
      </c>
      <c r="T156" s="105">
        <f t="shared" si="115"/>
        <v>1590.3000000000002</v>
      </c>
      <c r="U156" s="140">
        <v>43322</v>
      </c>
    </row>
    <row r="157" spans="1:21">
      <c r="A157" s="45" t="s">
        <v>245</v>
      </c>
      <c r="B157" s="46" t="s">
        <v>246</v>
      </c>
      <c r="C157" s="46" t="s">
        <v>108</v>
      </c>
      <c r="D157" s="113" t="s">
        <v>247</v>
      </c>
      <c r="E157" s="48" t="s">
        <v>25</v>
      </c>
      <c r="F157" s="49"/>
      <c r="G157" s="48" t="s">
        <v>26</v>
      </c>
      <c r="H157" s="114">
        <v>84.3</v>
      </c>
      <c r="I157" s="48">
        <v>141.5</v>
      </c>
      <c r="J157" s="48"/>
      <c r="K157" s="88">
        <v>30</v>
      </c>
      <c r="L157" s="88">
        <f t="shared" si="107"/>
        <v>4</v>
      </c>
      <c r="M157" s="105">
        <f t="shared" si="108"/>
        <v>7.7086614173228405</v>
      </c>
      <c r="N157" s="105">
        <f t="shared" si="109"/>
        <v>185.46</v>
      </c>
      <c r="O157" s="106">
        <f t="shared" si="110"/>
        <v>42.103160234239404</v>
      </c>
      <c r="P157" s="88" t="str">
        <f t="shared" si="111"/>
        <v>OBESE</v>
      </c>
      <c r="Q157" s="105">
        <f t="shared" si="112"/>
        <v>37.35</v>
      </c>
      <c r="R157" s="105">
        <f t="shared" si="113"/>
        <v>75.87</v>
      </c>
      <c r="S157" s="105">
        <f t="shared" si="114"/>
        <v>92.72999999999999</v>
      </c>
      <c r="T157" s="105">
        <f t="shared" si="115"/>
        <v>1120.5</v>
      </c>
      <c r="U157" s="140">
        <v>43322</v>
      </c>
    </row>
    <row r="158" spans="1:21">
      <c r="A158" s="45" t="s">
        <v>251</v>
      </c>
      <c r="B158" s="46" t="s">
        <v>252</v>
      </c>
      <c r="C158" s="46"/>
      <c r="D158" s="113" t="s">
        <v>253</v>
      </c>
      <c r="E158" s="48" t="s">
        <v>25</v>
      </c>
      <c r="F158" s="49"/>
      <c r="G158" s="48" t="s">
        <v>26</v>
      </c>
      <c r="H158" s="114">
        <v>66.7</v>
      </c>
      <c r="I158" s="48">
        <v>163.5</v>
      </c>
      <c r="J158" s="48"/>
      <c r="K158" s="88">
        <v>30</v>
      </c>
      <c r="L158" s="88">
        <f t="shared" si="107"/>
        <v>5</v>
      </c>
      <c r="M158" s="105">
        <f t="shared" si="108"/>
        <v>4.3700787401574779</v>
      </c>
      <c r="N158" s="105">
        <f t="shared" si="109"/>
        <v>146.74</v>
      </c>
      <c r="O158" s="106">
        <f t="shared" si="110"/>
        <v>24.951135800390915</v>
      </c>
      <c r="P158" s="88" t="str">
        <f t="shared" si="111"/>
        <v>NORMAL</v>
      </c>
      <c r="Q158" s="105">
        <f t="shared" si="112"/>
        <v>57.15</v>
      </c>
      <c r="R158" s="105">
        <f t="shared" si="113"/>
        <v>60.03</v>
      </c>
      <c r="S158" s="105">
        <f t="shared" si="114"/>
        <v>73.37</v>
      </c>
      <c r="T158" s="105">
        <f t="shared" si="115"/>
        <v>1714.5</v>
      </c>
      <c r="U158" s="140">
        <v>43322</v>
      </c>
    </row>
    <row r="159" spans="1:21">
      <c r="A159" s="45" t="s">
        <v>257</v>
      </c>
      <c r="B159" s="46" t="s">
        <v>258</v>
      </c>
      <c r="C159" s="46"/>
      <c r="D159" s="113" t="s">
        <v>259</v>
      </c>
      <c r="E159" s="48" t="s">
        <v>25</v>
      </c>
      <c r="F159" s="49"/>
      <c r="G159" s="48" t="s">
        <v>26</v>
      </c>
      <c r="H159" s="114">
        <v>66.599999999999994</v>
      </c>
      <c r="I159" s="48">
        <v>164.3</v>
      </c>
      <c r="J159" s="48"/>
      <c r="K159" s="88">
        <v>30</v>
      </c>
      <c r="L159" s="88">
        <f t="shared" si="107"/>
        <v>5</v>
      </c>
      <c r="M159" s="105">
        <f t="shared" si="108"/>
        <v>4.6850393700787407</v>
      </c>
      <c r="N159" s="105">
        <f t="shared" si="109"/>
        <v>146.52000000000001</v>
      </c>
      <c r="O159" s="106">
        <f t="shared" si="110"/>
        <v>24.671701521310457</v>
      </c>
      <c r="P159" s="88" t="str">
        <f t="shared" si="111"/>
        <v>NORMAL</v>
      </c>
      <c r="Q159" s="105">
        <f t="shared" si="112"/>
        <v>57.870000000000012</v>
      </c>
      <c r="R159" s="105">
        <f t="shared" si="113"/>
        <v>59.94</v>
      </c>
      <c r="S159" s="105">
        <f t="shared" si="114"/>
        <v>73.259999999999991</v>
      </c>
      <c r="T159" s="105">
        <f t="shared" si="115"/>
        <v>1736.1000000000004</v>
      </c>
      <c r="U159" s="140">
        <v>43322</v>
      </c>
    </row>
    <row r="160" spans="1:21">
      <c r="A160" s="45" t="s">
        <v>260</v>
      </c>
      <c r="B160" s="46" t="s">
        <v>261</v>
      </c>
      <c r="C160" s="46"/>
      <c r="D160" s="113" t="s">
        <v>262</v>
      </c>
      <c r="E160" s="48" t="s">
        <v>25</v>
      </c>
      <c r="F160" s="49"/>
      <c r="G160" s="48" t="s">
        <v>26</v>
      </c>
      <c r="H160" s="114">
        <v>53.4</v>
      </c>
      <c r="I160" s="48">
        <v>151.30000000000001</v>
      </c>
      <c r="J160" s="48"/>
      <c r="K160" s="88">
        <v>30</v>
      </c>
      <c r="L160" s="88">
        <f t="shared" si="107"/>
        <v>4</v>
      </c>
      <c r="M160" s="105">
        <f t="shared" si="108"/>
        <v>11.56692913385827</v>
      </c>
      <c r="N160" s="105">
        <f t="shared" si="109"/>
        <v>117.48</v>
      </c>
      <c r="O160" s="106">
        <f t="shared" si="110"/>
        <v>23.327242331169082</v>
      </c>
      <c r="P160" s="88" t="str">
        <f t="shared" si="111"/>
        <v>NORMAL</v>
      </c>
      <c r="Q160" s="105">
        <f t="shared" si="112"/>
        <v>46.170000000000009</v>
      </c>
      <c r="R160" s="105">
        <f t="shared" si="113"/>
        <v>48.06</v>
      </c>
      <c r="S160" s="105">
        <f t="shared" si="114"/>
        <v>58.739999999999995</v>
      </c>
      <c r="T160" s="105">
        <f t="shared" si="115"/>
        <v>1385.1000000000004</v>
      </c>
      <c r="U160" s="140">
        <v>43322</v>
      </c>
    </row>
    <row r="161" spans="1:21">
      <c r="A161" s="45" t="s">
        <v>263</v>
      </c>
      <c r="B161" s="46" t="s">
        <v>264</v>
      </c>
      <c r="C161" s="46"/>
      <c r="D161" s="113" t="s">
        <v>265</v>
      </c>
      <c r="E161" s="48" t="s">
        <v>37</v>
      </c>
      <c r="F161" s="115"/>
      <c r="G161" s="48" t="s">
        <v>26</v>
      </c>
      <c r="H161" s="114">
        <v>75.400000000000006</v>
      </c>
      <c r="I161" s="48">
        <v>168.5</v>
      </c>
      <c r="J161" s="48"/>
      <c r="K161" s="88">
        <v>30</v>
      </c>
      <c r="L161" s="88">
        <f t="shared" si="107"/>
        <v>5</v>
      </c>
      <c r="M161" s="105">
        <f t="shared" si="108"/>
        <v>6.338582677165352</v>
      </c>
      <c r="N161" s="105">
        <f t="shared" si="109"/>
        <v>165.88000000000002</v>
      </c>
      <c r="O161" s="106">
        <f t="shared" si="110"/>
        <v>26.556542718523541</v>
      </c>
      <c r="P161" s="88" t="str">
        <f t="shared" si="111"/>
        <v>OVERWEIGHT</v>
      </c>
      <c r="Q161" s="105">
        <f t="shared" si="112"/>
        <v>61.65</v>
      </c>
      <c r="R161" s="105">
        <f t="shared" si="113"/>
        <v>67.86</v>
      </c>
      <c r="S161" s="105">
        <f t="shared" si="114"/>
        <v>82.940000000000012</v>
      </c>
      <c r="T161" s="105">
        <f t="shared" si="115"/>
        <v>1849.5</v>
      </c>
      <c r="U161" s="140">
        <v>43322</v>
      </c>
    </row>
    <row r="162" spans="1:21">
      <c r="A162" s="45" t="s">
        <v>269</v>
      </c>
      <c r="B162" s="46" t="s">
        <v>270</v>
      </c>
      <c r="C162" s="46"/>
      <c r="D162" s="113" t="s">
        <v>271</v>
      </c>
      <c r="E162" s="48" t="s">
        <v>25</v>
      </c>
      <c r="F162" s="115"/>
      <c r="G162" s="48" t="s">
        <v>26</v>
      </c>
      <c r="H162" s="114">
        <v>54.7</v>
      </c>
      <c r="I162" s="48">
        <v>159.80000000000001</v>
      </c>
      <c r="J162" s="48"/>
      <c r="K162" s="88">
        <v>30</v>
      </c>
      <c r="L162" s="88">
        <f t="shared" si="107"/>
        <v>5</v>
      </c>
      <c r="M162" s="105">
        <f t="shared" si="108"/>
        <v>2.9133858267716626</v>
      </c>
      <c r="N162" s="105">
        <f t="shared" si="109"/>
        <v>120.34000000000002</v>
      </c>
      <c r="O162" s="106">
        <f t="shared" si="110"/>
        <v>21.420705794633779</v>
      </c>
      <c r="P162" s="88" t="str">
        <f t="shared" si="111"/>
        <v>NORMAL</v>
      </c>
      <c r="Q162" s="105">
        <f t="shared" si="112"/>
        <v>53.820000000000007</v>
      </c>
      <c r="R162" s="105">
        <f t="shared" si="113"/>
        <v>49.230000000000004</v>
      </c>
      <c r="S162" s="105">
        <f t="shared" si="114"/>
        <v>60.17</v>
      </c>
      <c r="T162" s="105">
        <f t="shared" si="115"/>
        <v>1614.6000000000001</v>
      </c>
      <c r="U162" s="140">
        <v>43322</v>
      </c>
    </row>
    <row r="163" spans="1:21">
      <c r="A163" s="118" t="s">
        <v>277</v>
      </c>
      <c r="B163" s="46" t="s">
        <v>278</v>
      </c>
      <c r="C163" s="46" t="s">
        <v>105</v>
      </c>
      <c r="D163" s="113" t="s">
        <v>279</v>
      </c>
      <c r="E163" s="48" t="s">
        <v>25</v>
      </c>
      <c r="F163" s="115">
        <v>25614</v>
      </c>
      <c r="G163" s="48" t="s">
        <v>26</v>
      </c>
      <c r="H163" s="114">
        <v>59.9</v>
      </c>
      <c r="I163" s="136">
        <v>159.30000000000001</v>
      </c>
      <c r="J163" s="48"/>
      <c r="K163" s="88">
        <v>30</v>
      </c>
      <c r="L163" s="88">
        <f t="shared" si="107"/>
        <v>5</v>
      </c>
      <c r="M163" s="105">
        <f t="shared" si="108"/>
        <v>2.7165354330708666</v>
      </c>
      <c r="N163" s="105">
        <f t="shared" si="109"/>
        <v>131.78</v>
      </c>
      <c r="O163" s="106">
        <f t="shared" si="110"/>
        <v>23.604525290928724</v>
      </c>
      <c r="P163" s="88" t="str">
        <f t="shared" si="111"/>
        <v>NORMAL</v>
      </c>
      <c r="Q163" s="105">
        <f t="shared" si="112"/>
        <v>53.370000000000012</v>
      </c>
      <c r="R163" s="105">
        <f t="shared" si="113"/>
        <v>53.91</v>
      </c>
      <c r="S163" s="105">
        <f t="shared" si="114"/>
        <v>65.89</v>
      </c>
      <c r="T163" s="105">
        <f t="shared" si="115"/>
        <v>1601.1000000000004</v>
      </c>
      <c r="U163" s="140">
        <v>43322</v>
      </c>
    </row>
    <row r="164" spans="1:21">
      <c r="A164" s="118" t="s">
        <v>289</v>
      </c>
      <c r="B164" s="46" t="s">
        <v>290</v>
      </c>
      <c r="C164" s="46"/>
      <c r="D164" s="113" t="s">
        <v>291</v>
      </c>
      <c r="E164" s="48" t="s">
        <v>25</v>
      </c>
      <c r="F164" s="115"/>
      <c r="G164" s="48" t="s">
        <v>26</v>
      </c>
      <c r="H164" s="114">
        <v>51.3</v>
      </c>
      <c r="I164" s="136">
        <v>149.6</v>
      </c>
      <c r="J164" s="48"/>
      <c r="K164" s="88">
        <v>30</v>
      </c>
      <c r="L164" s="88">
        <f t="shared" si="107"/>
        <v>4</v>
      </c>
      <c r="M164" s="105">
        <f t="shared" si="108"/>
        <v>10.897637795275585</v>
      </c>
      <c r="N164" s="105">
        <f t="shared" si="109"/>
        <v>112.86</v>
      </c>
      <c r="O164" s="106">
        <f t="shared" si="110"/>
        <v>22.922088135205467</v>
      </c>
      <c r="P164" s="88" t="str">
        <f t="shared" si="111"/>
        <v>NORMAL</v>
      </c>
      <c r="Q164" s="105">
        <f t="shared" si="112"/>
        <v>44.639999999999993</v>
      </c>
      <c r="R164" s="105">
        <f t="shared" si="113"/>
        <v>46.169999999999995</v>
      </c>
      <c r="S164" s="105">
        <f t="shared" si="114"/>
        <v>56.43</v>
      </c>
      <c r="T164" s="105">
        <f t="shared" si="115"/>
        <v>1339.1999999999998</v>
      </c>
      <c r="U164" s="140">
        <v>43322</v>
      </c>
    </row>
    <row r="165" spans="1:21">
      <c r="A165" s="118" t="s">
        <v>292</v>
      </c>
      <c r="B165" s="46" t="s">
        <v>293</v>
      </c>
      <c r="C165" s="46"/>
      <c r="D165" s="113" t="s">
        <v>294</v>
      </c>
      <c r="E165" s="48" t="s">
        <v>25</v>
      </c>
      <c r="F165" s="115">
        <v>34181</v>
      </c>
      <c r="G165" s="48" t="s">
        <v>26</v>
      </c>
      <c r="H165" s="114">
        <v>53.35</v>
      </c>
      <c r="I165" s="136">
        <v>156</v>
      </c>
      <c r="J165" s="48"/>
      <c r="K165" s="88">
        <v>30</v>
      </c>
      <c r="L165" s="88">
        <f t="shared" si="107"/>
        <v>5</v>
      </c>
      <c r="M165" s="105">
        <f t="shared" si="108"/>
        <v>1.4173228346456668</v>
      </c>
      <c r="N165" s="105">
        <f t="shared" si="109"/>
        <v>117.37000000000002</v>
      </c>
      <c r="O165" s="106">
        <f t="shared" si="110"/>
        <v>21.922255095332016</v>
      </c>
      <c r="P165" s="88" t="str">
        <f t="shared" si="111"/>
        <v>NORMAL</v>
      </c>
      <c r="Q165" s="105">
        <f t="shared" si="112"/>
        <v>50.4</v>
      </c>
      <c r="R165" s="105">
        <f t="shared" si="113"/>
        <v>48.015000000000001</v>
      </c>
      <c r="S165" s="105">
        <f t="shared" si="114"/>
        <v>58.685000000000002</v>
      </c>
      <c r="T165" s="105">
        <f t="shared" si="115"/>
        <v>1512</v>
      </c>
      <c r="U165" s="140">
        <v>43322</v>
      </c>
    </row>
    <row r="166" spans="1:21">
      <c r="A166" s="119" t="s">
        <v>295</v>
      </c>
      <c r="B166" s="46" t="s">
        <v>296</v>
      </c>
      <c r="C166" s="46" t="s">
        <v>37</v>
      </c>
      <c r="D166" s="113" t="s">
        <v>297</v>
      </c>
      <c r="E166" s="48" t="s">
        <v>25</v>
      </c>
      <c r="F166" s="115">
        <v>33779</v>
      </c>
      <c r="G166" s="48" t="s">
        <v>26</v>
      </c>
      <c r="H166" s="114">
        <v>51</v>
      </c>
      <c r="I166" s="136">
        <v>158.6</v>
      </c>
      <c r="J166" s="48"/>
      <c r="K166" s="88">
        <v>30</v>
      </c>
      <c r="L166" s="88">
        <f t="shared" si="107"/>
        <v>5</v>
      </c>
      <c r="M166" s="105">
        <f t="shared" si="108"/>
        <v>2.440944881889763</v>
      </c>
      <c r="N166" s="105">
        <f t="shared" si="109"/>
        <v>112.2</v>
      </c>
      <c r="O166" s="106">
        <f t="shared" si="110"/>
        <v>20.275137592649433</v>
      </c>
      <c r="P166" s="88" t="str">
        <f t="shared" si="111"/>
        <v>NORMAL</v>
      </c>
      <c r="Q166" s="105">
        <f t="shared" si="112"/>
        <v>52.739999999999995</v>
      </c>
      <c r="R166" s="105">
        <f t="shared" si="113"/>
        <v>45.9</v>
      </c>
      <c r="S166" s="105">
        <f t="shared" si="114"/>
        <v>56.1</v>
      </c>
      <c r="T166" s="105">
        <f t="shared" si="115"/>
        <v>1582.1999999999998</v>
      </c>
      <c r="U166" s="140">
        <v>43322</v>
      </c>
    </row>
    <row r="167" spans="1:21">
      <c r="A167" s="118" t="s">
        <v>298</v>
      </c>
      <c r="B167" s="46" t="s">
        <v>299</v>
      </c>
      <c r="C167" s="46"/>
      <c r="D167" s="113" t="s">
        <v>300</v>
      </c>
      <c r="E167" s="48" t="s">
        <v>25</v>
      </c>
      <c r="F167" s="115"/>
      <c r="G167" s="48" t="s">
        <v>26</v>
      </c>
      <c r="H167" s="114">
        <v>78.650000000000006</v>
      </c>
      <c r="I167" s="136">
        <v>155.80000000000001</v>
      </c>
      <c r="J167" s="48"/>
      <c r="K167" s="88">
        <v>30</v>
      </c>
      <c r="L167" s="88">
        <f t="shared" si="107"/>
        <v>5</v>
      </c>
      <c r="M167" s="105">
        <f t="shared" si="108"/>
        <v>1.3385826771653591</v>
      </c>
      <c r="N167" s="105">
        <f t="shared" si="109"/>
        <v>173.03000000000003</v>
      </c>
      <c r="O167" s="106">
        <f t="shared" si="110"/>
        <v>32.401403332998264</v>
      </c>
      <c r="P167" s="88" t="str">
        <f t="shared" si="111"/>
        <v>OBESE</v>
      </c>
      <c r="Q167" s="105">
        <f t="shared" si="112"/>
        <v>50.220000000000013</v>
      </c>
      <c r="R167" s="105">
        <f t="shared" si="113"/>
        <v>70.785000000000011</v>
      </c>
      <c r="S167" s="105">
        <f t="shared" si="114"/>
        <v>86.515000000000001</v>
      </c>
      <c r="T167" s="105">
        <f t="shared" si="115"/>
        <v>1506.6000000000004</v>
      </c>
      <c r="U167" s="140">
        <v>43322</v>
      </c>
    </row>
    <row r="168" spans="1:21">
      <c r="A168" s="120" t="s">
        <v>301</v>
      </c>
      <c r="B168" s="51" t="s">
        <v>302</v>
      </c>
      <c r="C168" s="51"/>
      <c r="D168" s="113" t="s">
        <v>303</v>
      </c>
      <c r="E168" s="88" t="s">
        <v>25</v>
      </c>
      <c r="F168" s="89"/>
      <c r="G168" s="88" t="s">
        <v>26</v>
      </c>
      <c r="H168" s="121">
        <v>61.85</v>
      </c>
      <c r="I168" s="137">
        <v>149.9</v>
      </c>
      <c r="J168" s="88"/>
      <c r="K168" s="88">
        <v>30</v>
      </c>
      <c r="L168" s="88">
        <f t="shared" si="107"/>
        <v>4</v>
      </c>
      <c r="M168" s="105">
        <f t="shared" si="108"/>
        <v>11.015748031496063</v>
      </c>
      <c r="N168" s="105">
        <f t="shared" si="109"/>
        <v>136.07000000000002</v>
      </c>
      <c r="O168" s="106">
        <f t="shared" si="110"/>
        <v>27.525577425199181</v>
      </c>
      <c r="P168" s="88" t="str">
        <f t="shared" si="111"/>
        <v>OVERWEIGHT</v>
      </c>
      <c r="Q168" s="105">
        <f t="shared" si="112"/>
        <v>44.910000000000004</v>
      </c>
      <c r="R168" s="105">
        <f t="shared" si="113"/>
        <v>55.664999999999999</v>
      </c>
      <c r="S168" s="105">
        <f t="shared" si="114"/>
        <v>68.034999999999997</v>
      </c>
      <c r="T168" s="105">
        <f t="shared" si="115"/>
        <v>1347.3000000000002</v>
      </c>
      <c r="U168" s="140">
        <v>43322</v>
      </c>
    </row>
    <row r="169" spans="1:21">
      <c r="A169" s="122" t="s">
        <v>307</v>
      </c>
      <c r="B169" s="122" t="s">
        <v>308</v>
      </c>
      <c r="C169" s="122" t="s">
        <v>143</v>
      </c>
      <c r="D169" s="123"/>
      <c r="E169" s="124" t="s">
        <v>25</v>
      </c>
      <c r="F169" s="125"/>
      <c r="G169" s="124" t="s">
        <v>26</v>
      </c>
      <c r="H169" s="126">
        <v>50.1</v>
      </c>
      <c r="I169" s="126">
        <v>153.5</v>
      </c>
      <c r="J169" s="124"/>
      <c r="K169" s="138">
        <v>30</v>
      </c>
      <c r="L169" s="108">
        <f t="shared" si="107"/>
        <v>5</v>
      </c>
      <c r="M169" s="109">
        <f t="shared" si="108"/>
        <v>0.43307086614172974</v>
      </c>
      <c r="N169" s="109">
        <f t="shared" si="109"/>
        <v>110.22000000000001</v>
      </c>
      <c r="O169" s="110">
        <f t="shared" si="110"/>
        <v>21.262825069762016</v>
      </c>
      <c r="P169" s="108" t="str">
        <f t="shared" si="111"/>
        <v>NORMAL</v>
      </c>
      <c r="Q169" s="109">
        <f t="shared" si="112"/>
        <v>48.15</v>
      </c>
      <c r="R169" s="109">
        <f t="shared" si="113"/>
        <v>45.09</v>
      </c>
      <c r="S169" s="109">
        <f t="shared" si="114"/>
        <v>55.11</v>
      </c>
      <c r="T169" s="109">
        <f t="shared" si="115"/>
        <v>1444.5</v>
      </c>
      <c r="U169" s="141">
        <v>43420</v>
      </c>
    </row>
    <row r="170" spans="1:21">
      <c r="A170" s="127" t="s">
        <v>309</v>
      </c>
      <c r="B170" s="122" t="s">
        <v>310</v>
      </c>
      <c r="C170" s="122"/>
      <c r="D170" s="128" t="s">
        <v>311</v>
      </c>
      <c r="E170" s="124" t="s">
        <v>25</v>
      </c>
      <c r="F170" s="129"/>
      <c r="G170" s="124" t="s">
        <v>26</v>
      </c>
      <c r="H170" s="130">
        <v>42.9</v>
      </c>
      <c r="I170" s="130">
        <v>152.80000000000001</v>
      </c>
      <c r="J170" s="124"/>
      <c r="K170" s="138">
        <v>30</v>
      </c>
      <c r="L170" s="108">
        <f t="shared" si="107"/>
        <v>5</v>
      </c>
      <c r="M170" s="109">
        <f t="shared" si="108"/>
        <v>0.15748031496063675</v>
      </c>
      <c r="N170" s="109">
        <f t="shared" si="109"/>
        <v>94.38000000000001</v>
      </c>
      <c r="O170" s="110">
        <f t="shared" si="110"/>
        <v>18.374290726679639</v>
      </c>
      <c r="P170" s="108" t="str">
        <f t="shared" si="111"/>
        <v>UNDERWEIGHT</v>
      </c>
      <c r="Q170" s="109">
        <f t="shared" si="112"/>
        <v>47.52000000000001</v>
      </c>
      <c r="R170" s="109">
        <f t="shared" si="113"/>
        <v>38.61</v>
      </c>
      <c r="S170" s="109">
        <f t="shared" si="114"/>
        <v>47.19</v>
      </c>
      <c r="T170" s="109">
        <f t="shared" si="115"/>
        <v>1425.6000000000004</v>
      </c>
      <c r="U170" s="141">
        <v>43420</v>
      </c>
    </row>
    <row r="171" spans="1:21">
      <c r="A171" s="127" t="s">
        <v>312</v>
      </c>
      <c r="B171" s="122" t="s">
        <v>313</v>
      </c>
      <c r="C171" s="122"/>
      <c r="D171" s="131" t="s">
        <v>314</v>
      </c>
      <c r="E171" s="124" t="s">
        <v>37</v>
      </c>
      <c r="F171" s="129">
        <v>35636</v>
      </c>
      <c r="G171" s="124" t="s">
        <v>26</v>
      </c>
      <c r="H171" s="130">
        <v>63.7</v>
      </c>
      <c r="I171" s="130">
        <v>165.8</v>
      </c>
      <c r="J171" s="123">
        <v>22.3</v>
      </c>
      <c r="K171" s="138">
        <v>30</v>
      </c>
      <c r="L171" s="108">
        <f t="shared" si="107"/>
        <v>5</v>
      </c>
      <c r="M171" s="109">
        <f t="shared" si="108"/>
        <v>5.2755905511811072</v>
      </c>
      <c r="N171" s="109">
        <f t="shared" si="109"/>
        <v>140.14000000000001</v>
      </c>
      <c r="O171" s="110">
        <f t="shared" si="110"/>
        <v>23.172366025891932</v>
      </c>
      <c r="P171" s="108" t="str">
        <f t="shared" si="111"/>
        <v>NORMAL</v>
      </c>
      <c r="Q171" s="109">
        <f t="shared" si="112"/>
        <v>59.220000000000013</v>
      </c>
      <c r="R171" s="109">
        <f t="shared" si="113"/>
        <v>57.33</v>
      </c>
      <c r="S171" s="109">
        <f t="shared" si="114"/>
        <v>70.070000000000007</v>
      </c>
      <c r="T171" s="109">
        <f t="shared" si="115"/>
        <v>1776.6000000000004</v>
      </c>
      <c r="U171" s="141">
        <v>43420</v>
      </c>
    </row>
    <row r="172" spans="1:21">
      <c r="A172" s="52" t="s">
        <v>171</v>
      </c>
      <c r="B172" s="53" t="s">
        <v>172</v>
      </c>
      <c r="C172" s="53"/>
      <c r="D172" s="54" t="s">
        <v>173</v>
      </c>
      <c r="E172" s="55" t="s">
        <v>37</v>
      </c>
      <c r="F172" s="129">
        <v>30986</v>
      </c>
      <c r="G172" s="55" t="s">
        <v>26</v>
      </c>
      <c r="H172" s="57">
        <v>83.1</v>
      </c>
      <c r="I172" s="55">
        <v>186.3</v>
      </c>
      <c r="J172" s="57">
        <v>24</v>
      </c>
      <c r="K172" s="55">
        <v>30</v>
      </c>
      <c r="L172" s="55">
        <f t="shared" ref="L172:L235" si="116">ROUNDDOWN(((I172/2.54)/12),0)</f>
        <v>6</v>
      </c>
      <c r="M172" s="74">
        <f t="shared" ref="M172:M235" si="117">((((I172/2.54)/12)-L172)*12)</f>
        <v>1.3464566929133888</v>
      </c>
      <c r="N172" s="74">
        <f t="shared" ref="N172:N235" si="118">H172*2.2</f>
        <v>182.82</v>
      </c>
      <c r="O172" s="75">
        <f t="shared" ref="O172:O235" si="119">H172/((I172/100)^2)</f>
        <v>23.942820740879032</v>
      </c>
      <c r="P172" s="55" t="str">
        <f t="shared" ref="P172:P235" si="120">IF(O172&lt;18.5,"UNDERWEIGHT",IF(O172&lt;=24.99,"NORMAL",IF(O172&lt;=29.99,"OVERWEIGHT","OBESE")))</f>
        <v>NORMAL</v>
      </c>
      <c r="Q172" s="74">
        <f t="shared" ref="Q172:Q235" si="121">((I172-100)-((I172-100)*0.1))</f>
        <v>77.670000000000016</v>
      </c>
      <c r="R172" s="74">
        <f t="shared" ref="R172:R235" si="122">(H172)-(0.1*H172)</f>
        <v>74.789999999999992</v>
      </c>
      <c r="S172" s="74">
        <f t="shared" ref="S172:S235" si="123">(H172)+(0.1*H172)</f>
        <v>91.41</v>
      </c>
      <c r="T172" s="74">
        <f t="shared" ref="T172:T235" si="124">Q172*K172</f>
        <v>2330.1000000000004</v>
      </c>
      <c r="U172" s="111">
        <v>43420</v>
      </c>
    </row>
    <row r="173" spans="1:21">
      <c r="A173" s="52" t="s">
        <v>176</v>
      </c>
      <c r="B173" s="53" t="s">
        <v>177</v>
      </c>
      <c r="C173" s="53" t="s">
        <v>87</v>
      </c>
      <c r="D173" s="54" t="s">
        <v>178</v>
      </c>
      <c r="E173" s="55" t="s">
        <v>37</v>
      </c>
      <c r="F173" s="129">
        <v>34545</v>
      </c>
      <c r="G173" s="55" t="s">
        <v>26</v>
      </c>
      <c r="H173" s="57">
        <v>118.3</v>
      </c>
      <c r="I173" s="55">
        <v>168.2</v>
      </c>
      <c r="J173" s="57"/>
      <c r="K173" s="55">
        <v>30</v>
      </c>
      <c r="L173" s="55">
        <f t="shared" si="116"/>
        <v>5</v>
      </c>
      <c r="M173" s="74">
        <f t="shared" si="117"/>
        <v>6.2204724409448744</v>
      </c>
      <c r="N173" s="74">
        <f t="shared" si="118"/>
        <v>260.26</v>
      </c>
      <c r="O173" s="75">
        <f t="shared" si="119"/>
        <v>41.815063602726504</v>
      </c>
      <c r="P173" s="55" t="str">
        <f t="shared" si="120"/>
        <v>OBESE</v>
      </c>
      <c r="Q173" s="74">
        <f t="shared" si="121"/>
        <v>61.379999999999988</v>
      </c>
      <c r="R173" s="74">
        <f t="shared" si="122"/>
        <v>106.47</v>
      </c>
      <c r="S173" s="74">
        <f t="shared" si="123"/>
        <v>130.13</v>
      </c>
      <c r="T173" s="74">
        <f t="shared" si="124"/>
        <v>1841.3999999999996</v>
      </c>
      <c r="U173" s="111">
        <v>43420</v>
      </c>
    </row>
    <row r="174" spans="1:21">
      <c r="A174" s="52" t="s">
        <v>183</v>
      </c>
      <c r="B174" s="53" t="s">
        <v>184</v>
      </c>
      <c r="C174" s="53"/>
      <c r="D174" s="54" t="s">
        <v>185</v>
      </c>
      <c r="E174" s="55" t="s">
        <v>37</v>
      </c>
      <c r="F174" s="129">
        <v>34505</v>
      </c>
      <c r="G174" s="55" t="s">
        <v>26</v>
      </c>
      <c r="H174" s="57">
        <v>62.8</v>
      </c>
      <c r="I174" s="55">
        <v>165.2</v>
      </c>
      <c r="J174" s="57">
        <v>21.4</v>
      </c>
      <c r="K174" s="55">
        <v>30</v>
      </c>
      <c r="L174" s="55">
        <f t="shared" si="116"/>
        <v>5</v>
      </c>
      <c r="M174" s="74">
        <f t="shared" si="117"/>
        <v>5.0393700787401521</v>
      </c>
      <c r="N174" s="74">
        <f t="shared" si="118"/>
        <v>138.16</v>
      </c>
      <c r="O174" s="75">
        <f t="shared" si="119"/>
        <v>23.01121540256436</v>
      </c>
      <c r="P174" s="55" t="str">
        <f t="shared" si="120"/>
        <v>NORMAL</v>
      </c>
      <c r="Q174" s="74">
        <f t="shared" si="121"/>
        <v>58.679999999999993</v>
      </c>
      <c r="R174" s="74">
        <f t="shared" si="122"/>
        <v>56.519999999999996</v>
      </c>
      <c r="S174" s="74">
        <f t="shared" si="123"/>
        <v>69.08</v>
      </c>
      <c r="T174" s="74">
        <f t="shared" si="124"/>
        <v>1760.3999999999999</v>
      </c>
      <c r="U174" s="111">
        <v>43420</v>
      </c>
    </row>
    <row r="175" spans="1:21">
      <c r="A175" s="52" t="s">
        <v>189</v>
      </c>
      <c r="B175" s="53" t="s">
        <v>190</v>
      </c>
      <c r="C175" s="53"/>
      <c r="D175" s="54" t="s">
        <v>191</v>
      </c>
      <c r="E175" s="55" t="s">
        <v>25</v>
      </c>
      <c r="F175" s="129">
        <v>34411</v>
      </c>
      <c r="G175" s="55" t="s">
        <v>26</v>
      </c>
      <c r="H175" s="57">
        <v>42.5</v>
      </c>
      <c r="I175" s="55">
        <v>148.6</v>
      </c>
      <c r="J175" s="57">
        <v>26.7</v>
      </c>
      <c r="K175" s="55">
        <v>30</v>
      </c>
      <c r="L175" s="55">
        <f t="shared" si="116"/>
        <v>4</v>
      </c>
      <c r="M175" s="74">
        <f t="shared" si="117"/>
        <v>10.503937007874015</v>
      </c>
      <c r="N175" s="74">
        <f t="shared" si="118"/>
        <v>93.500000000000014</v>
      </c>
      <c r="O175" s="75">
        <f t="shared" si="119"/>
        <v>19.246479932035019</v>
      </c>
      <c r="P175" s="55" t="str">
        <f t="shared" si="120"/>
        <v>NORMAL</v>
      </c>
      <c r="Q175" s="74">
        <f t="shared" si="121"/>
        <v>43.739999999999995</v>
      </c>
      <c r="R175" s="74">
        <f t="shared" si="122"/>
        <v>38.25</v>
      </c>
      <c r="S175" s="74">
        <f t="shared" si="123"/>
        <v>46.75</v>
      </c>
      <c r="T175" s="74">
        <f t="shared" si="124"/>
        <v>1312.1999999999998</v>
      </c>
      <c r="U175" s="111">
        <v>43420</v>
      </c>
    </row>
    <row r="176" spans="1:21">
      <c r="A176" s="52" t="s">
        <v>201</v>
      </c>
      <c r="B176" s="53" t="s">
        <v>202</v>
      </c>
      <c r="C176" s="53"/>
      <c r="D176" s="54" t="s">
        <v>203</v>
      </c>
      <c r="E176" s="55" t="s">
        <v>37</v>
      </c>
      <c r="F176" s="129" t="s">
        <v>315</v>
      </c>
      <c r="G176" s="55" t="s">
        <v>26</v>
      </c>
      <c r="H176" s="57">
        <v>60.5</v>
      </c>
      <c r="I176" s="55">
        <v>168.9</v>
      </c>
      <c r="J176" s="57">
        <v>16.600000000000001</v>
      </c>
      <c r="K176" s="55">
        <v>30</v>
      </c>
      <c r="L176" s="55">
        <f t="shared" si="116"/>
        <v>5</v>
      </c>
      <c r="M176" s="74">
        <f t="shared" si="117"/>
        <v>6.4960629921259887</v>
      </c>
      <c r="N176" s="74">
        <f t="shared" si="118"/>
        <v>133.10000000000002</v>
      </c>
      <c r="O176" s="75">
        <f t="shared" si="119"/>
        <v>21.207822286161175</v>
      </c>
      <c r="P176" s="55" t="str">
        <f t="shared" si="120"/>
        <v>NORMAL</v>
      </c>
      <c r="Q176" s="74">
        <f t="shared" si="121"/>
        <v>62.010000000000005</v>
      </c>
      <c r="R176" s="74">
        <f t="shared" si="122"/>
        <v>54.45</v>
      </c>
      <c r="S176" s="74">
        <f t="shared" si="123"/>
        <v>66.55</v>
      </c>
      <c r="T176" s="74">
        <f t="shared" si="124"/>
        <v>1860.3000000000002</v>
      </c>
      <c r="U176" s="111">
        <v>43420</v>
      </c>
    </row>
    <row r="177" spans="1:21">
      <c r="A177" s="52" t="s">
        <v>209</v>
      </c>
      <c r="B177" s="53" t="s">
        <v>97</v>
      </c>
      <c r="C177" s="53"/>
      <c r="D177" s="53"/>
      <c r="E177" s="55" t="s">
        <v>37</v>
      </c>
      <c r="F177" s="129">
        <v>30889</v>
      </c>
      <c r="G177" s="55" t="s">
        <v>26</v>
      </c>
      <c r="H177" s="57">
        <v>71.5</v>
      </c>
      <c r="I177" s="55">
        <v>177.8</v>
      </c>
      <c r="J177" s="57">
        <v>22.3</v>
      </c>
      <c r="K177" s="55">
        <v>30</v>
      </c>
      <c r="L177" s="55">
        <f t="shared" si="116"/>
        <v>5</v>
      </c>
      <c r="M177" s="74">
        <f t="shared" si="117"/>
        <v>9.9999999999999964</v>
      </c>
      <c r="N177" s="74">
        <f t="shared" si="118"/>
        <v>157.30000000000001</v>
      </c>
      <c r="O177" s="75">
        <f t="shared" si="119"/>
        <v>22.617392173559857</v>
      </c>
      <c r="P177" s="55" t="str">
        <f t="shared" si="120"/>
        <v>NORMAL</v>
      </c>
      <c r="Q177" s="74">
        <f t="shared" si="121"/>
        <v>70.02000000000001</v>
      </c>
      <c r="R177" s="74">
        <f t="shared" si="122"/>
        <v>64.349999999999994</v>
      </c>
      <c r="S177" s="74">
        <f t="shared" si="123"/>
        <v>78.650000000000006</v>
      </c>
      <c r="T177" s="74">
        <f t="shared" si="124"/>
        <v>2100.6000000000004</v>
      </c>
      <c r="U177" s="111">
        <v>43420</v>
      </c>
    </row>
    <row r="178" spans="1:21">
      <c r="A178" s="132" t="s">
        <v>81</v>
      </c>
      <c r="B178" s="53" t="s">
        <v>219</v>
      </c>
      <c r="C178" s="53" t="s">
        <v>83</v>
      </c>
      <c r="D178" s="54" t="s">
        <v>220</v>
      </c>
      <c r="E178" s="55" t="s">
        <v>25</v>
      </c>
      <c r="F178" s="129"/>
      <c r="G178" s="55" t="s">
        <v>26</v>
      </c>
      <c r="H178" s="57">
        <v>51.45</v>
      </c>
      <c r="I178" s="55">
        <v>157.4</v>
      </c>
      <c r="J178" s="57"/>
      <c r="K178" s="55">
        <v>30</v>
      </c>
      <c r="L178" s="55">
        <f t="shared" si="116"/>
        <v>5</v>
      </c>
      <c r="M178" s="74">
        <f t="shared" si="117"/>
        <v>1.9685039370078741</v>
      </c>
      <c r="N178" s="74">
        <f t="shared" si="118"/>
        <v>113.19000000000001</v>
      </c>
      <c r="O178" s="75">
        <f t="shared" si="119"/>
        <v>20.767103293836147</v>
      </c>
      <c r="P178" s="55" t="str">
        <f t="shared" si="120"/>
        <v>NORMAL</v>
      </c>
      <c r="Q178" s="74">
        <f t="shared" si="121"/>
        <v>51.660000000000004</v>
      </c>
      <c r="R178" s="74">
        <f t="shared" si="122"/>
        <v>46.305</v>
      </c>
      <c r="S178" s="74">
        <f t="shared" si="123"/>
        <v>56.595000000000006</v>
      </c>
      <c r="T178" s="74">
        <f t="shared" si="124"/>
        <v>1549.8000000000002</v>
      </c>
      <c r="U178" s="111">
        <v>43420</v>
      </c>
    </row>
    <row r="179" spans="1:21">
      <c r="A179" s="52" t="s">
        <v>224</v>
      </c>
      <c r="B179" s="53" t="s">
        <v>225</v>
      </c>
      <c r="C179" s="53"/>
      <c r="D179" s="54" t="s">
        <v>226</v>
      </c>
      <c r="E179" s="55" t="s">
        <v>25</v>
      </c>
      <c r="F179" s="129">
        <v>34531</v>
      </c>
      <c r="G179" s="55" t="s">
        <v>26</v>
      </c>
      <c r="H179" s="57">
        <v>60</v>
      </c>
      <c r="I179" s="55">
        <v>158.4</v>
      </c>
      <c r="J179" s="57">
        <v>34.5</v>
      </c>
      <c r="K179" s="55">
        <v>30</v>
      </c>
      <c r="L179" s="55">
        <f t="shared" si="116"/>
        <v>5</v>
      </c>
      <c r="M179" s="74">
        <f t="shared" si="117"/>
        <v>2.3622047244094553</v>
      </c>
      <c r="N179" s="74">
        <f t="shared" si="118"/>
        <v>132</v>
      </c>
      <c r="O179" s="75">
        <f t="shared" si="119"/>
        <v>23.913376186103456</v>
      </c>
      <c r="P179" s="55" t="str">
        <f t="shared" si="120"/>
        <v>NORMAL</v>
      </c>
      <c r="Q179" s="74">
        <f t="shared" si="121"/>
        <v>52.56</v>
      </c>
      <c r="R179" s="74">
        <f t="shared" si="122"/>
        <v>54</v>
      </c>
      <c r="S179" s="74">
        <f t="shared" si="123"/>
        <v>66</v>
      </c>
      <c r="T179" s="74">
        <f t="shared" si="124"/>
        <v>1576.8000000000002</v>
      </c>
      <c r="U179" s="111">
        <v>43420</v>
      </c>
    </row>
    <row r="180" spans="1:21">
      <c r="A180" s="52" t="s">
        <v>227</v>
      </c>
      <c r="B180" s="53" t="s">
        <v>228</v>
      </c>
      <c r="C180" s="53"/>
      <c r="D180" s="54" t="s">
        <v>229</v>
      </c>
      <c r="E180" s="55" t="s">
        <v>25</v>
      </c>
      <c r="F180" s="129">
        <v>34412</v>
      </c>
      <c r="G180" s="55" t="s">
        <v>26</v>
      </c>
      <c r="H180" s="57">
        <v>41.8</v>
      </c>
      <c r="I180" s="55">
        <v>147.1</v>
      </c>
      <c r="J180" s="57">
        <v>27.5</v>
      </c>
      <c r="K180" s="55">
        <v>30</v>
      </c>
      <c r="L180" s="55">
        <f t="shared" si="116"/>
        <v>4</v>
      </c>
      <c r="M180" s="74">
        <f t="shared" si="117"/>
        <v>9.9133858267716484</v>
      </c>
      <c r="N180" s="74">
        <f t="shared" si="118"/>
        <v>91.960000000000008</v>
      </c>
      <c r="O180" s="75">
        <f t="shared" si="119"/>
        <v>19.31750068512428</v>
      </c>
      <c r="P180" s="55" t="str">
        <f t="shared" si="120"/>
        <v>NORMAL</v>
      </c>
      <c r="Q180" s="74">
        <f t="shared" si="121"/>
        <v>42.389999999999993</v>
      </c>
      <c r="R180" s="74">
        <f t="shared" si="122"/>
        <v>37.619999999999997</v>
      </c>
      <c r="S180" s="74">
        <f t="shared" si="123"/>
        <v>45.98</v>
      </c>
      <c r="T180" s="74">
        <f t="shared" si="124"/>
        <v>1271.6999999999998</v>
      </c>
      <c r="U180" s="111">
        <v>43420</v>
      </c>
    </row>
    <row r="181" spans="1:21">
      <c r="A181" s="52" t="s">
        <v>230</v>
      </c>
      <c r="B181" s="53" t="s">
        <v>231</v>
      </c>
      <c r="C181" s="53"/>
      <c r="D181" s="54" t="s">
        <v>232</v>
      </c>
      <c r="E181" s="55" t="s">
        <v>25</v>
      </c>
      <c r="F181" s="129">
        <v>33563</v>
      </c>
      <c r="G181" s="55" t="s">
        <v>26</v>
      </c>
      <c r="H181" s="57">
        <v>47.8</v>
      </c>
      <c r="I181" s="55">
        <v>149.6</v>
      </c>
      <c r="J181" s="57"/>
      <c r="K181" s="55">
        <v>30</v>
      </c>
      <c r="L181" s="55">
        <f t="shared" si="116"/>
        <v>4</v>
      </c>
      <c r="M181" s="74">
        <f t="shared" si="117"/>
        <v>10.897637795275585</v>
      </c>
      <c r="N181" s="74">
        <f t="shared" si="118"/>
        <v>105.16</v>
      </c>
      <c r="O181" s="75">
        <f t="shared" si="119"/>
        <v>21.358202979782092</v>
      </c>
      <c r="P181" s="55" t="str">
        <f t="shared" si="120"/>
        <v>NORMAL</v>
      </c>
      <c r="Q181" s="74">
        <f t="shared" si="121"/>
        <v>44.639999999999993</v>
      </c>
      <c r="R181" s="74">
        <f t="shared" si="122"/>
        <v>43.019999999999996</v>
      </c>
      <c r="S181" s="74">
        <f t="shared" si="123"/>
        <v>52.58</v>
      </c>
      <c r="T181" s="74">
        <f t="shared" si="124"/>
        <v>1339.1999999999998</v>
      </c>
      <c r="U181" s="111">
        <v>43420</v>
      </c>
    </row>
    <row r="182" spans="1:21">
      <c r="A182" s="52" t="s">
        <v>263</v>
      </c>
      <c r="B182" s="53" t="s">
        <v>264</v>
      </c>
      <c r="C182" s="53"/>
      <c r="D182" s="54" t="s">
        <v>265</v>
      </c>
      <c r="E182" s="55" t="s">
        <v>37</v>
      </c>
      <c r="F182" s="129"/>
      <c r="G182" s="55" t="s">
        <v>26</v>
      </c>
      <c r="H182" s="57">
        <v>75.400000000000006</v>
      </c>
      <c r="I182" s="55">
        <v>168.5</v>
      </c>
      <c r="J182" s="57"/>
      <c r="K182" s="55">
        <v>30</v>
      </c>
      <c r="L182" s="55">
        <f t="shared" si="116"/>
        <v>5</v>
      </c>
      <c r="M182" s="74">
        <f t="shared" si="117"/>
        <v>6.338582677165352</v>
      </c>
      <c r="N182" s="74">
        <f t="shared" si="118"/>
        <v>165.88000000000002</v>
      </c>
      <c r="O182" s="75">
        <f t="shared" si="119"/>
        <v>26.556542718523541</v>
      </c>
      <c r="P182" s="55" t="str">
        <f t="shared" si="120"/>
        <v>OVERWEIGHT</v>
      </c>
      <c r="Q182" s="74">
        <f t="shared" si="121"/>
        <v>61.65</v>
      </c>
      <c r="R182" s="74">
        <f t="shared" si="122"/>
        <v>67.86</v>
      </c>
      <c r="S182" s="74">
        <f t="shared" si="123"/>
        <v>82.940000000000012</v>
      </c>
      <c r="T182" s="74">
        <f t="shared" si="124"/>
        <v>1849.5</v>
      </c>
      <c r="U182" s="111">
        <v>43420</v>
      </c>
    </row>
    <row r="183" spans="1:21">
      <c r="A183" s="133" t="s">
        <v>277</v>
      </c>
      <c r="B183" s="53" t="s">
        <v>278</v>
      </c>
      <c r="C183" s="53" t="s">
        <v>105</v>
      </c>
      <c r="D183" s="54" t="s">
        <v>279</v>
      </c>
      <c r="E183" s="55" t="s">
        <v>25</v>
      </c>
      <c r="F183" s="129">
        <v>25614</v>
      </c>
      <c r="G183" s="55" t="s">
        <v>26</v>
      </c>
      <c r="H183" s="57">
        <v>61.1</v>
      </c>
      <c r="I183" s="139">
        <v>159.30000000000001</v>
      </c>
      <c r="J183" s="57">
        <v>34.700000000000003</v>
      </c>
      <c r="K183" s="55">
        <v>30</v>
      </c>
      <c r="L183" s="55">
        <f t="shared" si="116"/>
        <v>5</v>
      </c>
      <c r="M183" s="74">
        <f t="shared" si="117"/>
        <v>2.7165354330708666</v>
      </c>
      <c r="N183" s="74">
        <f t="shared" si="118"/>
        <v>134.42000000000002</v>
      </c>
      <c r="O183" s="75">
        <f t="shared" si="119"/>
        <v>24.077403927808767</v>
      </c>
      <c r="P183" s="55" t="str">
        <f t="shared" si="120"/>
        <v>NORMAL</v>
      </c>
      <c r="Q183" s="74">
        <f t="shared" si="121"/>
        <v>53.370000000000012</v>
      </c>
      <c r="R183" s="74">
        <f t="shared" si="122"/>
        <v>54.99</v>
      </c>
      <c r="S183" s="74">
        <f t="shared" si="123"/>
        <v>67.210000000000008</v>
      </c>
      <c r="T183" s="74">
        <f t="shared" si="124"/>
        <v>1601.1000000000004</v>
      </c>
      <c r="U183" s="111">
        <v>43420</v>
      </c>
    </row>
    <row r="184" spans="1:21">
      <c r="A184" s="133" t="s">
        <v>286</v>
      </c>
      <c r="B184" s="53" t="s">
        <v>287</v>
      </c>
      <c r="C184" s="53"/>
      <c r="D184" s="54" t="s">
        <v>288</v>
      </c>
      <c r="E184" s="55" t="s">
        <v>37</v>
      </c>
      <c r="F184" s="129">
        <v>33337</v>
      </c>
      <c r="G184" s="55" t="s">
        <v>26</v>
      </c>
      <c r="H184" s="57">
        <v>53.9</v>
      </c>
      <c r="I184" s="139">
        <v>162</v>
      </c>
      <c r="J184" s="57">
        <v>16.8</v>
      </c>
      <c r="K184" s="55">
        <v>30</v>
      </c>
      <c r="L184" s="55">
        <f t="shared" si="116"/>
        <v>5</v>
      </c>
      <c r="M184" s="74">
        <f t="shared" si="117"/>
        <v>3.7795275590551221</v>
      </c>
      <c r="N184" s="74">
        <f t="shared" si="118"/>
        <v>118.58000000000001</v>
      </c>
      <c r="O184" s="75">
        <f t="shared" si="119"/>
        <v>20.538027739673826</v>
      </c>
      <c r="P184" s="55" t="str">
        <f t="shared" si="120"/>
        <v>NORMAL</v>
      </c>
      <c r="Q184" s="74">
        <f t="shared" si="121"/>
        <v>55.8</v>
      </c>
      <c r="R184" s="74">
        <f t="shared" si="122"/>
        <v>48.51</v>
      </c>
      <c r="S184" s="74">
        <f t="shared" si="123"/>
        <v>59.29</v>
      </c>
      <c r="T184" s="74">
        <f t="shared" si="124"/>
        <v>1674</v>
      </c>
      <c r="U184" s="111">
        <v>43420</v>
      </c>
    </row>
    <row r="185" spans="1:21">
      <c r="A185" s="133" t="s">
        <v>289</v>
      </c>
      <c r="B185" s="53" t="s">
        <v>290</v>
      </c>
      <c r="C185" s="53"/>
      <c r="D185" s="54" t="s">
        <v>291</v>
      </c>
      <c r="E185" s="55" t="s">
        <v>25</v>
      </c>
      <c r="F185" s="129"/>
      <c r="G185" s="55" t="s">
        <v>26</v>
      </c>
      <c r="H185" s="57">
        <v>51.3</v>
      </c>
      <c r="I185" s="139">
        <v>149.6</v>
      </c>
      <c r="J185" s="57"/>
      <c r="K185" s="55">
        <v>30</v>
      </c>
      <c r="L185" s="55">
        <f t="shared" si="116"/>
        <v>4</v>
      </c>
      <c r="M185" s="74">
        <f t="shared" si="117"/>
        <v>10.897637795275585</v>
      </c>
      <c r="N185" s="74">
        <f t="shared" si="118"/>
        <v>112.86</v>
      </c>
      <c r="O185" s="75">
        <f t="shared" si="119"/>
        <v>22.922088135205467</v>
      </c>
      <c r="P185" s="55" t="str">
        <f t="shared" si="120"/>
        <v>NORMAL</v>
      </c>
      <c r="Q185" s="74">
        <f t="shared" si="121"/>
        <v>44.639999999999993</v>
      </c>
      <c r="R185" s="74">
        <f t="shared" si="122"/>
        <v>46.169999999999995</v>
      </c>
      <c r="S185" s="74">
        <f t="shared" si="123"/>
        <v>56.43</v>
      </c>
      <c r="T185" s="74">
        <f t="shared" si="124"/>
        <v>1339.1999999999998</v>
      </c>
      <c r="U185" s="111">
        <v>43420</v>
      </c>
    </row>
    <row r="186" spans="1:21">
      <c r="A186" s="133" t="s">
        <v>292</v>
      </c>
      <c r="B186" s="53" t="s">
        <v>293</v>
      </c>
      <c r="C186" s="53"/>
      <c r="D186" s="54" t="s">
        <v>294</v>
      </c>
      <c r="E186" s="55" t="s">
        <v>25</v>
      </c>
      <c r="F186" s="129">
        <v>34181</v>
      </c>
      <c r="G186" s="55" t="s">
        <v>26</v>
      </c>
      <c r="H186" s="57">
        <v>53.7</v>
      </c>
      <c r="I186" s="139">
        <v>156</v>
      </c>
      <c r="J186" s="57">
        <v>30.4</v>
      </c>
      <c r="K186" s="55">
        <v>30</v>
      </c>
      <c r="L186" s="55">
        <f t="shared" si="116"/>
        <v>5</v>
      </c>
      <c r="M186" s="74">
        <f t="shared" si="117"/>
        <v>1.4173228346456668</v>
      </c>
      <c r="N186" s="74">
        <f t="shared" si="118"/>
        <v>118.14000000000001</v>
      </c>
      <c r="O186" s="75">
        <f t="shared" si="119"/>
        <v>22.066074950690336</v>
      </c>
      <c r="P186" s="55" t="str">
        <f t="shared" si="120"/>
        <v>NORMAL</v>
      </c>
      <c r="Q186" s="74">
        <f t="shared" si="121"/>
        <v>50.4</v>
      </c>
      <c r="R186" s="74">
        <f t="shared" si="122"/>
        <v>48.33</v>
      </c>
      <c r="S186" s="74">
        <f t="shared" si="123"/>
        <v>59.070000000000007</v>
      </c>
      <c r="T186" s="74">
        <f t="shared" si="124"/>
        <v>1512</v>
      </c>
      <c r="U186" s="111">
        <v>43420</v>
      </c>
    </row>
    <row r="187" spans="1:21">
      <c r="A187" s="134" t="s">
        <v>295</v>
      </c>
      <c r="B187" s="53" t="s">
        <v>296</v>
      </c>
      <c r="C187" s="53" t="s">
        <v>37</v>
      </c>
      <c r="D187" s="54" t="s">
        <v>297</v>
      </c>
      <c r="E187" s="55" t="s">
        <v>25</v>
      </c>
      <c r="F187" s="129">
        <v>33779</v>
      </c>
      <c r="G187" s="55" t="s">
        <v>26</v>
      </c>
      <c r="H187" s="57">
        <v>51.1</v>
      </c>
      <c r="I187" s="139">
        <v>158.6</v>
      </c>
      <c r="J187" s="57"/>
      <c r="K187" s="55">
        <v>30</v>
      </c>
      <c r="L187" s="55">
        <f t="shared" si="116"/>
        <v>5</v>
      </c>
      <c r="M187" s="74">
        <f t="shared" si="117"/>
        <v>2.440944881889763</v>
      </c>
      <c r="N187" s="74">
        <f t="shared" si="118"/>
        <v>112.42000000000002</v>
      </c>
      <c r="O187" s="75">
        <f t="shared" si="119"/>
        <v>20.314892764399726</v>
      </c>
      <c r="P187" s="55" t="str">
        <f t="shared" si="120"/>
        <v>NORMAL</v>
      </c>
      <c r="Q187" s="74">
        <f t="shared" si="121"/>
        <v>52.739999999999995</v>
      </c>
      <c r="R187" s="74">
        <f t="shared" si="122"/>
        <v>45.99</v>
      </c>
      <c r="S187" s="74">
        <f t="shared" si="123"/>
        <v>56.21</v>
      </c>
      <c r="T187" s="74">
        <f t="shared" si="124"/>
        <v>1582.1999999999998</v>
      </c>
      <c r="U187" s="111">
        <v>43420</v>
      </c>
    </row>
    <row r="188" spans="1:21">
      <c r="A188" s="133" t="s">
        <v>298</v>
      </c>
      <c r="B188" s="53" t="s">
        <v>299</v>
      </c>
      <c r="C188" s="53"/>
      <c r="D188" s="54" t="s">
        <v>300</v>
      </c>
      <c r="E188" s="55" t="s">
        <v>25</v>
      </c>
      <c r="F188" s="129"/>
      <c r="G188" s="55" t="s">
        <v>26</v>
      </c>
      <c r="H188" s="57">
        <v>78.650000000000006</v>
      </c>
      <c r="I188" s="139">
        <v>155.80000000000001</v>
      </c>
      <c r="J188" s="57"/>
      <c r="K188" s="55">
        <v>30</v>
      </c>
      <c r="L188" s="55">
        <f t="shared" si="116"/>
        <v>5</v>
      </c>
      <c r="M188" s="74">
        <f t="shared" si="117"/>
        <v>1.3385826771653591</v>
      </c>
      <c r="N188" s="74">
        <f t="shared" si="118"/>
        <v>173.03000000000003</v>
      </c>
      <c r="O188" s="75">
        <f t="shared" si="119"/>
        <v>32.401403332998264</v>
      </c>
      <c r="P188" s="55" t="str">
        <f t="shared" si="120"/>
        <v>OBESE</v>
      </c>
      <c r="Q188" s="74">
        <f t="shared" si="121"/>
        <v>50.220000000000013</v>
      </c>
      <c r="R188" s="74">
        <f t="shared" si="122"/>
        <v>70.785000000000011</v>
      </c>
      <c r="S188" s="74">
        <f t="shared" si="123"/>
        <v>86.515000000000001</v>
      </c>
      <c r="T188" s="74">
        <f t="shared" si="124"/>
        <v>1506.6000000000004</v>
      </c>
      <c r="U188" s="111">
        <v>43420</v>
      </c>
    </row>
    <row r="189" spans="1:21">
      <c r="A189" s="4" t="s">
        <v>316</v>
      </c>
      <c r="B189" s="5" t="s">
        <v>317</v>
      </c>
      <c r="C189" s="5" t="s">
        <v>318</v>
      </c>
      <c r="D189" s="135" t="s">
        <v>319</v>
      </c>
      <c r="E189" s="6" t="s">
        <v>37</v>
      </c>
      <c r="F189" s="7"/>
      <c r="G189" s="6" t="s">
        <v>26</v>
      </c>
      <c r="H189" s="8">
        <v>64.900000000000006</v>
      </c>
      <c r="I189" s="8">
        <v>167.5</v>
      </c>
      <c r="J189" s="32">
        <v>17.7</v>
      </c>
      <c r="K189" s="6">
        <v>30</v>
      </c>
      <c r="L189" s="6">
        <f t="shared" si="116"/>
        <v>5</v>
      </c>
      <c r="M189" s="23">
        <f t="shared" si="117"/>
        <v>5.9448818897637814</v>
      </c>
      <c r="N189" s="23">
        <f t="shared" si="118"/>
        <v>142.78000000000003</v>
      </c>
      <c r="O189" s="24">
        <f t="shared" si="119"/>
        <v>23.132100690576969</v>
      </c>
      <c r="P189" s="6" t="str">
        <f t="shared" si="120"/>
        <v>NORMAL</v>
      </c>
      <c r="Q189" s="23">
        <f t="shared" si="121"/>
        <v>60.75</v>
      </c>
      <c r="R189" s="23">
        <f t="shared" si="122"/>
        <v>58.410000000000004</v>
      </c>
      <c r="S189" s="23">
        <f t="shared" si="123"/>
        <v>71.39</v>
      </c>
      <c r="T189" s="23">
        <f t="shared" si="124"/>
        <v>1822.5</v>
      </c>
      <c r="U189" s="142">
        <v>43182</v>
      </c>
    </row>
    <row r="190" spans="1:21">
      <c r="A190" s="4" t="s">
        <v>320</v>
      </c>
      <c r="B190" s="5" t="s">
        <v>321</v>
      </c>
      <c r="C190" s="5"/>
      <c r="D190" s="135" t="s">
        <v>322</v>
      </c>
      <c r="E190" s="6" t="s">
        <v>25</v>
      </c>
      <c r="F190" s="7"/>
      <c r="G190" s="6" t="s">
        <v>26</v>
      </c>
      <c r="H190" s="8">
        <v>46.9</v>
      </c>
      <c r="I190" s="8">
        <v>152</v>
      </c>
      <c r="J190" s="8">
        <v>27.1</v>
      </c>
      <c r="K190" s="6">
        <v>30</v>
      </c>
      <c r="L190" s="6">
        <f t="shared" si="116"/>
        <v>4</v>
      </c>
      <c r="M190" s="23">
        <f t="shared" si="117"/>
        <v>11.842519685039374</v>
      </c>
      <c r="N190" s="23">
        <f t="shared" si="118"/>
        <v>103.18</v>
      </c>
      <c r="O190" s="24">
        <f t="shared" si="119"/>
        <v>20.299515235457061</v>
      </c>
      <c r="P190" s="6" t="str">
        <f t="shared" si="120"/>
        <v>NORMAL</v>
      </c>
      <c r="Q190" s="23">
        <f t="shared" si="121"/>
        <v>46.8</v>
      </c>
      <c r="R190" s="23">
        <f t="shared" si="122"/>
        <v>42.21</v>
      </c>
      <c r="S190" s="23">
        <f t="shared" si="123"/>
        <v>51.589999999999996</v>
      </c>
      <c r="T190" s="23">
        <f t="shared" si="124"/>
        <v>1404</v>
      </c>
      <c r="U190" s="142">
        <v>43182</v>
      </c>
    </row>
    <row r="191" spans="1:21">
      <c r="A191" s="4" t="s">
        <v>323</v>
      </c>
      <c r="B191" s="5" t="s">
        <v>324</v>
      </c>
      <c r="C191" s="5"/>
      <c r="D191" s="135" t="s">
        <v>325</v>
      </c>
      <c r="E191" s="6" t="s">
        <v>25</v>
      </c>
      <c r="F191" s="7"/>
      <c r="G191" s="6" t="s">
        <v>26</v>
      </c>
      <c r="H191" s="8">
        <v>56.9</v>
      </c>
      <c r="I191" s="8">
        <v>157.19999999999999</v>
      </c>
      <c r="J191" s="8">
        <v>33.4</v>
      </c>
      <c r="K191" s="6">
        <v>30</v>
      </c>
      <c r="L191" s="6">
        <f t="shared" si="116"/>
        <v>5</v>
      </c>
      <c r="M191" s="23">
        <f t="shared" si="117"/>
        <v>1.8897637795275557</v>
      </c>
      <c r="N191" s="23">
        <f t="shared" si="118"/>
        <v>125.18</v>
      </c>
      <c r="O191" s="24">
        <f t="shared" si="119"/>
        <v>23.025399970216711</v>
      </c>
      <c r="P191" s="6" t="str">
        <f t="shared" si="120"/>
        <v>NORMAL</v>
      </c>
      <c r="Q191" s="23">
        <f t="shared" si="121"/>
        <v>51.47999999999999</v>
      </c>
      <c r="R191" s="23">
        <f t="shared" si="122"/>
        <v>51.21</v>
      </c>
      <c r="S191" s="23">
        <f t="shared" si="123"/>
        <v>62.589999999999996</v>
      </c>
      <c r="T191" s="23">
        <f t="shared" si="124"/>
        <v>1544.3999999999996</v>
      </c>
      <c r="U191" s="142">
        <v>43182</v>
      </c>
    </row>
    <row r="192" spans="1:21">
      <c r="A192" s="4" t="s">
        <v>326</v>
      </c>
      <c r="B192" s="5" t="s">
        <v>327</v>
      </c>
      <c r="C192" s="5"/>
      <c r="D192" s="135" t="s">
        <v>328</v>
      </c>
      <c r="E192" s="6" t="s">
        <v>25</v>
      </c>
      <c r="F192" s="7"/>
      <c r="G192" s="6" t="s">
        <v>26</v>
      </c>
      <c r="H192" s="8">
        <v>66.099999999999994</v>
      </c>
      <c r="I192" s="8">
        <v>150.1</v>
      </c>
      <c r="J192" s="8">
        <v>41.5</v>
      </c>
      <c r="K192" s="6">
        <v>30</v>
      </c>
      <c r="L192" s="6">
        <f t="shared" si="116"/>
        <v>4</v>
      </c>
      <c r="M192" s="23">
        <f t="shared" si="117"/>
        <v>11.094488188976381</v>
      </c>
      <c r="N192" s="23">
        <f t="shared" si="118"/>
        <v>145.41999999999999</v>
      </c>
      <c r="O192" s="24">
        <f t="shared" si="119"/>
        <v>29.338646542988663</v>
      </c>
      <c r="P192" s="6" t="str">
        <f t="shared" si="120"/>
        <v>OVERWEIGHT</v>
      </c>
      <c r="Q192" s="23">
        <f t="shared" si="121"/>
        <v>45.089999999999996</v>
      </c>
      <c r="R192" s="23">
        <f t="shared" si="122"/>
        <v>59.489999999999995</v>
      </c>
      <c r="S192" s="23">
        <f t="shared" si="123"/>
        <v>72.709999999999994</v>
      </c>
      <c r="T192" s="23">
        <f t="shared" si="124"/>
        <v>1352.6999999999998</v>
      </c>
      <c r="U192" s="142">
        <v>43182</v>
      </c>
    </row>
    <row r="193" spans="1:21">
      <c r="A193" s="4" t="s">
        <v>329</v>
      </c>
      <c r="B193" s="5" t="s">
        <v>330</v>
      </c>
      <c r="C193" s="5"/>
      <c r="D193" s="5"/>
      <c r="E193" s="6" t="s">
        <v>25</v>
      </c>
      <c r="F193" s="7"/>
      <c r="G193" s="6" t="s">
        <v>26</v>
      </c>
      <c r="H193" s="8">
        <v>56.2</v>
      </c>
      <c r="I193" s="8">
        <v>162.69999999999999</v>
      </c>
      <c r="J193" s="8">
        <v>30.4</v>
      </c>
      <c r="K193" s="6">
        <v>30</v>
      </c>
      <c r="L193" s="6">
        <f t="shared" si="116"/>
        <v>5</v>
      </c>
      <c r="M193" s="23">
        <f t="shared" si="117"/>
        <v>4.0551181102362257</v>
      </c>
      <c r="N193" s="23">
        <f t="shared" si="118"/>
        <v>123.64000000000001</v>
      </c>
      <c r="O193" s="24">
        <f t="shared" si="119"/>
        <v>21.230548265687098</v>
      </c>
      <c r="P193" s="6" t="str">
        <f t="shared" si="120"/>
        <v>NORMAL</v>
      </c>
      <c r="Q193" s="23">
        <f t="shared" si="121"/>
        <v>56.429999999999993</v>
      </c>
      <c r="R193" s="23">
        <f t="shared" si="122"/>
        <v>50.58</v>
      </c>
      <c r="S193" s="23">
        <f t="shared" si="123"/>
        <v>61.820000000000007</v>
      </c>
      <c r="T193" s="23">
        <f t="shared" si="124"/>
        <v>1692.8999999999999</v>
      </c>
      <c r="U193" s="142">
        <v>43182</v>
      </c>
    </row>
    <row r="194" spans="1:21">
      <c r="A194" s="4" t="s">
        <v>331</v>
      </c>
      <c r="B194" s="5" t="s">
        <v>332</v>
      </c>
      <c r="C194" s="5" t="s">
        <v>35</v>
      </c>
      <c r="D194" s="135" t="s">
        <v>333</v>
      </c>
      <c r="E194" s="6" t="s">
        <v>25</v>
      </c>
      <c r="F194" s="7"/>
      <c r="G194" s="6" t="s">
        <v>26</v>
      </c>
      <c r="H194" s="8">
        <v>58.9</v>
      </c>
      <c r="I194" s="8">
        <v>161</v>
      </c>
      <c r="J194" s="8">
        <v>32.5</v>
      </c>
      <c r="K194" s="6">
        <v>30</v>
      </c>
      <c r="L194" s="6">
        <f t="shared" si="116"/>
        <v>5</v>
      </c>
      <c r="M194" s="23">
        <f t="shared" si="117"/>
        <v>3.3858267716535408</v>
      </c>
      <c r="N194" s="23">
        <f t="shared" si="118"/>
        <v>129.58000000000001</v>
      </c>
      <c r="O194" s="24">
        <f t="shared" si="119"/>
        <v>22.722888777439138</v>
      </c>
      <c r="P194" s="6" t="str">
        <f t="shared" si="120"/>
        <v>NORMAL</v>
      </c>
      <c r="Q194" s="23">
        <f t="shared" si="121"/>
        <v>54.9</v>
      </c>
      <c r="R194" s="23">
        <f t="shared" si="122"/>
        <v>53.01</v>
      </c>
      <c r="S194" s="23">
        <f t="shared" si="123"/>
        <v>64.789999999999992</v>
      </c>
      <c r="T194" s="23">
        <f t="shared" si="124"/>
        <v>1647</v>
      </c>
      <c r="U194" s="142">
        <v>43182</v>
      </c>
    </row>
    <row r="195" spans="1:21">
      <c r="A195" s="4" t="s">
        <v>334</v>
      </c>
      <c r="B195" s="5" t="s">
        <v>335</v>
      </c>
      <c r="C195" s="5" t="s">
        <v>25</v>
      </c>
      <c r="D195" s="135" t="s">
        <v>336</v>
      </c>
      <c r="E195" s="6" t="s">
        <v>25</v>
      </c>
      <c r="F195" s="7">
        <v>30640</v>
      </c>
      <c r="G195" s="6" t="s">
        <v>26</v>
      </c>
      <c r="H195" s="8">
        <v>53.3</v>
      </c>
      <c r="I195" s="8">
        <v>149</v>
      </c>
      <c r="J195" s="8">
        <v>35.1</v>
      </c>
      <c r="K195" s="6">
        <v>30</v>
      </c>
      <c r="L195" s="6">
        <f t="shared" si="116"/>
        <v>4</v>
      </c>
      <c r="M195" s="23">
        <f t="shared" si="117"/>
        <v>10.661417322834641</v>
      </c>
      <c r="N195" s="23">
        <f t="shared" si="118"/>
        <v>117.26</v>
      </c>
      <c r="O195" s="24">
        <f t="shared" si="119"/>
        <v>24.007927570830141</v>
      </c>
      <c r="P195" s="6" t="str">
        <f t="shared" si="120"/>
        <v>NORMAL</v>
      </c>
      <c r="Q195" s="23">
        <f t="shared" si="121"/>
        <v>44.1</v>
      </c>
      <c r="R195" s="23">
        <f t="shared" si="122"/>
        <v>47.97</v>
      </c>
      <c r="S195" s="23">
        <f t="shared" si="123"/>
        <v>58.629999999999995</v>
      </c>
      <c r="T195" s="23">
        <f t="shared" si="124"/>
        <v>1323</v>
      </c>
      <c r="U195" s="142">
        <v>43182</v>
      </c>
    </row>
    <row r="196" spans="1:21">
      <c r="A196" s="4" t="s">
        <v>337</v>
      </c>
      <c r="B196" s="5" t="s">
        <v>338</v>
      </c>
      <c r="C196" s="5" t="s">
        <v>143</v>
      </c>
      <c r="D196" s="135" t="s">
        <v>339</v>
      </c>
      <c r="E196" s="6" t="s">
        <v>25</v>
      </c>
      <c r="F196" s="7"/>
      <c r="G196" s="6" t="s">
        <v>26</v>
      </c>
      <c r="H196" s="8">
        <v>52.3</v>
      </c>
      <c r="I196" s="8">
        <v>155.6</v>
      </c>
      <c r="J196" s="8">
        <v>28.7</v>
      </c>
      <c r="K196" s="6">
        <v>30</v>
      </c>
      <c r="L196" s="6">
        <f t="shared" si="116"/>
        <v>5</v>
      </c>
      <c r="M196" s="23">
        <f t="shared" si="117"/>
        <v>1.2598425196850407</v>
      </c>
      <c r="N196" s="23">
        <f t="shared" si="118"/>
        <v>115.06</v>
      </c>
      <c r="O196" s="24">
        <f t="shared" si="119"/>
        <v>21.601430072494892</v>
      </c>
      <c r="P196" s="6" t="str">
        <f t="shared" si="120"/>
        <v>NORMAL</v>
      </c>
      <c r="Q196" s="23">
        <f t="shared" si="121"/>
        <v>50.039999999999992</v>
      </c>
      <c r="R196" s="23">
        <f t="shared" si="122"/>
        <v>47.069999999999993</v>
      </c>
      <c r="S196" s="23">
        <f t="shared" si="123"/>
        <v>57.53</v>
      </c>
      <c r="T196" s="23">
        <f t="shared" si="124"/>
        <v>1501.1999999999998</v>
      </c>
      <c r="U196" s="142">
        <v>43182</v>
      </c>
    </row>
    <row r="197" spans="1:21">
      <c r="A197" s="143" t="s">
        <v>340</v>
      </c>
      <c r="B197" s="5" t="s">
        <v>341</v>
      </c>
      <c r="C197" s="5"/>
      <c r="D197" s="5"/>
      <c r="E197" s="6" t="s">
        <v>25</v>
      </c>
      <c r="F197" s="7"/>
      <c r="G197" s="6" t="s">
        <v>26</v>
      </c>
      <c r="H197" s="144">
        <v>88.3</v>
      </c>
      <c r="I197" s="144">
        <v>168.2</v>
      </c>
      <c r="J197" s="144">
        <v>45.3</v>
      </c>
      <c r="K197" s="6">
        <v>30</v>
      </c>
      <c r="L197" s="6">
        <f t="shared" si="116"/>
        <v>5</v>
      </c>
      <c r="M197" s="23">
        <f t="shared" si="117"/>
        <v>6.2204724409448744</v>
      </c>
      <c r="N197" s="23">
        <f t="shared" si="118"/>
        <v>194.26000000000002</v>
      </c>
      <c r="O197" s="24">
        <f t="shared" si="119"/>
        <v>31.211074523421384</v>
      </c>
      <c r="P197" s="6" t="str">
        <f t="shared" si="120"/>
        <v>OBESE</v>
      </c>
      <c r="Q197" s="23">
        <f t="shared" si="121"/>
        <v>61.379999999999988</v>
      </c>
      <c r="R197" s="23">
        <f t="shared" si="122"/>
        <v>79.47</v>
      </c>
      <c r="S197" s="23">
        <f t="shared" si="123"/>
        <v>97.13</v>
      </c>
      <c r="T197" s="23">
        <f t="shared" si="124"/>
        <v>1841.3999999999996</v>
      </c>
      <c r="U197" s="142">
        <v>43182</v>
      </c>
    </row>
    <row r="198" spans="1:21">
      <c r="A198" s="4" t="s">
        <v>342</v>
      </c>
      <c r="B198" s="5" t="s">
        <v>343</v>
      </c>
      <c r="C198" s="5" t="s">
        <v>344</v>
      </c>
      <c r="D198" s="135" t="s">
        <v>345</v>
      </c>
      <c r="E198" s="6" t="s">
        <v>37</v>
      </c>
      <c r="F198" s="7">
        <v>34864</v>
      </c>
      <c r="G198" s="6" t="s">
        <v>26</v>
      </c>
      <c r="H198" s="8">
        <v>61.6</v>
      </c>
      <c r="I198" s="8">
        <v>160</v>
      </c>
      <c r="J198" s="8">
        <v>23.8</v>
      </c>
      <c r="K198" s="6">
        <v>30</v>
      </c>
      <c r="L198" s="6">
        <f t="shared" si="116"/>
        <v>5</v>
      </c>
      <c r="M198" s="23">
        <f t="shared" si="117"/>
        <v>2.9921259842519703</v>
      </c>
      <c r="N198" s="23">
        <f t="shared" si="118"/>
        <v>135.52000000000001</v>
      </c>
      <c r="O198" s="24">
        <f t="shared" si="119"/>
        <v>24.062499999999996</v>
      </c>
      <c r="P198" s="6" t="str">
        <f t="shared" si="120"/>
        <v>NORMAL</v>
      </c>
      <c r="Q198" s="23">
        <f t="shared" si="121"/>
        <v>54</v>
      </c>
      <c r="R198" s="23">
        <f t="shared" si="122"/>
        <v>55.44</v>
      </c>
      <c r="S198" s="23">
        <f t="shared" si="123"/>
        <v>67.760000000000005</v>
      </c>
      <c r="T198" s="23">
        <f t="shared" si="124"/>
        <v>1620</v>
      </c>
      <c r="U198" s="142">
        <v>43182</v>
      </c>
    </row>
    <row r="199" spans="1:21">
      <c r="A199" s="4" t="s">
        <v>346</v>
      </c>
      <c r="B199" s="5" t="s">
        <v>347</v>
      </c>
      <c r="C199" s="5" t="s">
        <v>348</v>
      </c>
      <c r="D199" s="135" t="s">
        <v>349</v>
      </c>
      <c r="E199" s="6" t="s">
        <v>25</v>
      </c>
      <c r="F199" s="7"/>
      <c r="G199" s="6" t="s">
        <v>26</v>
      </c>
      <c r="H199" s="8">
        <v>81</v>
      </c>
      <c r="I199" s="8">
        <v>162</v>
      </c>
      <c r="J199" s="8">
        <v>44.5</v>
      </c>
      <c r="K199" s="6">
        <v>30</v>
      </c>
      <c r="L199" s="6">
        <f t="shared" si="116"/>
        <v>5</v>
      </c>
      <c r="M199" s="23">
        <f t="shared" si="117"/>
        <v>3.7795275590551221</v>
      </c>
      <c r="N199" s="23">
        <f t="shared" si="118"/>
        <v>178.20000000000002</v>
      </c>
      <c r="O199" s="24">
        <f t="shared" si="119"/>
        <v>30.864197530864192</v>
      </c>
      <c r="P199" s="6" t="str">
        <f t="shared" si="120"/>
        <v>OBESE</v>
      </c>
      <c r="Q199" s="23">
        <f t="shared" si="121"/>
        <v>55.8</v>
      </c>
      <c r="R199" s="23">
        <f t="shared" si="122"/>
        <v>72.900000000000006</v>
      </c>
      <c r="S199" s="23">
        <f t="shared" si="123"/>
        <v>89.1</v>
      </c>
      <c r="T199" s="23">
        <f t="shared" si="124"/>
        <v>1674</v>
      </c>
      <c r="U199" s="142">
        <v>43182</v>
      </c>
    </row>
    <row r="200" spans="1:21">
      <c r="A200" s="4" t="s">
        <v>350</v>
      </c>
      <c r="B200" s="5" t="s">
        <v>351</v>
      </c>
      <c r="C200" s="5" t="s">
        <v>318</v>
      </c>
      <c r="D200" s="5"/>
      <c r="E200" s="6" t="s">
        <v>25</v>
      </c>
      <c r="F200" s="7">
        <v>29320</v>
      </c>
      <c r="G200" s="6" t="s">
        <v>26</v>
      </c>
      <c r="H200" s="8">
        <v>54.4</v>
      </c>
      <c r="I200" s="8">
        <v>158.1</v>
      </c>
      <c r="J200" s="8">
        <v>28.3</v>
      </c>
      <c r="K200" s="6">
        <v>30</v>
      </c>
      <c r="L200" s="6">
        <f t="shared" si="116"/>
        <v>5</v>
      </c>
      <c r="M200" s="23">
        <f t="shared" si="117"/>
        <v>2.2440944881889671</v>
      </c>
      <c r="N200" s="23">
        <f t="shared" si="118"/>
        <v>119.68</v>
      </c>
      <c r="O200" s="24">
        <f t="shared" si="119"/>
        <v>21.763821727095277</v>
      </c>
      <c r="P200" s="6" t="str">
        <f t="shared" si="120"/>
        <v>NORMAL</v>
      </c>
      <c r="Q200" s="23">
        <f t="shared" si="121"/>
        <v>52.289999999999992</v>
      </c>
      <c r="R200" s="23">
        <f t="shared" si="122"/>
        <v>48.96</v>
      </c>
      <c r="S200" s="23">
        <f t="shared" si="123"/>
        <v>59.839999999999996</v>
      </c>
      <c r="T200" s="23">
        <f t="shared" si="124"/>
        <v>1568.6999999999998</v>
      </c>
      <c r="U200" s="142">
        <v>43182</v>
      </c>
    </row>
    <row r="201" spans="1:21">
      <c r="A201" s="4" t="s">
        <v>352</v>
      </c>
      <c r="B201" s="5" t="s">
        <v>353</v>
      </c>
      <c r="C201" s="5"/>
      <c r="D201" s="135" t="s">
        <v>354</v>
      </c>
      <c r="E201" s="6" t="s">
        <v>25</v>
      </c>
      <c r="F201" s="7"/>
      <c r="G201" s="6" t="s">
        <v>26</v>
      </c>
      <c r="H201" s="8">
        <v>68.5</v>
      </c>
      <c r="I201" s="8">
        <v>154.30000000000001</v>
      </c>
      <c r="J201" s="8">
        <v>42.3</v>
      </c>
      <c r="K201" s="6">
        <v>30</v>
      </c>
      <c r="L201" s="6">
        <f t="shared" si="116"/>
        <v>5</v>
      </c>
      <c r="M201" s="23">
        <f t="shared" si="117"/>
        <v>0.74803149606299257</v>
      </c>
      <c r="N201" s="23">
        <f t="shared" si="118"/>
        <v>150.70000000000002</v>
      </c>
      <c r="O201" s="24">
        <f t="shared" si="119"/>
        <v>28.771249247642327</v>
      </c>
      <c r="P201" s="6" t="str">
        <f t="shared" si="120"/>
        <v>OVERWEIGHT</v>
      </c>
      <c r="Q201" s="23">
        <f t="shared" si="121"/>
        <v>48.870000000000012</v>
      </c>
      <c r="R201" s="23">
        <f t="shared" si="122"/>
        <v>61.65</v>
      </c>
      <c r="S201" s="23">
        <f t="shared" si="123"/>
        <v>75.349999999999994</v>
      </c>
      <c r="T201" s="23">
        <f t="shared" si="124"/>
        <v>1466.1000000000004</v>
      </c>
      <c r="U201" s="142">
        <v>43182</v>
      </c>
    </row>
    <row r="202" spans="1:21">
      <c r="A202" s="4" t="s">
        <v>355</v>
      </c>
      <c r="B202" s="5" t="s">
        <v>356</v>
      </c>
      <c r="C202" s="5" t="s">
        <v>357</v>
      </c>
      <c r="D202" s="135" t="s">
        <v>358</v>
      </c>
      <c r="E202" s="6" t="s">
        <v>25</v>
      </c>
      <c r="F202" s="7"/>
      <c r="G202" s="6" t="s">
        <v>26</v>
      </c>
      <c r="H202" s="8">
        <v>70.900000000000006</v>
      </c>
      <c r="I202" s="8">
        <v>155</v>
      </c>
      <c r="J202" s="8">
        <v>44</v>
      </c>
      <c r="K202" s="6">
        <v>30</v>
      </c>
      <c r="L202" s="6">
        <f t="shared" si="116"/>
        <v>5</v>
      </c>
      <c r="M202" s="23">
        <f t="shared" si="117"/>
        <v>1.0236220472440962</v>
      </c>
      <c r="N202" s="23">
        <f t="shared" si="118"/>
        <v>155.98000000000002</v>
      </c>
      <c r="O202" s="24">
        <f t="shared" si="119"/>
        <v>29.510926118626429</v>
      </c>
      <c r="P202" s="6" t="str">
        <f t="shared" si="120"/>
        <v>OVERWEIGHT</v>
      </c>
      <c r="Q202" s="23">
        <f t="shared" si="121"/>
        <v>49.5</v>
      </c>
      <c r="R202" s="23">
        <f t="shared" si="122"/>
        <v>63.81</v>
      </c>
      <c r="S202" s="23">
        <f t="shared" si="123"/>
        <v>77.990000000000009</v>
      </c>
      <c r="T202" s="23">
        <f t="shared" si="124"/>
        <v>1485</v>
      </c>
      <c r="U202" s="142">
        <v>43182</v>
      </c>
    </row>
    <row r="203" spans="1:21">
      <c r="A203" s="4" t="s">
        <v>359</v>
      </c>
      <c r="B203" s="5" t="s">
        <v>360</v>
      </c>
      <c r="C203" s="5"/>
      <c r="D203" s="135" t="s">
        <v>361</v>
      </c>
      <c r="E203" s="6" t="s">
        <v>37</v>
      </c>
      <c r="F203" s="7"/>
      <c r="G203" s="6" t="s">
        <v>26</v>
      </c>
      <c r="H203" s="8">
        <v>71.7</v>
      </c>
      <c r="I203" s="8">
        <v>169</v>
      </c>
      <c r="J203" s="8">
        <v>22.3</v>
      </c>
      <c r="K203" s="6">
        <v>30</v>
      </c>
      <c r="L203" s="6">
        <f t="shared" si="116"/>
        <v>5</v>
      </c>
      <c r="M203" s="23">
        <f t="shared" si="117"/>
        <v>6.5354330708661479</v>
      </c>
      <c r="N203" s="23">
        <f t="shared" si="118"/>
        <v>157.74</v>
      </c>
      <c r="O203" s="24">
        <f t="shared" si="119"/>
        <v>25.104163019502124</v>
      </c>
      <c r="P203" s="6" t="str">
        <f t="shared" si="120"/>
        <v>OVERWEIGHT</v>
      </c>
      <c r="Q203" s="23">
        <f t="shared" si="121"/>
        <v>62.1</v>
      </c>
      <c r="R203" s="23">
        <f t="shared" si="122"/>
        <v>64.53</v>
      </c>
      <c r="S203" s="23">
        <f t="shared" si="123"/>
        <v>78.87</v>
      </c>
      <c r="T203" s="23">
        <f t="shared" si="124"/>
        <v>1863</v>
      </c>
      <c r="U203" s="142">
        <v>43182</v>
      </c>
    </row>
    <row r="204" spans="1:21">
      <c r="A204" s="4" t="s">
        <v>362</v>
      </c>
      <c r="B204" s="5" t="s">
        <v>363</v>
      </c>
      <c r="C204" s="5" t="s">
        <v>364</v>
      </c>
      <c r="D204" s="135" t="s">
        <v>365</v>
      </c>
      <c r="E204" s="6" t="s">
        <v>25</v>
      </c>
      <c r="F204" s="7"/>
      <c r="G204" s="6" t="s">
        <v>26</v>
      </c>
      <c r="H204" s="8">
        <v>72.599999999999994</v>
      </c>
      <c r="I204" s="8">
        <v>149.1</v>
      </c>
      <c r="J204" s="8">
        <v>46.3</v>
      </c>
      <c r="K204" s="6">
        <v>30</v>
      </c>
      <c r="L204" s="6">
        <f t="shared" si="116"/>
        <v>4</v>
      </c>
      <c r="M204" s="23">
        <f t="shared" si="117"/>
        <v>10.7007874015748</v>
      </c>
      <c r="N204" s="23">
        <f t="shared" si="118"/>
        <v>159.72</v>
      </c>
      <c r="O204" s="24">
        <f t="shared" si="119"/>
        <v>32.657379555670715</v>
      </c>
      <c r="P204" s="6" t="str">
        <f t="shared" si="120"/>
        <v>OBESE</v>
      </c>
      <c r="Q204" s="23">
        <f t="shared" si="121"/>
        <v>44.19</v>
      </c>
      <c r="R204" s="23">
        <f t="shared" si="122"/>
        <v>65.339999999999989</v>
      </c>
      <c r="S204" s="23">
        <f t="shared" si="123"/>
        <v>79.86</v>
      </c>
      <c r="T204" s="23">
        <f t="shared" si="124"/>
        <v>1325.6999999999998</v>
      </c>
      <c r="U204" s="142">
        <v>43182</v>
      </c>
    </row>
    <row r="205" spans="1:21">
      <c r="A205" s="4" t="s">
        <v>128</v>
      </c>
      <c r="B205" s="5" t="s">
        <v>366</v>
      </c>
      <c r="C205" s="5"/>
      <c r="D205" s="135" t="s">
        <v>367</v>
      </c>
      <c r="E205" s="6" t="s">
        <v>25</v>
      </c>
      <c r="F205" s="7">
        <v>34078</v>
      </c>
      <c r="G205" s="6" t="s">
        <v>26</v>
      </c>
      <c r="H205" s="8">
        <v>46.3</v>
      </c>
      <c r="I205" s="8">
        <v>151.9</v>
      </c>
      <c r="J205" s="8">
        <v>28.4</v>
      </c>
      <c r="K205" s="6">
        <v>30</v>
      </c>
      <c r="L205" s="6">
        <f t="shared" si="116"/>
        <v>4</v>
      </c>
      <c r="M205" s="23">
        <f t="shared" si="117"/>
        <v>11.803149606299215</v>
      </c>
      <c r="N205" s="23">
        <f t="shared" si="118"/>
        <v>101.86</v>
      </c>
      <c r="O205" s="24">
        <f t="shared" si="119"/>
        <v>20.066214172814739</v>
      </c>
      <c r="P205" s="6" t="str">
        <f t="shared" si="120"/>
        <v>NORMAL</v>
      </c>
      <c r="Q205" s="23">
        <f t="shared" si="121"/>
        <v>46.710000000000008</v>
      </c>
      <c r="R205" s="23">
        <f t="shared" si="122"/>
        <v>41.669999999999995</v>
      </c>
      <c r="S205" s="23">
        <f t="shared" si="123"/>
        <v>50.93</v>
      </c>
      <c r="T205" s="23">
        <f t="shared" si="124"/>
        <v>1401.3000000000002</v>
      </c>
      <c r="U205" s="142">
        <v>43182</v>
      </c>
    </row>
    <row r="206" spans="1:21">
      <c r="A206" s="4" t="s">
        <v>274</v>
      </c>
      <c r="B206" s="5" t="s">
        <v>368</v>
      </c>
      <c r="C206" s="5"/>
      <c r="D206" s="5"/>
      <c r="E206" s="6" t="s">
        <v>25</v>
      </c>
      <c r="F206" s="7">
        <v>21030</v>
      </c>
      <c r="G206" s="6" t="s">
        <v>26</v>
      </c>
      <c r="H206" s="32">
        <v>71.099999999999994</v>
      </c>
      <c r="I206" s="32">
        <v>152.19999999999999</v>
      </c>
      <c r="J206" s="32">
        <v>44.2</v>
      </c>
      <c r="K206" s="6">
        <v>30</v>
      </c>
      <c r="L206" s="6">
        <f t="shared" si="116"/>
        <v>4</v>
      </c>
      <c r="M206" s="23">
        <f t="shared" si="117"/>
        <v>11.921259842519682</v>
      </c>
      <c r="N206" s="23">
        <f t="shared" si="118"/>
        <v>156.41999999999999</v>
      </c>
      <c r="O206" s="24">
        <f t="shared" si="119"/>
        <v>30.693067597272421</v>
      </c>
      <c r="P206" s="6" t="str">
        <f t="shared" si="120"/>
        <v>OBESE</v>
      </c>
      <c r="Q206" s="23">
        <f t="shared" si="121"/>
        <v>46.97999999999999</v>
      </c>
      <c r="R206" s="23">
        <f t="shared" si="122"/>
        <v>63.989999999999995</v>
      </c>
      <c r="S206" s="23">
        <f t="shared" si="123"/>
        <v>78.209999999999994</v>
      </c>
      <c r="T206" s="23">
        <f t="shared" si="124"/>
        <v>1409.3999999999996</v>
      </c>
      <c r="U206" s="142">
        <v>43182</v>
      </c>
    </row>
    <row r="207" spans="1:21">
      <c r="A207" s="4" t="s">
        <v>369</v>
      </c>
      <c r="B207" s="5" t="s">
        <v>370</v>
      </c>
      <c r="C207" s="5" t="s">
        <v>371</v>
      </c>
      <c r="D207" s="135" t="s">
        <v>372</v>
      </c>
      <c r="E207" s="6" t="s">
        <v>25</v>
      </c>
      <c r="F207" s="7"/>
      <c r="G207" s="6" t="s">
        <v>26</v>
      </c>
      <c r="H207" s="8">
        <v>59.3</v>
      </c>
      <c r="I207" s="8">
        <v>152</v>
      </c>
      <c r="J207" s="8">
        <v>34.799999999999997</v>
      </c>
      <c r="K207" s="6">
        <v>30</v>
      </c>
      <c r="L207" s="6">
        <f t="shared" si="116"/>
        <v>4</v>
      </c>
      <c r="M207" s="23">
        <f t="shared" si="117"/>
        <v>11.842519685039374</v>
      </c>
      <c r="N207" s="23">
        <f t="shared" si="118"/>
        <v>130.46</v>
      </c>
      <c r="O207" s="24">
        <f t="shared" si="119"/>
        <v>25.666551246537395</v>
      </c>
      <c r="P207" s="6" t="str">
        <f t="shared" si="120"/>
        <v>OVERWEIGHT</v>
      </c>
      <c r="Q207" s="23">
        <f t="shared" si="121"/>
        <v>46.8</v>
      </c>
      <c r="R207" s="23">
        <f t="shared" si="122"/>
        <v>53.37</v>
      </c>
      <c r="S207" s="23">
        <f t="shared" si="123"/>
        <v>65.22999999999999</v>
      </c>
      <c r="T207" s="23">
        <f t="shared" si="124"/>
        <v>1404</v>
      </c>
      <c r="U207" s="142">
        <v>43182</v>
      </c>
    </row>
    <row r="208" spans="1:21">
      <c r="A208" s="4" t="s">
        <v>373</v>
      </c>
      <c r="B208" s="5" t="s">
        <v>374</v>
      </c>
      <c r="C208" s="5" t="s">
        <v>318</v>
      </c>
      <c r="D208" s="135" t="s">
        <v>375</v>
      </c>
      <c r="E208" s="6" t="s">
        <v>25</v>
      </c>
      <c r="F208" s="7"/>
      <c r="G208" s="6" t="s">
        <v>26</v>
      </c>
      <c r="H208" s="8">
        <v>57.2</v>
      </c>
      <c r="I208" s="8">
        <v>150.30000000000001</v>
      </c>
      <c r="J208" s="8">
        <v>37.6</v>
      </c>
      <c r="K208" s="6">
        <v>30</v>
      </c>
      <c r="L208" s="6">
        <f t="shared" si="116"/>
        <v>4</v>
      </c>
      <c r="M208" s="23">
        <f t="shared" si="117"/>
        <v>11.1732283464567</v>
      </c>
      <c r="N208" s="23">
        <f t="shared" si="118"/>
        <v>125.84000000000002</v>
      </c>
      <c r="O208" s="24">
        <f t="shared" si="119"/>
        <v>25.320837588517794</v>
      </c>
      <c r="P208" s="6" t="str">
        <f t="shared" si="120"/>
        <v>OVERWEIGHT</v>
      </c>
      <c r="Q208" s="23">
        <f t="shared" si="121"/>
        <v>45.27000000000001</v>
      </c>
      <c r="R208" s="23">
        <f t="shared" si="122"/>
        <v>51.480000000000004</v>
      </c>
      <c r="S208" s="23">
        <f t="shared" si="123"/>
        <v>62.92</v>
      </c>
      <c r="T208" s="23">
        <f t="shared" si="124"/>
        <v>1358.1000000000004</v>
      </c>
      <c r="U208" s="142">
        <v>43182</v>
      </c>
    </row>
    <row r="209" spans="1:21">
      <c r="A209" s="4" t="s">
        <v>376</v>
      </c>
      <c r="B209" s="5" t="s">
        <v>377</v>
      </c>
      <c r="C209" s="5"/>
      <c r="D209" s="135" t="s">
        <v>378</v>
      </c>
      <c r="E209" s="6" t="s">
        <v>25</v>
      </c>
      <c r="F209" s="7"/>
      <c r="G209" s="6" t="s">
        <v>26</v>
      </c>
      <c r="H209" s="8">
        <v>65.3</v>
      </c>
      <c r="I209" s="8">
        <v>158.9</v>
      </c>
      <c r="J209" s="8">
        <v>38.200000000000003</v>
      </c>
      <c r="K209" s="6">
        <v>30</v>
      </c>
      <c r="L209" s="6">
        <f t="shared" si="116"/>
        <v>5</v>
      </c>
      <c r="M209" s="23">
        <f t="shared" si="117"/>
        <v>2.5590551181102406</v>
      </c>
      <c r="N209" s="23">
        <f t="shared" si="118"/>
        <v>143.66</v>
      </c>
      <c r="O209" s="24">
        <f t="shared" si="119"/>
        <v>25.862195292446774</v>
      </c>
      <c r="P209" s="6" t="str">
        <f t="shared" si="120"/>
        <v>OVERWEIGHT</v>
      </c>
      <c r="Q209" s="23">
        <f t="shared" si="121"/>
        <v>53.010000000000005</v>
      </c>
      <c r="R209" s="23">
        <f t="shared" si="122"/>
        <v>58.769999999999996</v>
      </c>
      <c r="S209" s="23">
        <f t="shared" si="123"/>
        <v>71.83</v>
      </c>
      <c r="T209" s="23">
        <f t="shared" si="124"/>
        <v>1590.3000000000002</v>
      </c>
      <c r="U209" s="142">
        <v>43182</v>
      </c>
    </row>
    <row r="210" spans="1:21">
      <c r="A210" s="4" t="s">
        <v>286</v>
      </c>
      <c r="B210" s="5" t="s">
        <v>379</v>
      </c>
      <c r="C210" s="5" t="s">
        <v>371</v>
      </c>
      <c r="D210" s="135" t="s">
        <v>380</v>
      </c>
      <c r="E210" s="6" t="s">
        <v>25</v>
      </c>
      <c r="F210" s="7"/>
      <c r="G210" s="6" t="s">
        <v>26</v>
      </c>
      <c r="H210" s="8">
        <v>38.5</v>
      </c>
      <c r="I210" s="8">
        <v>152.4</v>
      </c>
      <c r="J210" s="8">
        <v>23.9</v>
      </c>
      <c r="K210" s="6">
        <v>30</v>
      </c>
      <c r="L210" s="6">
        <f t="shared" si="116"/>
        <v>5</v>
      </c>
      <c r="M210" s="23">
        <f t="shared" si="117"/>
        <v>0</v>
      </c>
      <c r="N210" s="23">
        <f t="shared" si="118"/>
        <v>84.7</v>
      </c>
      <c r="O210" s="24">
        <f t="shared" si="119"/>
        <v>16.576422041732972</v>
      </c>
      <c r="P210" s="6" t="str">
        <f t="shared" si="120"/>
        <v>UNDERWEIGHT</v>
      </c>
      <c r="Q210" s="23">
        <f t="shared" si="121"/>
        <v>47.160000000000004</v>
      </c>
      <c r="R210" s="23">
        <f t="shared" si="122"/>
        <v>34.65</v>
      </c>
      <c r="S210" s="23">
        <f t="shared" si="123"/>
        <v>42.35</v>
      </c>
      <c r="T210" s="23">
        <f t="shared" si="124"/>
        <v>1414.8000000000002</v>
      </c>
      <c r="U210" s="142">
        <v>43182</v>
      </c>
    </row>
    <row r="211" spans="1:21">
      <c r="A211" s="4" t="s">
        <v>286</v>
      </c>
      <c r="B211" s="5" t="s">
        <v>381</v>
      </c>
      <c r="C211" s="5"/>
      <c r="D211" s="135" t="s">
        <v>382</v>
      </c>
      <c r="E211" s="6" t="s">
        <v>25</v>
      </c>
      <c r="F211" s="7"/>
      <c r="G211" s="6" t="s">
        <v>26</v>
      </c>
      <c r="H211" s="8">
        <v>77.8</v>
      </c>
      <c r="I211" s="8">
        <v>158.75</v>
      </c>
      <c r="J211" s="8"/>
      <c r="K211" s="6">
        <v>30</v>
      </c>
      <c r="L211" s="6">
        <f t="shared" si="116"/>
        <v>5</v>
      </c>
      <c r="M211" s="23">
        <f t="shared" si="117"/>
        <v>2.4999999999999964</v>
      </c>
      <c r="N211" s="23">
        <f t="shared" si="118"/>
        <v>171.16</v>
      </c>
      <c r="O211" s="24">
        <f t="shared" si="119"/>
        <v>30.871101742203486</v>
      </c>
      <c r="P211" s="6" t="str">
        <f t="shared" si="120"/>
        <v>OBESE</v>
      </c>
      <c r="Q211" s="23">
        <f t="shared" si="121"/>
        <v>52.875</v>
      </c>
      <c r="R211" s="23">
        <f t="shared" si="122"/>
        <v>70.02</v>
      </c>
      <c r="S211" s="23">
        <f t="shared" si="123"/>
        <v>85.58</v>
      </c>
      <c r="T211" s="23">
        <f t="shared" si="124"/>
        <v>1586.25</v>
      </c>
      <c r="U211" s="142">
        <v>43182</v>
      </c>
    </row>
    <row r="212" spans="1:21">
      <c r="A212" s="4" t="s">
        <v>383</v>
      </c>
      <c r="B212" s="5" t="s">
        <v>384</v>
      </c>
      <c r="C212" s="5"/>
      <c r="D212" s="5"/>
      <c r="E212" s="6" t="s">
        <v>25</v>
      </c>
      <c r="F212" s="7">
        <v>28149</v>
      </c>
      <c r="G212" s="6" t="s">
        <v>26</v>
      </c>
      <c r="H212" s="8">
        <v>52.7</v>
      </c>
      <c r="I212" s="8">
        <v>141.4</v>
      </c>
      <c r="J212" s="8">
        <v>40</v>
      </c>
      <c r="K212" s="6">
        <v>30</v>
      </c>
      <c r="L212" s="6">
        <f t="shared" si="116"/>
        <v>4</v>
      </c>
      <c r="M212" s="23">
        <f t="shared" si="117"/>
        <v>7.6692913385826813</v>
      </c>
      <c r="N212" s="23">
        <f t="shared" si="118"/>
        <v>115.94000000000001</v>
      </c>
      <c r="O212" s="24">
        <f t="shared" si="119"/>
        <v>26.357960103951388</v>
      </c>
      <c r="P212" s="6" t="str">
        <f t="shared" si="120"/>
        <v>OVERWEIGHT</v>
      </c>
      <c r="Q212" s="23">
        <f t="shared" si="121"/>
        <v>37.260000000000005</v>
      </c>
      <c r="R212" s="23">
        <f t="shared" si="122"/>
        <v>47.43</v>
      </c>
      <c r="S212" s="23">
        <f t="shared" si="123"/>
        <v>57.970000000000006</v>
      </c>
      <c r="T212" s="23">
        <f t="shared" si="124"/>
        <v>1117.8000000000002</v>
      </c>
      <c r="U212" s="142">
        <v>43182</v>
      </c>
    </row>
    <row r="213" spans="1:21">
      <c r="A213" s="4" t="s">
        <v>385</v>
      </c>
      <c r="B213" s="5" t="s">
        <v>386</v>
      </c>
      <c r="C213" s="5"/>
      <c r="D213" s="135" t="s">
        <v>387</v>
      </c>
      <c r="E213" s="6" t="s">
        <v>25</v>
      </c>
      <c r="F213" s="7"/>
      <c r="G213" s="6" t="s">
        <v>26</v>
      </c>
      <c r="H213" s="8">
        <v>50.4</v>
      </c>
      <c r="I213" s="8">
        <v>152</v>
      </c>
      <c r="J213" s="8">
        <v>32.299999999999997</v>
      </c>
      <c r="K213" s="6">
        <v>30</v>
      </c>
      <c r="L213" s="6">
        <f t="shared" si="116"/>
        <v>4</v>
      </c>
      <c r="M213" s="23">
        <f t="shared" si="117"/>
        <v>11.842519685039374</v>
      </c>
      <c r="N213" s="23">
        <f t="shared" si="118"/>
        <v>110.88000000000001</v>
      </c>
      <c r="O213" s="24">
        <f t="shared" si="119"/>
        <v>21.814404432132964</v>
      </c>
      <c r="P213" s="6" t="str">
        <f t="shared" si="120"/>
        <v>NORMAL</v>
      </c>
      <c r="Q213" s="23">
        <f t="shared" si="121"/>
        <v>46.8</v>
      </c>
      <c r="R213" s="23">
        <f t="shared" si="122"/>
        <v>45.36</v>
      </c>
      <c r="S213" s="23">
        <f t="shared" si="123"/>
        <v>55.44</v>
      </c>
      <c r="T213" s="23">
        <f t="shared" si="124"/>
        <v>1404</v>
      </c>
      <c r="U213" s="142">
        <v>43182</v>
      </c>
    </row>
    <row r="214" spans="1:21">
      <c r="A214" s="4" t="s">
        <v>388</v>
      </c>
      <c r="B214" s="5" t="s">
        <v>234</v>
      </c>
      <c r="C214" s="5"/>
      <c r="D214" s="135" t="s">
        <v>389</v>
      </c>
      <c r="E214" s="6" t="s">
        <v>25</v>
      </c>
      <c r="F214" s="7"/>
      <c r="G214" s="6" t="s">
        <v>26</v>
      </c>
      <c r="H214" s="8">
        <v>66</v>
      </c>
      <c r="I214" s="8">
        <v>156.80000000000001</v>
      </c>
      <c r="J214" s="8">
        <v>39.200000000000003</v>
      </c>
      <c r="K214" s="6">
        <v>30</v>
      </c>
      <c r="L214" s="6">
        <f t="shared" si="116"/>
        <v>5</v>
      </c>
      <c r="M214" s="23">
        <f t="shared" si="117"/>
        <v>1.7322834645669296</v>
      </c>
      <c r="N214" s="23">
        <f t="shared" si="118"/>
        <v>145.20000000000002</v>
      </c>
      <c r="O214" s="24">
        <f t="shared" si="119"/>
        <v>26.844283631820073</v>
      </c>
      <c r="P214" s="6" t="str">
        <f t="shared" si="120"/>
        <v>OVERWEIGHT</v>
      </c>
      <c r="Q214" s="23">
        <f t="shared" si="121"/>
        <v>51.120000000000012</v>
      </c>
      <c r="R214" s="23">
        <f t="shared" si="122"/>
        <v>59.4</v>
      </c>
      <c r="S214" s="23">
        <f t="shared" si="123"/>
        <v>72.599999999999994</v>
      </c>
      <c r="T214" s="23">
        <f t="shared" si="124"/>
        <v>1533.6000000000004</v>
      </c>
      <c r="U214" s="142">
        <v>43182</v>
      </c>
    </row>
    <row r="215" spans="1:21">
      <c r="A215" s="4" t="s">
        <v>390</v>
      </c>
      <c r="B215" s="5" t="s">
        <v>391</v>
      </c>
      <c r="C215" s="5" t="s">
        <v>94</v>
      </c>
      <c r="D215" s="5"/>
      <c r="E215" s="6" t="s">
        <v>25</v>
      </c>
      <c r="F215" s="7"/>
      <c r="G215" s="6" t="s">
        <v>26</v>
      </c>
      <c r="H215" s="8">
        <v>60.8</v>
      </c>
      <c r="I215" s="8">
        <v>144.69999999999999</v>
      </c>
      <c r="J215" s="8">
        <v>41.7</v>
      </c>
      <c r="K215" s="6">
        <v>30</v>
      </c>
      <c r="L215" s="6">
        <f t="shared" si="116"/>
        <v>4</v>
      </c>
      <c r="M215" s="23">
        <f t="shared" si="117"/>
        <v>8.9685039370078705</v>
      </c>
      <c r="N215" s="23">
        <f t="shared" si="118"/>
        <v>133.76</v>
      </c>
      <c r="O215" s="24">
        <f t="shared" si="119"/>
        <v>29.037987705659884</v>
      </c>
      <c r="P215" s="6" t="str">
        <f t="shared" si="120"/>
        <v>OVERWEIGHT</v>
      </c>
      <c r="Q215" s="23">
        <f t="shared" si="121"/>
        <v>40.22999999999999</v>
      </c>
      <c r="R215" s="23">
        <f t="shared" si="122"/>
        <v>54.72</v>
      </c>
      <c r="S215" s="23">
        <f t="shared" si="123"/>
        <v>66.88</v>
      </c>
      <c r="T215" s="23">
        <f t="shared" si="124"/>
        <v>1206.8999999999996</v>
      </c>
      <c r="U215" s="142">
        <v>43182</v>
      </c>
    </row>
    <row r="216" spans="1:21">
      <c r="A216" s="4" t="s">
        <v>392</v>
      </c>
      <c r="B216" s="5" t="s">
        <v>393</v>
      </c>
      <c r="C216" s="5" t="s">
        <v>394</v>
      </c>
      <c r="D216" s="5"/>
      <c r="E216" s="6" t="s">
        <v>25</v>
      </c>
      <c r="F216" s="7">
        <v>34638</v>
      </c>
      <c r="G216" s="6" t="s">
        <v>26</v>
      </c>
      <c r="H216" s="8">
        <v>51.3</v>
      </c>
      <c r="I216" s="8">
        <v>150.6</v>
      </c>
      <c r="J216" s="8">
        <v>32.9</v>
      </c>
      <c r="K216" s="6">
        <v>30</v>
      </c>
      <c r="L216" s="6">
        <f t="shared" si="116"/>
        <v>4</v>
      </c>
      <c r="M216" s="23">
        <f t="shared" si="117"/>
        <v>11.291338582677167</v>
      </c>
      <c r="N216" s="23">
        <f t="shared" si="118"/>
        <v>112.86</v>
      </c>
      <c r="O216" s="24">
        <f t="shared" si="119"/>
        <v>22.618688592244567</v>
      </c>
      <c r="P216" s="6" t="str">
        <f t="shared" si="120"/>
        <v>NORMAL</v>
      </c>
      <c r="Q216" s="23">
        <f t="shared" si="121"/>
        <v>45.539999999999992</v>
      </c>
      <c r="R216" s="23">
        <f t="shared" si="122"/>
        <v>46.169999999999995</v>
      </c>
      <c r="S216" s="23">
        <f t="shared" si="123"/>
        <v>56.43</v>
      </c>
      <c r="T216" s="23">
        <f t="shared" si="124"/>
        <v>1366.1999999999998</v>
      </c>
      <c r="U216" s="142">
        <v>43182</v>
      </c>
    </row>
    <row r="217" spans="1:21">
      <c r="A217" s="4" t="s">
        <v>395</v>
      </c>
      <c r="B217" s="5" t="s">
        <v>396</v>
      </c>
      <c r="C217" s="5"/>
      <c r="D217" s="5"/>
      <c r="E217" s="6" t="s">
        <v>37</v>
      </c>
      <c r="F217" s="7"/>
      <c r="G217" s="6" t="s">
        <v>26</v>
      </c>
      <c r="H217" s="8">
        <v>57.7</v>
      </c>
      <c r="I217" s="8">
        <v>157</v>
      </c>
      <c r="J217" s="8">
        <v>21.7</v>
      </c>
      <c r="K217" s="6">
        <v>30</v>
      </c>
      <c r="L217" s="6">
        <f t="shared" si="116"/>
        <v>5</v>
      </c>
      <c r="M217" s="23">
        <f t="shared" si="117"/>
        <v>1.811023622047248</v>
      </c>
      <c r="N217" s="23">
        <f t="shared" si="118"/>
        <v>126.94000000000001</v>
      </c>
      <c r="O217" s="24">
        <f t="shared" si="119"/>
        <v>23.408657552030508</v>
      </c>
      <c r="P217" s="6" t="str">
        <f t="shared" si="120"/>
        <v>NORMAL</v>
      </c>
      <c r="Q217" s="23">
        <f t="shared" si="121"/>
        <v>51.3</v>
      </c>
      <c r="R217" s="23">
        <f t="shared" si="122"/>
        <v>51.93</v>
      </c>
      <c r="S217" s="23">
        <f t="shared" si="123"/>
        <v>63.470000000000006</v>
      </c>
      <c r="T217" s="23">
        <f t="shared" si="124"/>
        <v>1539</v>
      </c>
      <c r="U217" s="142">
        <v>43182</v>
      </c>
    </row>
    <row r="218" spans="1:21">
      <c r="A218" s="4" t="s">
        <v>397</v>
      </c>
      <c r="B218" s="5" t="s">
        <v>398</v>
      </c>
      <c r="C218" s="5"/>
      <c r="D218" s="135" t="s">
        <v>399</v>
      </c>
      <c r="E218" s="6" t="s">
        <v>37</v>
      </c>
      <c r="F218" s="7"/>
      <c r="G218" s="6" t="s">
        <v>26</v>
      </c>
      <c r="H218" s="8">
        <v>68.099999999999994</v>
      </c>
      <c r="I218" s="8">
        <v>158.5</v>
      </c>
      <c r="J218" s="8">
        <v>25.2</v>
      </c>
      <c r="K218" s="6">
        <v>30</v>
      </c>
      <c r="L218" s="6">
        <f t="shared" si="116"/>
        <v>5</v>
      </c>
      <c r="M218" s="23">
        <f t="shared" si="117"/>
        <v>2.4015748031496038</v>
      </c>
      <c r="N218" s="23">
        <f t="shared" si="118"/>
        <v>149.82</v>
      </c>
      <c r="O218" s="24">
        <f t="shared" si="119"/>
        <v>27.107444595925919</v>
      </c>
      <c r="P218" s="6" t="str">
        <f t="shared" si="120"/>
        <v>OVERWEIGHT</v>
      </c>
      <c r="Q218" s="23">
        <f t="shared" si="121"/>
        <v>52.65</v>
      </c>
      <c r="R218" s="23">
        <f t="shared" si="122"/>
        <v>61.289999999999992</v>
      </c>
      <c r="S218" s="23">
        <f t="shared" si="123"/>
        <v>74.91</v>
      </c>
      <c r="T218" s="23">
        <f t="shared" si="124"/>
        <v>1579.5</v>
      </c>
      <c r="U218" s="142">
        <v>43182</v>
      </c>
    </row>
    <row r="219" spans="1:21">
      <c r="A219" s="9" t="s">
        <v>316</v>
      </c>
      <c r="B219" s="10" t="s">
        <v>317</v>
      </c>
      <c r="C219" s="10" t="s">
        <v>318</v>
      </c>
      <c r="D219" s="113" t="s">
        <v>319</v>
      </c>
      <c r="E219" s="11" t="s">
        <v>37</v>
      </c>
      <c r="F219" s="115"/>
      <c r="G219" s="11" t="s">
        <v>26</v>
      </c>
      <c r="H219" s="145">
        <v>65.95</v>
      </c>
      <c r="I219" s="12">
        <v>167.5</v>
      </c>
      <c r="J219" s="10"/>
      <c r="K219" s="11">
        <v>30</v>
      </c>
      <c r="L219" s="11">
        <f t="shared" si="116"/>
        <v>5</v>
      </c>
      <c r="M219" s="25">
        <f t="shared" si="117"/>
        <v>5.9448818897637814</v>
      </c>
      <c r="N219" s="25">
        <f t="shared" si="118"/>
        <v>145.09000000000003</v>
      </c>
      <c r="O219" s="26">
        <f t="shared" si="119"/>
        <v>23.50634885275117</v>
      </c>
      <c r="P219" s="11" t="str">
        <f t="shared" si="120"/>
        <v>NORMAL</v>
      </c>
      <c r="Q219" s="25">
        <f t="shared" si="121"/>
        <v>60.75</v>
      </c>
      <c r="R219" s="25">
        <f t="shared" si="122"/>
        <v>59.355000000000004</v>
      </c>
      <c r="S219" s="25">
        <f t="shared" si="123"/>
        <v>72.545000000000002</v>
      </c>
      <c r="T219" s="25">
        <f t="shared" si="124"/>
        <v>1822.5</v>
      </c>
      <c r="U219" s="153">
        <v>43322</v>
      </c>
    </row>
    <row r="220" spans="1:21">
      <c r="A220" s="9" t="s">
        <v>320</v>
      </c>
      <c r="B220" s="10" t="s">
        <v>321</v>
      </c>
      <c r="C220" s="10"/>
      <c r="D220" s="113" t="s">
        <v>322</v>
      </c>
      <c r="E220" s="11" t="s">
        <v>25</v>
      </c>
      <c r="F220" s="115"/>
      <c r="G220" s="11" t="s">
        <v>26</v>
      </c>
      <c r="H220" s="145">
        <v>45.8</v>
      </c>
      <c r="I220" s="12">
        <v>152</v>
      </c>
      <c r="J220" s="10"/>
      <c r="K220" s="11">
        <v>30</v>
      </c>
      <c r="L220" s="11">
        <f t="shared" si="116"/>
        <v>4</v>
      </c>
      <c r="M220" s="25">
        <f t="shared" si="117"/>
        <v>11.842519685039374</v>
      </c>
      <c r="N220" s="25">
        <f t="shared" si="118"/>
        <v>100.76</v>
      </c>
      <c r="O220" s="26">
        <f t="shared" si="119"/>
        <v>19.823407202216064</v>
      </c>
      <c r="P220" s="11" t="str">
        <f t="shared" si="120"/>
        <v>NORMAL</v>
      </c>
      <c r="Q220" s="25">
        <f t="shared" si="121"/>
        <v>46.8</v>
      </c>
      <c r="R220" s="25">
        <f t="shared" si="122"/>
        <v>41.22</v>
      </c>
      <c r="S220" s="25">
        <f t="shared" si="123"/>
        <v>50.379999999999995</v>
      </c>
      <c r="T220" s="25">
        <f t="shared" si="124"/>
        <v>1404</v>
      </c>
      <c r="U220" s="153">
        <v>43322</v>
      </c>
    </row>
    <row r="221" spans="1:21">
      <c r="A221" s="9" t="s">
        <v>326</v>
      </c>
      <c r="B221" s="10" t="s">
        <v>327</v>
      </c>
      <c r="C221" s="10"/>
      <c r="D221" s="113" t="s">
        <v>328</v>
      </c>
      <c r="E221" s="11" t="s">
        <v>25</v>
      </c>
      <c r="F221" s="115"/>
      <c r="G221" s="11" t="s">
        <v>26</v>
      </c>
      <c r="H221" s="145">
        <v>68.2</v>
      </c>
      <c r="I221" s="12">
        <v>150.1</v>
      </c>
      <c r="J221" s="10"/>
      <c r="K221" s="11">
        <v>30</v>
      </c>
      <c r="L221" s="11">
        <f t="shared" si="116"/>
        <v>4</v>
      </c>
      <c r="M221" s="25">
        <f t="shared" si="117"/>
        <v>11.094488188976381</v>
      </c>
      <c r="N221" s="25">
        <f t="shared" si="118"/>
        <v>150.04000000000002</v>
      </c>
      <c r="O221" s="26">
        <f t="shared" si="119"/>
        <v>30.270736675216749</v>
      </c>
      <c r="P221" s="11" t="str">
        <f t="shared" si="120"/>
        <v>OBESE</v>
      </c>
      <c r="Q221" s="25">
        <f t="shared" si="121"/>
        <v>45.089999999999996</v>
      </c>
      <c r="R221" s="25">
        <f t="shared" si="122"/>
        <v>61.38</v>
      </c>
      <c r="S221" s="25">
        <f t="shared" si="123"/>
        <v>75.02000000000001</v>
      </c>
      <c r="T221" s="25">
        <f t="shared" si="124"/>
        <v>1352.6999999999998</v>
      </c>
      <c r="U221" s="153">
        <v>43322</v>
      </c>
    </row>
    <row r="222" spans="1:21">
      <c r="A222" s="9" t="s">
        <v>329</v>
      </c>
      <c r="B222" s="10" t="s">
        <v>330</v>
      </c>
      <c r="C222" s="10"/>
      <c r="D222" s="10"/>
      <c r="E222" s="11" t="s">
        <v>25</v>
      </c>
      <c r="F222" s="115"/>
      <c r="G222" s="11" t="s">
        <v>26</v>
      </c>
      <c r="H222" s="145">
        <v>57.5</v>
      </c>
      <c r="I222" s="12">
        <v>162.69999999999999</v>
      </c>
      <c r="J222" s="10"/>
      <c r="K222" s="11">
        <v>30</v>
      </c>
      <c r="L222" s="11">
        <f t="shared" si="116"/>
        <v>5</v>
      </c>
      <c r="M222" s="25">
        <f t="shared" si="117"/>
        <v>4.0551181102362257</v>
      </c>
      <c r="N222" s="25">
        <f t="shared" si="118"/>
        <v>126.50000000000001</v>
      </c>
      <c r="O222" s="26">
        <f t="shared" si="119"/>
        <v>21.721646357242136</v>
      </c>
      <c r="P222" s="11" t="str">
        <f t="shared" si="120"/>
        <v>NORMAL</v>
      </c>
      <c r="Q222" s="25">
        <f t="shared" si="121"/>
        <v>56.429999999999993</v>
      </c>
      <c r="R222" s="25">
        <f t="shared" si="122"/>
        <v>51.75</v>
      </c>
      <c r="S222" s="25">
        <f t="shared" si="123"/>
        <v>63.25</v>
      </c>
      <c r="T222" s="25">
        <f t="shared" si="124"/>
        <v>1692.8999999999999</v>
      </c>
      <c r="U222" s="153">
        <v>43322</v>
      </c>
    </row>
    <row r="223" spans="1:21">
      <c r="A223" s="9" t="s">
        <v>331</v>
      </c>
      <c r="B223" s="10" t="s">
        <v>332</v>
      </c>
      <c r="C223" s="10" t="s">
        <v>35</v>
      </c>
      <c r="D223" s="113" t="s">
        <v>333</v>
      </c>
      <c r="E223" s="11" t="s">
        <v>25</v>
      </c>
      <c r="F223" s="115"/>
      <c r="G223" s="11" t="s">
        <v>26</v>
      </c>
      <c r="H223" s="145">
        <v>58.5</v>
      </c>
      <c r="I223" s="12">
        <v>161</v>
      </c>
      <c r="J223" s="10"/>
      <c r="K223" s="11">
        <v>30</v>
      </c>
      <c r="L223" s="11">
        <f t="shared" si="116"/>
        <v>5</v>
      </c>
      <c r="M223" s="25">
        <f t="shared" si="117"/>
        <v>3.3858267716535408</v>
      </c>
      <c r="N223" s="25">
        <f t="shared" si="118"/>
        <v>128.70000000000002</v>
      </c>
      <c r="O223" s="26">
        <f t="shared" si="119"/>
        <v>22.568573743296938</v>
      </c>
      <c r="P223" s="11" t="str">
        <f t="shared" si="120"/>
        <v>NORMAL</v>
      </c>
      <c r="Q223" s="25">
        <f t="shared" si="121"/>
        <v>54.9</v>
      </c>
      <c r="R223" s="25">
        <f t="shared" si="122"/>
        <v>52.65</v>
      </c>
      <c r="S223" s="25">
        <f t="shared" si="123"/>
        <v>64.349999999999994</v>
      </c>
      <c r="T223" s="25">
        <f t="shared" si="124"/>
        <v>1647</v>
      </c>
      <c r="U223" s="153">
        <v>43322</v>
      </c>
    </row>
    <row r="224" spans="1:21">
      <c r="A224" s="9" t="s">
        <v>334</v>
      </c>
      <c r="B224" s="10" t="s">
        <v>335</v>
      </c>
      <c r="C224" s="10" t="s">
        <v>25</v>
      </c>
      <c r="D224" s="113" t="s">
        <v>336</v>
      </c>
      <c r="E224" s="11" t="s">
        <v>25</v>
      </c>
      <c r="F224" s="115">
        <v>30640</v>
      </c>
      <c r="G224" s="11" t="s">
        <v>26</v>
      </c>
      <c r="H224" s="145">
        <v>55.25</v>
      </c>
      <c r="I224" s="12">
        <v>149</v>
      </c>
      <c r="J224" s="10"/>
      <c r="K224" s="11">
        <v>30</v>
      </c>
      <c r="L224" s="11">
        <f t="shared" si="116"/>
        <v>4</v>
      </c>
      <c r="M224" s="25">
        <f t="shared" si="117"/>
        <v>10.661417322834641</v>
      </c>
      <c r="N224" s="25">
        <f t="shared" si="118"/>
        <v>121.55000000000001</v>
      </c>
      <c r="O224" s="26">
        <f t="shared" si="119"/>
        <v>24.8862663843971</v>
      </c>
      <c r="P224" s="11" t="str">
        <f t="shared" si="120"/>
        <v>NORMAL</v>
      </c>
      <c r="Q224" s="25">
        <f t="shared" si="121"/>
        <v>44.1</v>
      </c>
      <c r="R224" s="25">
        <f t="shared" si="122"/>
        <v>49.725000000000001</v>
      </c>
      <c r="S224" s="25">
        <f t="shared" si="123"/>
        <v>60.774999999999999</v>
      </c>
      <c r="T224" s="25">
        <f t="shared" si="124"/>
        <v>1323</v>
      </c>
      <c r="U224" s="153">
        <v>43322</v>
      </c>
    </row>
    <row r="225" spans="1:21">
      <c r="A225" s="9" t="s">
        <v>337</v>
      </c>
      <c r="B225" s="10" t="s">
        <v>338</v>
      </c>
      <c r="C225" s="10" t="s">
        <v>143</v>
      </c>
      <c r="D225" s="113" t="s">
        <v>339</v>
      </c>
      <c r="E225" s="11" t="s">
        <v>25</v>
      </c>
      <c r="F225" s="115"/>
      <c r="G225" s="11" t="s">
        <v>26</v>
      </c>
      <c r="H225" s="145">
        <v>53.4</v>
      </c>
      <c r="I225" s="12">
        <v>155.6</v>
      </c>
      <c r="J225" s="10"/>
      <c r="K225" s="11">
        <v>30</v>
      </c>
      <c r="L225" s="11">
        <f t="shared" si="116"/>
        <v>5</v>
      </c>
      <c r="M225" s="25">
        <f t="shared" si="117"/>
        <v>1.2598425196850407</v>
      </c>
      <c r="N225" s="25">
        <f t="shared" si="118"/>
        <v>117.48</v>
      </c>
      <c r="O225" s="26">
        <f t="shared" si="119"/>
        <v>22.055762253751954</v>
      </c>
      <c r="P225" s="11" t="str">
        <f t="shared" si="120"/>
        <v>NORMAL</v>
      </c>
      <c r="Q225" s="25">
        <f t="shared" si="121"/>
        <v>50.039999999999992</v>
      </c>
      <c r="R225" s="25">
        <f t="shared" si="122"/>
        <v>48.06</v>
      </c>
      <c r="S225" s="25">
        <f t="shared" si="123"/>
        <v>58.739999999999995</v>
      </c>
      <c r="T225" s="25">
        <f t="shared" si="124"/>
        <v>1501.1999999999998</v>
      </c>
      <c r="U225" s="153">
        <v>43322</v>
      </c>
    </row>
    <row r="226" spans="1:21">
      <c r="A226" s="145" t="s">
        <v>340</v>
      </c>
      <c r="B226" s="10" t="s">
        <v>341</v>
      </c>
      <c r="C226" s="10"/>
      <c r="D226" s="10"/>
      <c r="E226" s="11" t="s">
        <v>25</v>
      </c>
      <c r="F226" s="115"/>
      <c r="G226" s="11" t="s">
        <v>26</v>
      </c>
      <c r="H226" s="145">
        <v>87.45</v>
      </c>
      <c r="I226" s="148">
        <v>168.2</v>
      </c>
      <c r="J226" s="10"/>
      <c r="K226" s="11">
        <v>30</v>
      </c>
      <c r="L226" s="11">
        <f t="shared" si="116"/>
        <v>5</v>
      </c>
      <c r="M226" s="25">
        <f t="shared" si="117"/>
        <v>6.2204724409448744</v>
      </c>
      <c r="N226" s="25">
        <f t="shared" si="118"/>
        <v>192.39000000000001</v>
      </c>
      <c r="O226" s="26">
        <f t="shared" si="119"/>
        <v>30.910628166174408</v>
      </c>
      <c r="P226" s="11" t="str">
        <f t="shared" si="120"/>
        <v>OBESE</v>
      </c>
      <c r="Q226" s="25">
        <f t="shared" si="121"/>
        <v>61.379999999999988</v>
      </c>
      <c r="R226" s="25">
        <f t="shared" si="122"/>
        <v>78.704999999999998</v>
      </c>
      <c r="S226" s="25">
        <f t="shared" si="123"/>
        <v>96.195000000000007</v>
      </c>
      <c r="T226" s="25">
        <f t="shared" si="124"/>
        <v>1841.3999999999996</v>
      </c>
      <c r="U226" s="153">
        <v>43322</v>
      </c>
    </row>
    <row r="227" spans="1:21">
      <c r="A227" s="9" t="s">
        <v>342</v>
      </c>
      <c r="B227" s="10" t="s">
        <v>343</v>
      </c>
      <c r="C227" s="10" t="s">
        <v>344</v>
      </c>
      <c r="D227" s="113" t="s">
        <v>345</v>
      </c>
      <c r="E227" s="11" t="s">
        <v>37</v>
      </c>
      <c r="F227" s="115">
        <v>34864</v>
      </c>
      <c r="G227" s="11" t="s">
        <v>26</v>
      </c>
      <c r="H227" s="145">
        <v>59.3</v>
      </c>
      <c r="I227" s="12">
        <v>160</v>
      </c>
      <c r="J227" s="10"/>
      <c r="K227" s="11">
        <v>30</v>
      </c>
      <c r="L227" s="11">
        <f t="shared" si="116"/>
        <v>5</v>
      </c>
      <c r="M227" s="25">
        <f t="shared" si="117"/>
        <v>2.9921259842519703</v>
      </c>
      <c r="N227" s="25">
        <f t="shared" si="118"/>
        <v>130.46</v>
      </c>
      <c r="O227" s="26">
        <f t="shared" si="119"/>
        <v>23.164062499999993</v>
      </c>
      <c r="P227" s="11" t="str">
        <f t="shared" si="120"/>
        <v>NORMAL</v>
      </c>
      <c r="Q227" s="25">
        <f t="shared" si="121"/>
        <v>54</v>
      </c>
      <c r="R227" s="25">
        <f t="shared" si="122"/>
        <v>53.37</v>
      </c>
      <c r="S227" s="25">
        <f t="shared" si="123"/>
        <v>65.22999999999999</v>
      </c>
      <c r="T227" s="25">
        <f t="shared" si="124"/>
        <v>1620</v>
      </c>
      <c r="U227" s="153">
        <v>43322</v>
      </c>
    </row>
    <row r="228" spans="1:21">
      <c r="A228" s="9" t="s">
        <v>346</v>
      </c>
      <c r="B228" s="10" t="s">
        <v>347</v>
      </c>
      <c r="C228" s="10" t="s">
        <v>348</v>
      </c>
      <c r="D228" s="113" t="s">
        <v>349</v>
      </c>
      <c r="E228" s="11" t="s">
        <v>25</v>
      </c>
      <c r="F228" s="115"/>
      <c r="G228" s="11" t="s">
        <v>26</v>
      </c>
      <c r="H228" s="145">
        <v>83.7</v>
      </c>
      <c r="I228" s="12">
        <v>162</v>
      </c>
      <c r="J228" s="10"/>
      <c r="K228" s="11">
        <v>30</v>
      </c>
      <c r="L228" s="11">
        <f t="shared" si="116"/>
        <v>5</v>
      </c>
      <c r="M228" s="25">
        <f t="shared" si="117"/>
        <v>3.7795275590551221</v>
      </c>
      <c r="N228" s="25">
        <f t="shared" si="118"/>
        <v>184.14000000000001</v>
      </c>
      <c r="O228" s="26">
        <f t="shared" si="119"/>
        <v>31.893004115226333</v>
      </c>
      <c r="P228" s="11" t="str">
        <f t="shared" si="120"/>
        <v>OBESE</v>
      </c>
      <c r="Q228" s="25">
        <f t="shared" si="121"/>
        <v>55.8</v>
      </c>
      <c r="R228" s="25">
        <f t="shared" si="122"/>
        <v>75.33</v>
      </c>
      <c r="S228" s="25">
        <f t="shared" si="123"/>
        <v>92.070000000000007</v>
      </c>
      <c r="T228" s="25">
        <f t="shared" si="124"/>
        <v>1674</v>
      </c>
      <c r="U228" s="153">
        <v>43322</v>
      </c>
    </row>
    <row r="229" spans="1:21">
      <c r="A229" s="9" t="s">
        <v>350</v>
      </c>
      <c r="B229" s="10" t="s">
        <v>351</v>
      </c>
      <c r="C229" s="10" t="s">
        <v>318</v>
      </c>
      <c r="D229" s="10"/>
      <c r="E229" s="11" t="s">
        <v>25</v>
      </c>
      <c r="F229" s="115">
        <v>29320</v>
      </c>
      <c r="G229" s="11" t="s">
        <v>26</v>
      </c>
      <c r="H229" s="145">
        <v>53.7</v>
      </c>
      <c r="I229" s="12">
        <v>158.1</v>
      </c>
      <c r="J229" s="10"/>
      <c r="K229" s="11">
        <v>30</v>
      </c>
      <c r="L229" s="11">
        <f t="shared" si="116"/>
        <v>5</v>
      </c>
      <c r="M229" s="25">
        <f t="shared" si="117"/>
        <v>2.2440944881889671</v>
      </c>
      <c r="N229" s="25">
        <f t="shared" si="118"/>
        <v>118.14000000000001</v>
      </c>
      <c r="O229" s="26">
        <f t="shared" si="119"/>
        <v>21.483772550459861</v>
      </c>
      <c r="P229" s="11" t="str">
        <f t="shared" si="120"/>
        <v>NORMAL</v>
      </c>
      <c r="Q229" s="25">
        <f t="shared" si="121"/>
        <v>52.289999999999992</v>
      </c>
      <c r="R229" s="25">
        <f t="shared" si="122"/>
        <v>48.33</v>
      </c>
      <c r="S229" s="25">
        <f t="shared" si="123"/>
        <v>59.070000000000007</v>
      </c>
      <c r="T229" s="25">
        <f t="shared" si="124"/>
        <v>1568.6999999999998</v>
      </c>
      <c r="U229" s="153">
        <v>43322</v>
      </c>
    </row>
    <row r="230" spans="1:21">
      <c r="A230" s="9" t="s">
        <v>352</v>
      </c>
      <c r="B230" s="10" t="s">
        <v>353</v>
      </c>
      <c r="C230" s="10"/>
      <c r="D230" s="113" t="s">
        <v>354</v>
      </c>
      <c r="E230" s="11" t="s">
        <v>25</v>
      </c>
      <c r="F230" s="115"/>
      <c r="G230" s="11" t="s">
        <v>26</v>
      </c>
      <c r="H230" s="145">
        <v>68.5</v>
      </c>
      <c r="I230" s="12">
        <v>154.30000000000001</v>
      </c>
      <c r="J230" s="10"/>
      <c r="K230" s="11">
        <v>30</v>
      </c>
      <c r="L230" s="11">
        <f t="shared" si="116"/>
        <v>5</v>
      </c>
      <c r="M230" s="25">
        <f t="shared" si="117"/>
        <v>0.74803149606299257</v>
      </c>
      <c r="N230" s="25">
        <f t="shared" si="118"/>
        <v>150.70000000000002</v>
      </c>
      <c r="O230" s="26">
        <f t="shared" si="119"/>
        <v>28.771249247642327</v>
      </c>
      <c r="P230" s="11" t="str">
        <f t="shared" si="120"/>
        <v>OVERWEIGHT</v>
      </c>
      <c r="Q230" s="25">
        <f t="shared" si="121"/>
        <v>48.870000000000012</v>
      </c>
      <c r="R230" s="25">
        <f t="shared" si="122"/>
        <v>61.65</v>
      </c>
      <c r="S230" s="25">
        <f t="shared" si="123"/>
        <v>75.349999999999994</v>
      </c>
      <c r="T230" s="25">
        <f t="shared" si="124"/>
        <v>1466.1000000000004</v>
      </c>
      <c r="U230" s="153">
        <v>43322</v>
      </c>
    </row>
    <row r="231" spans="1:21">
      <c r="A231" s="9" t="s">
        <v>359</v>
      </c>
      <c r="B231" s="10" t="s">
        <v>360</v>
      </c>
      <c r="C231" s="10"/>
      <c r="D231" s="113" t="s">
        <v>361</v>
      </c>
      <c r="E231" s="11" t="s">
        <v>37</v>
      </c>
      <c r="F231" s="115"/>
      <c r="G231" s="11" t="s">
        <v>26</v>
      </c>
      <c r="H231" s="145">
        <v>72.2</v>
      </c>
      <c r="I231" s="12">
        <v>169</v>
      </c>
      <c r="J231" s="10"/>
      <c r="K231" s="11">
        <v>30</v>
      </c>
      <c r="L231" s="11">
        <f t="shared" si="116"/>
        <v>5</v>
      </c>
      <c r="M231" s="25">
        <f t="shared" si="117"/>
        <v>6.5354330708661479</v>
      </c>
      <c r="N231" s="25">
        <f t="shared" si="118"/>
        <v>158.84000000000003</v>
      </c>
      <c r="O231" s="26">
        <f t="shared" si="119"/>
        <v>25.27922691782501</v>
      </c>
      <c r="P231" s="11" t="str">
        <f t="shared" si="120"/>
        <v>OVERWEIGHT</v>
      </c>
      <c r="Q231" s="25">
        <f t="shared" si="121"/>
        <v>62.1</v>
      </c>
      <c r="R231" s="25">
        <f t="shared" si="122"/>
        <v>64.98</v>
      </c>
      <c r="S231" s="25">
        <f t="shared" si="123"/>
        <v>79.42</v>
      </c>
      <c r="T231" s="25">
        <f t="shared" si="124"/>
        <v>1863</v>
      </c>
      <c r="U231" s="153">
        <v>43322</v>
      </c>
    </row>
    <row r="232" spans="1:21">
      <c r="A232" s="9" t="s">
        <v>128</v>
      </c>
      <c r="B232" s="10" t="s">
        <v>366</v>
      </c>
      <c r="C232" s="10"/>
      <c r="D232" s="113" t="s">
        <v>367</v>
      </c>
      <c r="E232" s="11" t="s">
        <v>25</v>
      </c>
      <c r="F232" s="115">
        <v>34078</v>
      </c>
      <c r="G232" s="11" t="s">
        <v>26</v>
      </c>
      <c r="H232" s="145">
        <v>46.9</v>
      </c>
      <c r="I232" s="12">
        <v>151.9</v>
      </c>
      <c r="J232" s="10"/>
      <c r="K232" s="11">
        <v>30</v>
      </c>
      <c r="L232" s="11">
        <f t="shared" si="116"/>
        <v>4</v>
      </c>
      <c r="M232" s="25">
        <f t="shared" si="117"/>
        <v>11.803149606299215</v>
      </c>
      <c r="N232" s="25">
        <f t="shared" si="118"/>
        <v>103.18</v>
      </c>
      <c r="O232" s="26">
        <f t="shared" si="119"/>
        <v>20.326251505507805</v>
      </c>
      <c r="P232" s="11" t="str">
        <f t="shared" si="120"/>
        <v>NORMAL</v>
      </c>
      <c r="Q232" s="25">
        <f t="shared" si="121"/>
        <v>46.710000000000008</v>
      </c>
      <c r="R232" s="25">
        <f t="shared" si="122"/>
        <v>42.21</v>
      </c>
      <c r="S232" s="25">
        <f t="shared" si="123"/>
        <v>51.589999999999996</v>
      </c>
      <c r="T232" s="25">
        <f t="shared" si="124"/>
        <v>1401.3000000000002</v>
      </c>
      <c r="U232" s="153">
        <v>43322</v>
      </c>
    </row>
    <row r="233" spans="1:21">
      <c r="A233" s="9" t="s">
        <v>274</v>
      </c>
      <c r="B233" s="10" t="s">
        <v>368</v>
      </c>
      <c r="C233" s="10"/>
      <c r="D233" s="10"/>
      <c r="E233" s="11" t="s">
        <v>25</v>
      </c>
      <c r="F233" s="115">
        <v>21030</v>
      </c>
      <c r="G233" s="11" t="s">
        <v>26</v>
      </c>
      <c r="H233" s="145">
        <v>70.400000000000006</v>
      </c>
      <c r="I233" s="149">
        <v>152.19999999999999</v>
      </c>
      <c r="J233" s="10"/>
      <c r="K233" s="11">
        <v>30</v>
      </c>
      <c r="L233" s="11">
        <f t="shared" si="116"/>
        <v>4</v>
      </c>
      <c r="M233" s="25">
        <f t="shared" si="117"/>
        <v>11.921259842519682</v>
      </c>
      <c r="N233" s="25">
        <f t="shared" si="118"/>
        <v>154.88000000000002</v>
      </c>
      <c r="O233" s="26">
        <f t="shared" si="119"/>
        <v>30.390885497158635</v>
      </c>
      <c r="P233" s="11" t="str">
        <f t="shared" si="120"/>
        <v>OBESE</v>
      </c>
      <c r="Q233" s="25">
        <f t="shared" si="121"/>
        <v>46.97999999999999</v>
      </c>
      <c r="R233" s="25">
        <f t="shared" si="122"/>
        <v>63.360000000000007</v>
      </c>
      <c r="S233" s="25">
        <f t="shared" si="123"/>
        <v>77.440000000000012</v>
      </c>
      <c r="T233" s="25">
        <f t="shared" si="124"/>
        <v>1409.3999999999996</v>
      </c>
      <c r="U233" s="153">
        <v>43322</v>
      </c>
    </row>
    <row r="234" spans="1:21">
      <c r="A234" s="9" t="s">
        <v>369</v>
      </c>
      <c r="B234" s="10" t="s">
        <v>370</v>
      </c>
      <c r="C234" s="10" t="s">
        <v>371</v>
      </c>
      <c r="D234" s="113" t="s">
        <v>372</v>
      </c>
      <c r="E234" s="11" t="s">
        <v>25</v>
      </c>
      <c r="F234" s="115"/>
      <c r="G234" s="11" t="s">
        <v>26</v>
      </c>
      <c r="H234" s="145">
        <v>59.35</v>
      </c>
      <c r="I234" s="12">
        <v>152</v>
      </c>
      <c r="J234" s="10"/>
      <c r="K234" s="11">
        <v>30</v>
      </c>
      <c r="L234" s="11">
        <f t="shared" si="116"/>
        <v>4</v>
      </c>
      <c r="M234" s="25">
        <f t="shared" si="117"/>
        <v>11.842519685039374</v>
      </c>
      <c r="N234" s="25">
        <f t="shared" si="118"/>
        <v>130.57000000000002</v>
      </c>
      <c r="O234" s="26">
        <f t="shared" si="119"/>
        <v>25.688192520775623</v>
      </c>
      <c r="P234" s="11" t="str">
        <f t="shared" si="120"/>
        <v>OVERWEIGHT</v>
      </c>
      <c r="Q234" s="25">
        <f t="shared" si="121"/>
        <v>46.8</v>
      </c>
      <c r="R234" s="25">
        <f t="shared" si="122"/>
        <v>53.414999999999999</v>
      </c>
      <c r="S234" s="25">
        <f t="shared" si="123"/>
        <v>65.284999999999997</v>
      </c>
      <c r="T234" s="25">
        <f t="shared" si="124"/>
        <v>1404</v>
      </c>
      <c r="U234" s="153">
        <v>43322</v>
      </c>
    </row>
    <row r="235" spans="1:21">
      <c r="A235" s="9" t="s">
        <v>376</v>
      </c>
      <c r="B235" s="10" t="s">
        <v>377</v>
      </c>
      <c r="C235" s="10"/>
      <c r="D235" s="113" t="s">
        <v>378</v>
      </c>
      <c r="E235" s="11" t="s">
        <v>25</v>
      </c>
      <c r="F235" s="115"/>
      <c r="G235" s="11" t="s">
        <v>26</v>
      </c>
      <c r="H235" s="145">
        <v>65</v>
      </c>
      <c r="I235" s="12">
        <v>158.9</v>
      </c>
      <c r="J235" s="10"/>
      <c r="K235" s="11">
        <v>30</v>
      </c>
      <c r="L235" s="11">
        <f t="shared" si="116"/>
        <v>5</v>
      </c>
      <c r="M235" s="25">
        <f t="shared" si="117"/>
        <v>2.5590551181102406</v>
      </c>
      <c r="N235" s="25">
        <f t="shared" si="118"/>
        <v>143</v>
      </c>
      <c r="O235" s="26">
        <f t="shared" si="119"/>
        <v>25.74337969385973</v>
      </c>
      <c r="P235" s="11" t="str">
        <f t="shared" si="120"/>
        <v>OVERWEIGHT</v>
      </c>
      <c r="Q235" s="25">
        <f t="shared" si="121"/>
        <v>53.010000000000005</v>
      </c>
      <c r="R235" s="25">
        <f t="shared" si="122"/>
        <v>58.5</v>
      </c>
      <c r="S235" s="25">
        <f t="shared" si="123"/>
        <v>71.5</v>
      </c>
      <c r="T235" s="25">
        <f t="shared" si="124"/>
        <v>1590.3000000000002</v>
      </c>
      <c r="U235" s="153">
        <v>43322</v>
      </c>
    </row>
    <row r="236" spans="1:21">
      <c r="A236" s="9" t="s">
        <v>286</v>
      </c>
      <c r="B236" s="10" t="s">
        <v>381</v>
      </c>
      <c r="C236" s="10"/>
      <c r="D236" s="113" t="s">
        <v>382</v>
      </c>
      <c r="E236" s="11" t="s">
        <v>25</v>
      </c>
      <c r="F236" s="115"/>
      <c r="G236" s="11" t="s">
        <v>26</v>
      </c>
      <c r="H236" s="145">
        <v>76.2</v>
      </c>
      <c r="I236" s="12">
        <v>158.75</v>
      </c>
      <c r="J236" s="10"/>
      <c r="K236" s="11">
        <v>30</v>
      </c>
      <c r="L236" s="11">
        <f t="shared" ref="L236:L299" si="125">ROUNDDOWN(((I236/2.54)/12),0)</f>
        <v>5</v>
      </c>
      <c r="M236" s="25">
        <f t="shared" ref="M236:M299" si="126">((((I236/2.54)/12)-L236)*12)</f>
        <v>2.4999999999999964</v>
      </c>
      <c r="N236" s="25">
        <f t="shared" ref="N236:N299" si="127">H236*2.2</f>
        <v>167.64000000000001</v>
      </c>
      <c r="O236" s="26">
        <f t="shared" ref="O236:O299" si="128">H236/((I236/100)^2)</f>
        <v>30.236220472440948</v>
      </c>
      <c r="P236" s="11" t="str">
        <f t="shared" ref="P236:P299" si="129">IF(O236&lt;18.5,"UNDERWEIGHT",IF(O236&lt;=24.99,"NORMAL",IF(O236&lt;=29.99,"OVERWEIGHT","OBESE")))</f>
        <v>OBESE</v>
      </c>
      <c r="Q236" s="25">
        <f t="shared" ref="Q236:Q299" si="130">((I236-100)-((I236-100)*0.1))</f>
        <v>52.875</v>
      </c>
      <c r="R236" s="25">
        <f t="shared" ref="R236:R299" si="131">(H236)-(0.1*H236)</f>
        <v>68.58</v>
      </c>
      <c r="S236" s="25">
        <f t="shared" ref="S236:S299" si="132">(H236)+(0.1*H236)</f>
        <v>83.820000000000007</v>
      </c>
      <c r="T236" s="25">
        <f t="shared" ref="T236:T299" si="133">Q236*K236</f>
        <v>1586.25</v>
      </c>
      <c r="U236" s="153">
        <v>43322</v>
      </c>
    </row>
    <row r="237" spans="1:21">
      <c r="A237" s="9" t="s">
        <v>383</v>
      </c>
      <c r="B237" s="10" t="s">
        <v>384</v>
      </c>
      <c r="C237" s="10"/>
      <c r="D237" s="10"/>
      <c r="E237" s="11" t="s">
        <v>25</v>
      </c>
      <c r="F237" s="115">
        <v>28149</v>
      </c>
      <c r="G237" s="11" t="s">
        <v>26</v>
      </c>
      <c r="H237" s="145">
        <v>51</v>
      </c>
      <c r="I237" s="12">
        <v>141.4</v>
      </c>
      <c r="J237" s="10"/>
      <c r="K237" s="11">
        <v>30</v>
      </c>
      <c r="L237" s="11">
        <f t="shared" si="125"/>
        <v>4</v>
      </c>
      <c r="M237" s="25">
        <f t="shared" si="126"/>
        <v>7.6692913385826813</v>
      </c>
      <c r="N237" s="25">
        <f t="shared" si="127"/>
        <v>112.2</v>
      </c>
      <c r="O237" s="26">
        <f t="shared" si="128"/>
        <v>25.50770332640457</v>
      </c>
      <c r="P237" s="11" t="str">
        <f t="shared" si="129"/>
        <v>OVERWEIGHT</v>
      </c>
      <c r="Q237" s="25">
        <f t="shared" si="130"/>
        <v>37.260000000000005</v>
      </c>
      <c r="R237" s="25">
        <f t="shared" si="131"/>
        <v>45.9</v>
      </c>
      <c r="S237" s="25">
        <f t="shared" si="132"/>
        <v>56.1</v>
      </c>
      <c r="T237" s="25">
        <f t="shared" si="133"/>
        <v>1117.8000000000002</v>
      </c>
      <c r="U237" s="153">
        <v>43322</v>
      </c>
    </row>
    <row r="238" spans="1:21">
      <c r="A238" s="9" t="s">
        <v>385</v>
      </c>
      <c r="B238" s="10" t="s">
        <v>386</v>
      </c>
      <c r="C238" s="10"/>
      <c r="D238" s="113" t="s">
        <v>387</v>
      </c>
      <c r="E238" s="11" t="s">
        <v>25</v>
      </c>
      <c r="F238" s="115"/>
      <c r="G238" s="11" t="s">
        <v>26</v>
      </c>
      <c r="H238" s="145">
        <v>51.4</v>
      </c>
      <c r="I238" s="12">
        <v>152</v>
      </c>
      <c r="J238" s="10"/>
      <c r="K238" s="11">
        <v>30</v>
      </c>
      <c r="L238" s="11">
        <f t="shared" si="125"/>
        <v>4</v>
      </c>
      <c r="M238" s="25">
        <f t="shared" si="126"/>
        <v>11.842519685039374</v>
      </c>
      <c r="N238" s="25">
        <f t="shared" si="127"/>
        <v>113.08000000000001</v>
      </c>
      <c r="O238" s="26">
        <f t="shared" si="128"/>
        <v>22.247229916897506</v>
      </c>
      <c r="P238" s="11" t="str">
        <f t="shared" si="129"/>
        <v>NORMAL</v>
      </c>
      <c r="Q238" s="25">
        <f t="shared" si="130"/>
        <v>46.8</v>
      </c>
      <c r="R238" s="25">
        <f t="shared" si="131"/>
        <v>46.26</v>
      </c>
      <c r="S238" s="25">
        <f t="shared" si="132"/>
        <v>56.54</v>
      </c>
      <c r="T238" s="25">
        <f t="shared" si="133"/>
        <v>1404</v>
      </c>
      <c r="U238" s="153">
        <v>43322</v>
      </c>
    </row>
    <row r="239" spans="1:21">
      <c r="A239" s="9" t="s">
        <v>388</v>
      </c>
      <c r="B239" s="10" t="s">
        <v>234</v>
      </c>
      <c r="C239" s="10"/>
      <c r="D239" s="113" t="s">
        <v>389</v>
      </c>
      <c r="E239" s="11" t="s">
        <v>25</v>
      </c>
      <c r="F239" s="115"/>
      <c r="G239" s="11" t="s">
        <v>26</v>
      </c>
      <c r="H239" s="145">
        <v>64.8</v>
      </c>
      <c r="I239" s="12">
        <v>156.80000000000001</v>
      </c>
      <c r="J239" s="10"/>
      <c r="K239" s="11">
        <v>30</v>
      </c>
      <c r="L239" s="11">
        <f t="shared" si="125"/>
        <v>5</v>
      </c>
      <c r="M239" s="25">
        <f t="shared" si="126"/>
        <v>1.7322834645669296</v>
      </c>
      <c r="N239" s="25">
        <f t="shared" si="127"/>
        <v>142.56</v>
      </c>
      <c r="O239" s="26">
        <f t="shared" si="128"/>
        <v>26.356205747605159</v>
      </c>
      <c r="P239" s="11" t="str">
        <f t="shared" si="129"/>
        <v>OVERWEIGHT</v>
      </c>
      <c r="Q239" s="25">
        <f t="shared" si="130"/>
        <v>51.120000000000012</v>
      </c>
      <c r="R239" s="25">
        <f t="shared" si="131"/>
        <v>58.319999999999993</v>
      </c>
      <c r="S239" s="25">
        <f t="shared" si="132"/>
        <v>71.28</v>
      </c>
      <c r="T239" s="25">
        <f t="shared" si="133"/>
        <v>1533.6000000000004</v>
      </c>
      <c r="U239" s="153">
        <v>43322</v>
      </c>
    </row>
    <row r="240" spans="1:21">
      <c r="A240" s="9" t="s">
        <v>390</v>
      </c>
      <c r="B240" s="10" t="s">
        <v>391</v>
      </c>
      <c r="C240" s="10" t="s">
        <v>94</v>
      </c>
      <c r="D240" s="10"/>
      <c r="E240" s="11" t="s">
        <v>25</v>
      </c>
      <c r="F240" s="115"/>
      <c r="G240" s="11" t="s">
        <v>26</v>
      </c>
      <c r="H240" s="145">
        <v>62.5</v>
      </c>
      <c r="I240" s="12">
        <v>144.69999999999999</v>
      </c>
      <c r="J240" s="10"/>
      <c r="K240" s="11">
        <v>30</v>
      </c>
      <c r="L240" s="11">
        <f t="shared" si="125"/>
        <v>4</v>
      </c>
      <c r="M240" s="25">
        <f t="shared" si="126"/>
        <v>8.9685039370078705</v>
      </c>
      <c r="N240" s="25">
        <f t="shared" si="127"/>
        <v>137.5</v>
      </c>
      <c r="O240" s="26">
        <f t="shared" si="128"/>
        <v>29.849905125061561</v>
      </c>
      <c r="P240" s="11" t="str">
        <f t="shared" si="129"/>
        <v>OVERWEIGHT</v>
      </c>
      <c r="Q240" s="25">
        <f t="shared" si="130"/>
        <v>40.22999999999999</v>
      </c>
      <c r="R240" s="25">
        <f t="shared" si="131"/>
        <v>56.25</v>
      </c>
      <c r="S240" s="25">
        <f t="shared" si="132"/>
        <v>68.75</v>
      </c>
      <c r="T240" s="25">
        <f t="shared" si="133"/>
        <v>1206.8999999999996</v>
      </c>
      <c r="U240" s="153">
        <v>43322</v>
      </c>
    </row>
    <row r="241" spans="1:21">
      <c r="A241" s="9" t="s">
        <v>392</v>
      </c>
      <c r="B241" s="10" t="s">
        <v>393</v>
      </c>
      <c r="C241" s="10" t="s">
        <v>394</v>
      </c>
      <c r="D241" s="10"/>
      <c r="E241" s="11" t="s">
        <v>25</v>
      </c>
      <c r="F241" s="115">
        <v>34638</v>
      </c>
      <c r="G241" s="11" t="s">
        <v>26</v>
      </c>
      <c r="H241" s="145">
        <v>50.3</v>
      </c>
      <c r="I241" s="12">
        <v>150.6</v>
      </c>
      <c r="J241" s="10"/>
      <c r="K241" s="11">
        <v>30</v>
      </c>
      <c r="L241" s="11">
        <f t="shared" si="125"/>
        <v>4</v>
      </c>
      <c r="M241" s="25">
        <f t="shared" si="126"/>
        <v>11.291338582677167</v>
      </c>
      <c r="N241" s="25">
        <f t="shared" si="127"/>
        <v>110.66</v>
      </c>
      <c r="O241" s="26">
        <f t="shared" si="128"/>
        <v>22.177778483233951</v>
      </c>
      <c r="P241" s="11" t="str">
        <f t="shared" si="129"/>
        <v>NORMAL</v>
      </c>
      <c r="Q241" s="25">
        <f t="shared" si="130"/>
        <v>45.539999999999992</v>
      </c>
      <c r="R241" s="25">
        <f t="shared" si="131"/>
        <v>45.269999999999996</v>
      </c>
      <c r="S241" s="25">
        <f t="shared" si="132"/>
        <v>55.33</v>
      </c>
      <c r="T241" s="25">
        <f t="shared" si="133"/>
        <v>1366.1999999999998</v>
      </c>
      <c r="U241" s="153">
        <v>43322</v>
      </c>
    </row>
    <row r="242" spans="1:21">
      <c r="A242" s="9" t="s">
        <v>397</v>
      </c>
      <c r="B242" s="10" t="s">
        <v>398</v>
      </c>
      <c r="C242" s="10"/>
      <c r="D242" s="113" t="s">
        <v>399</v>
      </c>
      <c r="E242" s="11" t="s">
        <v>37</v>
      </c>
      <c r="F242" s="115"/>
      <c r="G242" s="11" t="s">
        <v>26</v>
      </c>
      <c r="H242" s="145">
        <v>67.650000000000006</v>
      </c>
      <c r="I242" s="12">
        <v>158.5</v>
      </c>
      <c r="J242" s="10"/>
      <c r="K242" s="11">
        <v>30</v>
      </c>
      <c r="L242" s="11">
        <f t="shared" si="125"/>
        <v>5</v>
      </c>
      <c r="M242" s="25">
        <f t="shared" si="126"/>
        <v>2.4015748031496038</v>
      </c>
      <c r="N242" s="25">
        <f t="shared" si="127"/>
        <v>148.83000000000001</v>
      </c>
      <c r="O242" s="26">
        <f t="shared" si="128"/>
        <v>26.928320512692935</v>
      </c>
      <c r="P242" s="11" t="str">
        <f t="shared" si="129"/>
        <v>OVERWEIGHT</v>
      </c>
      <c r="Q242" s="25">
        <f t="shared" si="130"/>
        <v>52.65</v>
      </c>
      <c r="R242" s="25">
        <f t="shared" si="131"/>
        <v>60.885000000000005</v>
      </c>
      <c r="S242" s="25">
        <f t="shared" si="132"/>
        <v>74.415000000000006</v>
      </c>
      <c r="T242" s="25">
        <f t="shared" si="133"/>
        <v>1579.5</v>
      </c>
      <c r="U242" s="153">
        <v>43322</v>
      </c>
    </row>
    <row r="243" spans="1:21">
      <c r="A243" s="9" t="s">
        <v>400</v>
      </c>
      <c r="B243" s="10" t="s">
        <v>401</v>
      </c>
      <c r="C243" s="10"/>
      <c r="D243" s="113" t="s">
        <v>402</v>
      </c>
      <c r="E243" s="11" t="s">
        <v>25</v>
      </c>
      <c r="F243" s="115"/>
      <c r="G243" s="11" t="s">
        <v>26</v>
      </c>
      <c r="H243" s="12">
        <v>62.3</v>
      </c>
      <c r="I243" s="12">
        <v>161.80000000000001</v>
      </c>
      <c r="J243" s="10"/>
      <c r="K243" s="11">
        <v>30</v>
      </c>
      <c r="L243" s="11">
        <f t="shared" si="125"/>
        <v>5</v>
      </c>
      <c r="M243" s="25">
        <f t="shared" si="126"/>
        <v>3.7007874015748037</v>
      </c>
      <c r="N243" s="25">
        <f t="shared" si="127"/>
        <v>137.06</v>
      </c>
      <c r="O243" s="26">
        <f t="shared" si="128"/>
        <v>23.797482279852275</v>
      </c>
      <c r="P243" s="11" t="str">
        <f t="shared" si="129"/>
        <v>NORMAL</v>
      </c>
      <c r="Q243" s="25">
        <f t="shared" si="130"/>
        <v>55.620000000000012</v>
      </c>
      <c r="R243" s="25">
        <f t="shared" si="131"/>
        <v>56.069999999999993</v>
      </c>
      <c r="S243" s="25">
        <f t="shared" si="132"/>
        <v>68.53</v>
      </c>
      <c r="T243" s="25">
        <f t="shared" si="133"/>
        <v>1668.6000000000004</v>
      </c>
      <c r="U243" s="153">
        <v>43322</v>
      </c>
    </row>
    <row r="244" spans="1:21">
      <c r="A244" s="9" t="s">
        <v>403</v>
      </c>
      <c r="B244" s="10" t="s">
        <v>404</v>
      </c>
      <c r="C244" s="10"/>
      <c r="D244" s="113" t="s">
        <v>405</v>
      </c>
      <c r="E244" s="11" t="s">
        <v>37</v>
      </c>
      <c r="F244" s="115"/>
      <c r="G244" s="11" t="s">
        <v>26</v>
      </c>
      <c r="H244" s="12">
        <v>76.05</v>
      </c>
      <c r="I244" s="12">
        <v>155.19999999999999</v>
      </c>
      <c r="J244" s="10"/>
      <c r="K244" s="11">
        <v>30</v>
      </c>
      <c r="L244" s="11">
        <f t="shared" si="125"/>
        <v>5</v>
      </c>
      <c r="M244" s="25">
        <f t="shared" si="126"/>
        <v>1.1023622047244039</v>
      </c>
      <c r="N244" s="25">
        <f t="shared" si="127"/>
        <v>167.31</v>
      </c>
      <c r="O244" s="26">
        <f t="shared" si="128"/>
        <v>31.572995270485713</v>
      </c>
      <c r="P244" s="11" t="str">
        <f t="shared" si="129"/>
        <v>OBESE</v>
      </c>
      <c r="Q244" s="25">
        <f t="shared" si="130"/>
        <v>49.679999999999993</v>
      </c>
      <c r="R244" s="25">
        <f t="shared" si="131"/>
        <v>68.444999999999993</v>
      </c>
      <c r="S244" s="25">
        <f t="shared" si="132"/>
        <v>83.655000000000001</v>
      </c>
      <c r="T244" s="25">
        <f t="shared" si="133"/>
        <v>1490.3999999999999</v>
      </c>
      <c r="U244" s="153">
        <v>43322</v>
      </c>
    </row>
    <row r="245" spans="1:21">
      <c r="A245" s="9" t="s">
        <v>406</v>
      </c>
      <c r="B245" s="10" t="s">
        <v>407</v>
      </c>
      <c r="C245" s="10"/>
      <c r="D245" s="113" t="s">
        <v>408</v>
      </c>
      <c r="E245" s="11" t="s">
        <v>25</v>
      </c>
      <c r="F245" s="115"/>
      <c r="G245" s="11" t="s">
        <v>26</v>
      </c>
      <c r="H245" s="12">
        <v>50.35</v>
      </c>
      <c r="I245" s="12">
        <v>144.5</v>
      </c>
      <c r="J245" s="10"/>
      <c r="K245" s="11">
        <v>30</v>
      </c>
      <c r="L245" s="11">
        <f t="shared" si="125"/>
        <v>4</v>
      </c>
      <c r="M245" s="25">
        <f t="shared" si="126"/>
        <v>8.8897637795275521</v>
      </c>
      <c r="N245" s="25">
        <f t="shared" si="127"/>
        <v>110.77000000000001</v>
      </c>
      <c r="O245" s="26">
        <f t="shared" si="128"/>
        <v>24.113695956705499</v>
      </c>
      <c r="P245" s="11" t="str">
        <f t="shared" si="129"/>
        <v>NORMAL</v>
      </c>
      <c r="Q245" s="25">
        <f t="shared" si="130"/>
        <v>40.049999999999997</v>
      </c>
      <c r="R245" s="25">
        <f t="shared" si="131"/>
        <v>45.314999999999998</v>
      </c>
      <c r="S245" s="25">
        <f t="shared" si="132"/>
        <v>55.385000000000005</v>
      </c>
      <c r="T245" s="25">
        <f t="shared" si="133"/>
        <v>1201.5</v>
      </c>
      <c r="U245" s="153">
        <v>43322</v>
      </c>
    </row>
    <row r="246" spans="1:21">
      <c r="A246" s="9" t="s">
        <v>409</v>
      </c>
      <c r="B246" s="10" t="s">
        <v>410</v>
      </c>
      <c r="C246" s="10"/>
      <c r="D246" s="10"/>
      <c r="E246" s="11" t="s">
        <v>25</v>
      </c>
      <c r="F246" s="115"/>
      <c r="G246" s="11" t="s">
        <v>26</v>
      </c>
      <c r="H246" s="12">
        <v>46.3</v>
      </c>
      <c r="I246" s="12">
        <v>161.19999999999999</v>
      </c>
      <c r="J246" s="10"/>
      <c r="K246" s="11">
        <v>30</v>
      </c>
      <c r="L246" s="11">
        <f t="shared" si="125"/>
        <v>5</v>
      </c>
      <c r="M246" s="25">
        <f t="shared" si="126"/>
        <v>3.4645669291338486</v>
      </c>
      <c r="N246" s="25">
        <f t="shared" si="127"/>
        <v>101.86</v>
      </c>
      <c r="O246" s="26">
        <f t="shared" si="128"/>
        <v>17.817670203005992</v>
      </c>
      <c r="P246" s="11" t="str">
        <f t="shared" si="129"/>
        <v>UNDERWEIGHT</v>
      </c>
      <c r="Q246" s="25">
        <f t="shared" si="130"/>
        <v>55.079999999999991</v>
      </c>
      <c r="R246" s="25">
        <f t="shared" si="131"/>
        <v>41.669999999999995</v>
      </c>
      <c r="S246" s="25">
        <f t="shared" si="132"/>
        <v>50.93</v>
      </c>
      <c r="T246" s="25">
        <f t="shared" si="133"/>
        <v>1652.3999999999996</v>
      </c>
      <c r="U246" s="153">
        <v>43322</v>
      </c>
    </row>
    <row r="247" spans="1:21">
      <c r="A247" s="14" t="s">
        <v>326</v>
      </c>
      <c r="B247" s="15" t="s">
        <v>327</v>
      </c>
      <c r="C247" s="15"/>
      <c r="D247" s="146" t="s">
        <v>328</v>
      </c>
      <c r="E247" s="16" t="s">
        <v>25</v>
      </c>
      <c r="F247" s="129"/>
      <c r="G247" s="16" t="s">
        <v>26</v>
      </c>
      <c r="H247" s="147">
        <v>67.7</v>
      </c>
      <c r="I247" s="17">
        <v>150.1</v>
      </c>
      <c r="J247" s="150">
        <v>43.3</v>
      </c>
      <c r="K247" s="55">
        <v>30</v>
      </c>
      <c r="L247" s="55">
        <f t="shared" si="125"/>
        <v>4</v>
      </c>
      <c r="M247" s="74">
        <f t="shared" si="126"/>
        <v>11.094488188976381</v>
      </c>
      <c r="N247" s="74">
        <f t="shared" si="127"/>
        <v>148.94000000000003</v>
      </c>
      <c r="O247" s="75">
        <f t="shared" si="128"/>
        <v>30.04881045325768</v>
      </c>
      <c r="P247" s="55" t="str">
        <f t="shared" si="129"/>
        <v>OBESE</v>
      </c>
      <c r="Q247" s="74">
        <f t="shared" si="130"/>
        <v>45.089999999999996</v>
      </c>
      <c r="R247" s="74">
        <f t="shared" si="131"/>
        <v>60.93</v>
      </c>
      <c r="S247" s="74">
        <f t="shared" si="132"/>
        <v>74.47</v>
      </c>
      <c r="T247" s="74">
        <f t="shared" si="133"/>
        <v>1352.6999999999998</v>
      </c>
      <c r="U247" s="111">
        <v>43420</v>
      </c>
    </row>
    <row r="248" spans="1:21">
      <c r="A248" s="14" t="s">
        <v>334</v>
      </c>
      <c r="B248" s="15" t="s">
        <v>335</v>
      </c>
      <c r="C248" s="15" t="s">
        <v>25</v>
      </c>
      <c r="D248" s="146" t="s">
        <v>336</v>
      </c>
      <c r="E248" s="16" t="s">
        <v>25</v>
      </c>
      <c r="F248" s="129">
        <v>30640</v>
      </c>
      <c r="G248" s="16" t="s">
        <v>26</v>
      </c>
      <c r="H248" s="147">
        <v>55.7</v>
      </c>
      <c r="I248" s="17">
        <v>149</v>
      </c>
      <c r="J248" s="150">
        <v>37</v>
      </c>
      <c r="K248" s="55">
        <v>30</v>
      </c>
      <c r="L248" s="55">
        <f t="shared" si="125"/>
        <v>4</v>
      </c>
      <c r="M248" s="74">
        <f t="shared" si="126"/>
        <v>10.661417322834641</v>
      </c>
      <c r="N248" s="74">
        <f t="shared" si="127"/>
        <v>122.54000000000002</v>
      </c>
      <c r="O248" s="75">
        <f t="shared" si="128"/>
        <v>25.088959956758707</v>
      </c>
      <c r="P248" s="55" t="str">
        <f t="shared" si="129"/>
        <v>OVERWEIGHT</v>
      </c>
      <c r="Q248" s="74">
        <f t="shared" si="130"/>
        <v>44.1</v>
      </c>
      <c r="R248" s="74">
        <f t="shared" si="131"/>
        <v>50.13</v>
      </c>
      <c r="S248" s="74">
        <f t="shared" si="132"/>
        <v>61.27</v>
      </c>
      <c r="T248" s="74">
        <f t="shared" si="133"/>
        <v>1323</v>
      </c>
      <c r="U248" s="111">
        <v>43420</v>
      </c>
    </row>
    <row r="249" spans="1:21">
      <c r="A249" s="14" t="s">
        <v>342</v>
      </c>
      <c r="B249" s="15" t="s">
        <v>343</v>
      </c>
      <c r="C249" s="15" t="s">
        <v>344</v>
      </c>
      <c r="D249" s="146" t="s">
        <v>345</v>
      </c>
      <c r="E249" s="16" t="s">
        <v>37</v>
      </c>
      <c r="F249" s="129">
        <v>34864</v>
      </c>
      <c r="G249" s="16" t="s">
        <v>26</v>
      </c>
      <c r="H249" s="147">
        <v>61.7</v>
      </c>
      <c r="I249" s="17">
        <v>160</v>
      </c>
      <c r="J249" s="150">
        <v>22.7</v>
      </c>
      <c r="K249" s="55">
        <v>30</v>
      </c>
      <c r="L249" s="55">
        <f t="shared" si="125"/>
        <v>5</v>
      </c>
      <c r="M249" s="74">
        <f t="shared" si="126"/>
        <v>2.9921259842519703</v>
      </c>
      <c r="N249" s="74">
        <f t="shared" si="127"/>
        <v>135.74</v>
      </c>
      <c r="O249" s="75">
        <f t="shared" si="128"/>
        <v>24.101562499999996</v>
      </c>
      <c r="P249" s="55" t="str">
        <f t="shared" si="129"/>
        <v>NORMAL</v>
      </c>
      <c r="Q249" s="74">
        <f t="shared" si="130"/>
        <v>54</v>
      </c>
      <c r="R249" s="74">
        <f t="shared" si="131"/>
        <v>55.53</v>
      </c>
      <c r="S249" s="74">
        <f t="shared" si="132"/>
        <v>67.87</v>
      </c>
      <c r="T249" s="74">
        <f t="shared" si="133"/>
        <v>1620</v>
      </c>
      <c r="U249" s="111">
        <v>43420</v>
      </c>
    </row>
    <row r="250" spans="1:21">
      <c r="A250" s="14" t="s">
        <v>350</v>
      </c>
      <c r="B250" s="15" t="s">
        <v>351</v>
      </c>
      <c r="C250" s="15" t="s">
        <v>318</v>
      </c>
      <c r="D250" s="15"/>
      <c r="E250" s="16" t="s">
        <v>25</v>
      </c>
      <c r="F250" s="129">
        <v>29320</v>
      </c>
      <c r="G250" s="16" t="s">
        <v>26</v>
      </c>
      <c r="H250" s="147">
        <v>53.9</v>
      </c>
      <c r="I250" s="17">
        <v>158.1</v>
      </c>
      <c r="J250" s="150">
        <v>28</v>
      </c>
      <c r="K250" s="55">
        <v>30</v>
      </c>
      <c r="L250" s="55">
        <f t="shared" si="125"/>
        <v>5</v>
      </c>
      <c r="M250" s="74">
        <f t="shared" si="126"/>
        <v>2.2440944881889671</v>
      </c>
      <c r="N250" s="74">
        <f t="shared" si="127"/>
        <v>118.58000000000001</v>
      </c>
      <c r="O250" s="75">
        <f t="shared" si="128"/>
        <v>21.563786600927124</v>
      </c>
      <c r="P250" s="55" t="str">
        <f t="shared" si="129"/>
        <v>NORMAL</v>
      </c>
      <c r="Q250" s="74">
        <f t="shared" si="130"/>
        <v>52.289999999999992</v>
      </c>
      <c r="R250" s="74">
        <f t="shared" si="131"/>
        <v>48.51</v>
      </c>
      <c r="S250" s="74">
        <f t="shared" si="132"/>
        <v>59.29</v>
      </c>
      <c r="T250" s="74">
        <f t="shared" si="133"/>
        <v>1568.6999999999998</v>
      </c>
      <c r="U250" s="111">
        <v>43420</v>
      </c>
    </row>
    <row r="251" spans="1:21">
      <c r="A251" s="14" t="s">
        <v>128</v>
      </c>
      <c r="B251" s="15" t="s">
        <v>366</v>
      </c>
      <c r="C251" s="15"/>
      <c r="D251" s="146" t="s">
        <v>367</v>
      </c>
      <c r="E251" s="16" t="s">
        <v>25</v>
      </c>
      <c r="F251" s="129">
        <v>34078</v>
      </c>
      <c r="G251" s="16" t="s">
        <v>26</v>
      </c>
      <c r="H251" s="147">
        <v>47.9</v>
      </c>
      <c r="I251" s="17">
        <v>151.9</v>
      </c>
      <c r="J251" s="150">
        <v>27.9</v>
      </c>
      <c r="K251" s="55">
        <v>30</v>
      </c>
      <c r="L251" s="55">
        <f t="shared" si="125"/>
        <v>4</v>
      </c>
      <c r="M251" s="74">
        <f t="shared" si="126"/>
        <v>11.803149606299215</v>
      </c>
      <c r="N251" s="74">
        <f t="shared" si="127"/>
        <v>105.38000000000001</v>
      </c>
      <c r="O251" s="75">
        <f t="shared" si="128"/>
        <v>20.759647059996244</v>
      </c>
      <c r="P251" s="55" t="str">
        <f t="shared" si="129"/>
        <v>NORMAL</v>
      </c>
      <c r="Q251" s="74">
        <f t="shared" si="130"/>
        <v>46.710000000000008</v>
      </c>
      <c r="R251" s="74">
        <f t="shared" si="131"/>
        <v>43.11</v>
      </c>
      <c r="S251" s="74">
        <f t="shared" si="132"/>
        <v>52.69</v>
      </c>
      <c r="T251" s="74">
        <f t="shared" si="133"/>
        <v>1401.3000000000002</v>
      </c>
      <c r="U251" s="111">
        <v>43420</v>
      </c>
    </row>
    <row r="252" spans="1:21">
      <c r="A252" s="14" t="s">
        <v>274</v>
      </c>
      <c r="B252" s="15" t="s">
        <v>368</v>
      </c>
      <c r="C252" s="15"/>
      <c r="D252" s="15"/>
      <c r="E252" s="16" t="s">
        <v>25</v>
      </c>
      <c r="F252" s="129">
        <v>21030</v>
      </c>
      <c r="G252" s="16" t="s">
        <v>26</v>
      </c>
      <c r="H252" s="147">
        <v>70.599999999999994</v>
      </c>
      <c r="I252" s="151">
        <v>152.19999999999999</v>
      </c>
      <c r="J252" s="150">
        <v>43.4</v>
      </c>
      <c r="K252" s="55">
        <v>30</v>
      </c>
      <c r="L252" s="55">
        <f t="shared" si="125"/>
        <v>4</v>
      </c>
      <c r="M252" s="74">
        <f t="shared" si="126"/>
        <v>11.921259842519682</v>
      </c>
      <c r="N252" s="74">
        <f t="shared" si="127"/>
        <v>155.32</v>
      </c>
      <c r="O252" s="75">
        <f t="shared" si="128"/>
        <v>30.477223240048282</v>
      </c>
      <c r="P252" s="55" t="str">
        <f t="shared" si="129"/>
        <v>OBESE</v>
      </c>
      <c r="Q252" s="74">
        <f t="shared" si="130"/>
        <v>46.97999999999999</v>
      </c>
      <c r="R252" s="74">
        <f t="shared" si="131"/>
        <v>63.539999999999992</v>
      </c>
      <c r="S252" s="74">
        <f t="shared" si="132"/>
        <v>77.66</v>
      </c>
      <c r="T252" s="74">
        <f t="shared" si="133"/>
        <v>1409.3999999999996</v>
      </c>
      <c r="U252" s="111">
        <v>43420</v>
      </c>
    </row>
    <row r="253" spans="1:21">
      <c r="A253" s="14" t="s">
        <v>369</v>
      </c>
      <c r="B253" s="15" t="s">
        <v>370</v>
      </c>
      <c r="C253" s="15" t="s">
        <v>371</v>
      </c>
      <c r="D253" s="146" t="s">
        <v>372</v>
      </c>
      <c r="E253" s="16" t="s">
        <v>25</v>
      </c>
      <c r="F253" s="129"/>
      <c r="G253" s="16" t="s">
        <v>26</v>
      </c>
      <c r="H253" s="147">
        <v>57.2</v>
      </c>
      <c r="I253" s="17">
        <v>152</v>
      </c>
      <c r="J253" s="17"/>
      <c r="K253" s="55">
        <v>30</v>
      </c>
      <c r="L253" s="55">
        <f t="shared" si="125"/>
        <v>4</v>
      </c>
      <c r="M253" s="74">
        <f t="shared" si="126"/>
        <v>11.842519685039374</v>
      </c>
      <c r="N253" s="74">
        <f t="shared" si="127"/>
        <v>125.84000000000002</v>
      </c>
      <c r="O253" s="75">
        <f t="shared" si="128"/>
        <v>24.757617728531859</v>
      </c>
      <c r="P253" s="55" t="str">
        <f t="shared" si="129"/>
        <v>NORMAL</v>
      </c>
      <c r="Q253" s="74">
        <f t="shared" si="130"/>
        <v>46.8</v>
      </c>
      <c r="R253" s="74">
        <f t="shared" si="131"/>
        <v>51.480000000000004</v>
      </c>
      <c r="S253" s="74">
        <f t="shared" si="132"/>
        <v>62.92</v>
      </c>
      <c r="T253" s="74">
        <f t="shared" si="133"/>
        <v>1404</v>
      </c>
      <c r="U253" s="111">
        <v>43420</v>
      </c>
    </row>
    <row r="254" spans="1:21">
      <c r="A254" s="14" t="s">
        <v>383</v>
      </c>
      <c r="B254" s="15" t="s">
        <v>384</v>
      </c>
      <c r="C254" s="15"/>
      <c r="D254" s="15"/>
      <c r="E254" s="16" t="s">
        <v>25</v>
      </c>
      <c r="F254" s="129">
        <v>28149</v>
      </c>
      <c r="G254" s="16" t="s">
        <v>26</v>
      </c>
      <c r="H254" s="147">
        <v>51.6</v>
      </c>
      <c r="I254" s="17">
        <v>141.4</v>
      </c>
      <c r="J254" s="150">
        <v>37.799999999999997</v>
      </c>
      <c r="K254" s="55">
        <v>30</v>
      </c>
      <c r="L254" s="55">
        <f t="shared" si="125"/>
        <v>4</v>
      </c>
      <c r="M254" s="74">
        <f t="shared" si="126"/>
        <v>7.6692913385826813</v>
      </c>
      <c r="N254" s="74">
        <f t="shared" si="127"/>
        <v>113.52000000000001</v>
      </c>
      <c r="O254" s="75">
        <f t="shared" si="128"/>
        <v>25.807793953774034</v>
      </c>
      <c r="P254" s="55" t="str">
        <f t="shared" si="129"/>
        <v>OVERWEIGHT</v>
      </c>
      <c r="Q254" s="74">
        <f t="shared" si="130"/>
        <v>37.260000000000005</v>
      </c>
      <c r="R254" s="74">
        <f t="shared" si="131"/>
        <v>46.44</v>
      </c>
      <c r="S254" s="74">
        <f t="shared" si="132"/>
        <v>56.760000000000005</v>
      </c>
      <c r="T254" s="74">
        <f t="shared" si="133"/>
        <v>1117.8000000000002</v>
      </c>
      <c r="U254" s="111">
        <v>43420</v>
      </c>
    </row>
    <row r="255" spans="1:21">
      <c r="A255" s="14" t="s">
        <v>390</v>
      </c>
      <c r="B255" s="15" t="s">
        <v>391</v>
      </c>
      <c r="C255" s="15" t="s">
        <v>94</v>
      </c>
      <c r="D255" s="15"/>
      <c r="E255" s="16" t="s">
        <v>25</v>
      </c>
      <c r="F255" s="129"/>
      <c r="G255" s="16" t="s">
        <v>26</v>
      </c>
      <c r="H255" s="147">
        <v>62.5</v>
      </c>
      <c r="I255" s="17">
        <v>144.69999999999999</v>
      </c>
      <c r="J255" s="152"/>
      <c r="K255" s="55">
        <v>30</v>
      </c>
      <c r="L255" s="55">
        <f t="shared" si="125"/>
        <v>4</v>
      </c>
      <c r="M255" s="74">
        <f t="shared" si="126"/>
        <v>8.9685039370078705</v>
      </c>
      <c r="N255" s="74">
        <f t="shared" si="127"/>
        <v>137.5</v>
      </c>
      <c r="O255" s="75">
        <f t="shared" si="128"/>
        <v>29.849905125061561</v>
      </c>
      <c r="P255" s="55" t="str">
        <f t="shared" si="129"/>
        <v>OVERWEIGHT</v>
      </c>
      <c r="Q255" s="74">
        <f t="shared" si="130"/>
        <v>40.22999999999999</v>
      </c>
      <c r="R255" s="74">
        <f t="shared" si="131"/>
        <v>56.25</v>
      </c>
      <c r="S255" s="74">
        <f t="shared" si="132"/>
        <v>68.75</v>
      </c>
      <c r="T255" s="74">
        <f t="shared" si="133"/>
        <v>1206.8999999999996</v>
      </c>
      <c r="U255" s="111">
        <v>43420</v>
      </c>
    </row>
    <row r="256" spans="1:21">
      <c r="A256" s="14" t="s">
        <v>392</v>
      </c>
      <c r="B256" s="15" t="s">
        <v>393</v>
      </c>
      <c r="C256" s="15" t="s">
        <v>394</v>
      </c>
      <c r="D256" s="15"/>
      <c r="E256" s="16" t="s">
        <v>25</v>
      </c>
      <c r="F256" s="129">
        <v>34638</v>
      </c>
      <c r="G256" s="16" t="s">
        <v>26</v>
      </c>
      <c r="H256" s="147">
        <v>49.5</v>
      </c>
      <c r="I256" s="17">
        <v>150.6</v>
      </c>
      <c r="J256" s="150">
        <v>31.2</v>
      </c>
      <c r="K256" s="55">
        <v>30</v>
      </c>
      <c r="L256" s="55">
        <f t="shared" si="125"/>
        <v>4</v>
      </c>
      <c r="M256" s="74">
        <f t="shared" si="126"/>
        <v>11.291338582677167</v>
      </c>
      <c r="N256" s="74">
        <f t="shared" si="127"/>
        <v>108.9</v>
      </c>
      <c r="O256" s="75">
        <f t="shared" si="128"/>
        <v>21.82505039602546</v>
      </c>
      <c r="P256" s="55" t="str">
        <f t="shared" si="129"/>
        <v>NORMAL</v>
      </c>
      <c r="Q256" s="74">
        <f t="shared" si="130"/>
        <v>45.539999999999992</v>
      </c>
      <c r="R256" s="74">
        <f t="shared" si="131"/>
        <v>44.55</v>
      </c>
      <c r="S256" s="74">
        <f t="shared" si="132"/>
        <v>54.45</v>
      </c>
      <c r="T256" s="74">
        <f t="shared" si="133"/>
        <v>1366.1999999999998</v>
      </c>
      <c r="U256" s="111">
        <v>43420</v>
      </c>
    </row>
    <row r="257" spans="1:21">
      <c r="A257" s="154" t="s">
        <v>411</v>
      </c>
      <c r="B257" s="155" t="s">
        <v>412</v>
      </c>
      <c r="C257" s="155" t="s">
        <v>344</v>
      </c>
      <c r="D257" s="156" t="s">
        <v>413</v>
      </c>
      <c r="E257" s="152" t="s">
        <v>37</v>
      </c>
      <c r="F257" s="157">
        <v>35061</v>
      </c>
      <c r="G257" s="152" t="s">
        <v>26</v>
      </c>
      <c r="H257" s="158">
        <v>61.4</v>
      </c>
      <c r="I257" s="158">
        <v>171</v>
      </c>
      <c r="J257" s="158">
        <v>17.899999999999999</v>
      </c>
      <c r="K257" s="108">
        <v>30</v>
      </c>
      <c r="L257" s="108">
        <f t="shared" si="125"/>
        <v>5</v>
      </c>
      <c r="M257" s="109">
        <f t="shared" si="126"/>
        <v>7.322834645669289</v>
      </c>
      <c r="N257" s="109">
        <f t="shared" si="127"/>
        <v>135.08000000000001</v>
      </c>
      <c r="O257" s="110">
        <f t="shared" si="128"/>
        <v>20.997913888033928</v>
      </c>
      <c r="P257" s="108" t="str">
        <f t="shared" si="129"/>
        <v>NORMAL</v>
      </c>
      <c r="Q257" s="109">
        <f t="shared" si="130"/>
        <v>63.9</v>
      </c>
      <c r="R257" s="109">
        <f t="shared" si="131"/>
        <v>55.26</v>
      </c>
      <c r="S257" s="109">
        <f t="shared" si="132"/>
        <v>67.539999999999992</v>
      </c>
      <c r="T257" s="109">
        <f t="shared" si="133"/>
        <v>1917</v>
      </c>
      <c r="U257" s="111">
        <v>43420</v>
      </c>
    </row>
    <row r="258" spans="1:21">
      <c r="A258" s="4" t="s">
        <v>414</v>
      </c>
      <c r="B258" s="5" t="s">
        <v>415</v>
      </c>
      <c r="C258" s="5" t="s">
        <v>416</v>
      </c>
      <c r="D258" s="159" t="s">
        <v>417</v>
      </c>
      <c r="E258" s="6" t="s">
        <v>37</v>
      </c>
      <c r="F258" s="7"/>
      <c r="G258" s="6" t="s">
        <v>26</v>
      </c>
      <c r="H258" s="8">
        <v>74.2</v>
      </c>
      <c r="I258" s="8">
        <v>160.5</v>
      </c>
      <c r="J258" s="8">
        <v>26.4</v>
      </c>
      <c r="K258" s="6">
        <v>30</v>
      </c>
      <c r="L258" s="6">
        <f t="shared" si="125"/>
        <v>5</v>
      </c>
      <c r="M258" s="23">
        <f t="shared" si="126"/>
        <v>3.1889763779527556</v>
      </c>
      <c r="N258" s="23">
        <f t="shared" si="127"/>
        <v>163.24</v>
      </c>
      <c r="O258" s="24">
        <f t="shared" si="128"/>
        <v>28.804068283498804</v>
      </c>
      <c r="P258" s="6" t="str">
        <f t="shared" si="129"/>
        <v>OVERWEIGHT</v>
      </c>
      <c r="Q258" s="23">
        <f t="shared" si="130"/>
        <v>54.45</v>
      </c>
      <c r="R258" s="23">
        <f t="shared" si="131"/>
        <v>66.78</v>
      </c>
      <c r="S258" s="23">
        <f t="shared" si="132"/>
        <v>81.62</v>
      </c>
      <c r="T258" s="23">
        <f t="shared" si="133"/>
        <v>1633.5</v>
      </c>
      <c r="U258" s="142">
        <v>43182</v>
      </c>
    </row>
    <row r="259" spans="1:21">
      <c r="A259" s="4" t="s">
        <v>418</v>
      </c>
      <c r="B259" s="5" t="s">
        <v>419</v>
      </c>
      <c r="C259" s="5" t="s">
        <v>357</v>
      </c>
      <c r="D259" s="159" t="s">
        <v>420</v>
      </c>
      <c r="E259" s="6" t="s">
        <v>37</v>
      </c>
      <c r="F259" s="7"/>
      <c r="G259" s="6" t="s">
        <v>26</v>
      </c>
      <c r="H259" s="8">
        <v>73</v>
      </c>
      <c r="I259" s="8">
        <v>163.1</v>
      </c>
      <c r="J259" s="8">
        <v>22.9</v>
      </c>
      <c r="K259" s="6">
        <v>30</v>
      </c>
      <c r="L259" s="6">
        <f t="shared" si="125"/>
        <v>5</v>
      </c>
      <c r="M259" s="23">
        <f t="shared" si="126"/>
        <v>4.2125984251968411</v>
      </c>
      <c r="N259" s="23">
        <f t="shared" si="127"/>
        <v>160.60000000000002</v>
      </c>
      <c r="O259" s="24">
        <f t="shared" si="128"/>
        <v>27.441948062542078</v>
      </c>
      <c r="P259" s="6" t="str">
        <f t="shared" si="129"/>
        <v>OVERWEIGHT</v>
      </c>
      <c r="Q259" s="23">
        <f t="shared" si="130"/>
        <v>56.789999999999992</v>
      </c>
      <c r="R259" s="23">
        <f t="shared" si="131"/>
        <v>65.7</v>
      </c>
      <c r="S259" s="23">
        <f t="shared" si="132"/>
        <v>80.3</v>
      </c>
      <c r="T259" s="23">
        <f t="shared" si="133"/>
        <v>1703.6999999999998</v>
      </c>
      <c r="U259" s="142">
        <v>43182</v>
      </c>
    </row>
    <row r="260" spans="1:21">
      <c r="A260" s="4" t="s">
        <v>421</v>
      </c>
      <c r="B260" s="5" t="s">
        <v>422</v>
      </c>
      <c r="C260" s="5"/>
      <c r="D260" s="160" t="s">
        <v>423</v>
      </c>
      <c r="E260" s="6" t="s">
        <v>25</v>
      </c>
      <c r="F260" s="7">
        <v>31607</v>
      </c>
      <c r="G260" s="6" t="s">
        <v>26</v>
      </c>
      <c r="H260" s="8">
        <v>48.9</v>
      </c>
      <c r="I260" s="8">
        <v>152.5</v>
      </c>
      <c r="J260" s="8">
        <v>31.1</v>
      </c>
      <c r="K260" s="6">
        <v>30</v>
      </c>
      <c r="L260" s="6">
        <f t="shared" si="125"/>
        <v>5</v>
      </c>
      <c r="M260" s="23">
        <f t="shared" si="126"/>
        <v>3.9370078740159187E-2</v>
      </c>
      <c r="N260" s="23">
        <f t="shared" si="127"/>
        <v>107.58000000000001</v>
      </c>
      <c r="O260" s="24">
        <f t="shared" si="128"/>
        <v>21.026605751142171</v>
      </c>
      <c r="P260" s="6" t="str">
        <f t="shared" si="129"/>
        <v>NORMAL</v>
      </c>
      <c r="Q260" s="23">
        <f t="shared" si="130"/>
        <v>47.25</v>
      </c>
      <c r="R260" s="23">
        <f t="shared" si="131"/>
        <v>44.01</v>
      </c>
      <c r="S260" s="23">
        <f t="shared" si="132"/>
        <v>53.79</v>
      </c>
      <c r="T260" s="23">
        <f t="shared" si="133"/>
        <v>1417.5</v>
      </c>
      <c r="U260" s="142">
        <v>43182</v>
      </c>
    </row>
    <row r="261" spans="1:21">
      <c r="A261" s="4" t="s">
        <v>424</v>
      </c>
      <c r="B261" s="5" t="s">
        <v>425</v>
      </c>
      <c r="C261" s="5"/>
      <c r="D261" s="5"/>
      <c r="E261" s="6" t="s">
        <v>37</v>
      </c>
      <c r="F261" s="7"/>
      <c r="G261" s="6" t="s">
        <v>26</v>
      </c>
      <c r="H261" s="8">
        <v>73</v>
      </c>
      <c r="I261" s="8">
        <v>174.5</v>
      </c>
      <c r="J261" s="8"/>
      <c r="K261" s="6">
        <v>30</v>
      </c>
      <c r="L261" s="6">
        <f t="shared" si="125"/>
        <v>5</v>
      </c>
      <c r="M261" s="23">
        <f t="shared" si="126"/>
        <v>8.7007874015747966</v>
      </c>
      <c r="N261" s="23">
        <f t="shared" si="127"/>
        <v>160.60000000000002</v>
      </c>
      <c r="O261" s="24">
        <f t="shared" si="128"/>
        <v>23.973530594986901</v>
      </c>
      <c r="P261" s="6" t="str">
        <f t="shared" si="129"/>
        <v>NORMAL</v>
      </c>
      <c r="Q261" s="23">
        <f t="shared" si="130"/>
        <v>67.05</v>
      </c>
      <c r="R261" s="23">
        <f t="shared" si="131"/>
        <v>65.7</v>
      </c>
      <c r="S261" s="23">
        <f t="shared" si="132"/>
        <v>80.3</v>
      </c>
      <c r="T261" s="23">
        <f t="shared" si="133"/>
        <v>2011.5</v>
      </c>
      <c r="U261" s="142">
        <v>43182</v>
      </c>
    </row>
    <row r="262" spans="1:21">
      <c r="A262" s="4" t="s">
        <v>426</v>
      </c>
      <c r="B262" s="5" t="s">
        <v>427</v>
      </c>
      <c r="C262" s="5" t="s">
        <v>371</v>
      </c>
      <c r="D262" s="159" t="s">
        <v>428</v>
      </c>
      <c r="E262" s="6" t="s">
        <v>25</v>
      </c>
      <c r="F262" s="7">
        <v>34938</v>
      </c>
      <c r="G262" s="6" t="s">
        <v>26</v>
      </c>
      <c r="H262" s="8">
        <v>56.3</v>
      </c>
      <c r="I262" s="8">
        <v>160</v>
      </c>
      <c r="J262" s="8">
        <v>32.9</v>
      </c>
      <c r="K262" s="6">
        <v>30</v>
      </c>
      <c r="L262" s="6">
        <f t="shared" si="125"/>
        <v>5</v>
      </c>
      <c r="M262" s="23">
        <f t="shared" si="126"/>
        <v>2.9921259842519703</v>
      </c>
      <c r="N262" s="23">
        <f t="shared" si="127"/>
        <v>123.86</v>
      </c>
      <c r="O262" s="24">
        <f t="shared" si="128"/>
        <v>21.992187499999993</v>
      </c>
      <c r="P262" s="6" t="str">
        <f t="shared" si="129"/>
        <v>NORMAL</v>
      </c>
      <c r="Q262" s="23">
        <f t="shared" si="130"/>
        <v>54</v>
      </c>
      <c r="R262" s="23">
        <f t="shared" si="131"/>
        <v>50.669999999999995</v>
      </c>
      <c r="S262" s="23">
        <f t="shared" si="132"/>
        <v>61.93</v>
      </c>
      <c r="T262" s="23">
        <f t="shared" si="133"/>
        <v>1620</v>
      </c>
      <c r="U262" s="142">
        <v>43182</v>
      </c>
    </row>
    <row r="263" spans="1:21">
      <c r="A263" s="4" t="s">
        <v>429</v>
      </c>
      <c r="B263" s="5" t="s">
        <v>430</v>
      </c>
      <c r="C263" s="5"/>
      <c r="D263" s="159" t="s">
        <v>431</v>
      </c>
      <c r="E263" s="6" t="s">
        <v>25</v>
      </c>
      <c r="F263" s="7">
        <v>29449</v>
      </c>
      <c r="G263" s="6" t="s">
        <v>26</v>
      </c>
      <c r="H263" s="8">
        <v>72.5</v>
      </c>
      <c r="I263" s="8">
        <v>152.9</v>
      </c>
      <c r="J263" s="8">
        <v>44.8</v>
      </c>
      <c r="K263" s="6">
        <v>30</v>
      </c>
      <c r="L263" s="6">
        <f t="shared" si="125"/>
        <v>5</v>
      </c>
      <c r="M263" s="23">
        <f t="shared" si="126"/>
        <v>0.19685039370078528</v>
      </c>
      <c r="N263" s="23">
        <f t="shared" si="127"/>
        <v>159.5</v>
      </c>
      <c r="O263" s="24">
        <f t="shared" si="128"/>
        <v>31.011518747425502</v>
      </c>
      <c r="P263" s="6" t="str">
        <f t="shared" si="129"/>
        <v>OBESE</v>
      </c>
      <c r="Q263" s="23">
        <f t="shared" si="130"/>
        <v>47.610000000000007</v>
      </c>
      <c r="R263" s="23">
        <f t="shared" si="131"/>
        <v>65.25</v>
      </c>
      <c r="S263" s="23">
        <f t="shared" si="132"/>
        <v>79.75</v>
      </c>
      <c r="T263" s="23">
        <f t="shared" si="133"/>
        <v>1428.3000000000002</v>
      </c>
      <c r="U263" s="142">
        <v>43182</v>
      </c>
    </row>
    <row r="264" spans="1:21">
      <c r="A264" s="4" t="s">
        <v>432</v>
      </c>
      <c r="B264" s="5" t="s">
        <v>433</v>
      </c>
      <c r="C264" s="5"/>
      <c r="D264" s="5"/>
      <c r="E264" s="6" t="s">
        <v>37</v>
      </c>
      <c r="F264" s="7"/>
      <c r="G264" s="6" t="s">
        <v>26</v>
      </c>
      <c r="H264" s="8">
        <v>70.900000000000006</v>
      </c>
      <c r="I264" s="8">
        <v>165</v>
      </c>
      <c r="J264" s="8">
        <v>26</v>
      </c>
      <c r="K264" s="6">
        <v>30</v>
      </c>
      <c r="L264" s="6">
        <f t="shared" si="125"/>
        <v>5</v>
      </c>
      <c r="M264" s="23">
        <f t="shared" si="126"/>
        <v>4.9606299212598337</v>
      </c>
      <c r="N264" s="23">
        <f t="shared" si="127"/>
        <v>155.98000000000002</v>
      </c>
      <c r="O264" s="24">
        <f t="shared" si="128"/>
        <v>26.042240587695137</v>
      </c>
      <c r="P264" s="6" t="str">
        <f t="shared" si="129"/>
        <v>OVERWEIGHT</v>
      </c>
      <c r="Q264" s="23">
        <f t="shared" si="130"/>
        <v>58.5</v>
      </c>
      <c r="R264" s="23">
        <f t="shared" si="131"/>
        <v>63.81</v>
      </c>
      <c r="S264" s="23">
        <f t="shared" si="132"/>
        <v>77.990000000000009</v>
      </c>
      <c r="T264" s="23">
        <f t="shared" si="133"/>
        <v>1755</v>
      </c>
      <c r="U264" s="142">
        <v>43182</v>
      </c>
    </row>
    <row r="265" spans="1:21">
      <c r="A265" s="4" t="s">
        <v>434</v>
      </c>
      <c r="B265" s="5" t="s">
        <v>435</v>
      </c>
      <c r="C265" s="5" t="s">
        <v>357</v>
      </c>
      <c r="D265" s="159" t="s">
        <v>436</v>
      </c>
      <c r="E265" s="6" t="s">
        <v>25</v>
      </c>
      <c r="F265" s="7">
        <v>33998</v>
      </c>
      <c r="G265" s="6" t="s">
        <v>26</v>
      </c>
      <c r="H265" s="8">
        <v>46.3</v>
      </c>
      <c r="I265" s="8">
        <v>149.5</v>
      </c>
      <c r="J265" s="32">
        <v>25.4</v>
      </c>
      <c r="K265" s="6">
        <v>30</v>
      </c>
      <c r="L265" s="6">
        <f t="shared" si="125"/>
        <v>4</v>
      </c>
      <c r="M265" s="23">
        <f t="shared" si="126"/>
        <v>10.858267716535426</v>
      </c>
      <c r="N265" s="23">
        <f t="shared" si="127"/>
        <v>101.86</v>
      </c>
      <c r="O265" s="24">
        <f t="shared" si="128"/>
        <v>20.715651950201895</v>
      </c>
      <c r="P265" s="6" t="str">
        <f t="shared" si="129"/>
        <v>NORMAL</v>
      </c>
      <c r="Q265" s="23">
        <f t="shared" si="130"/>
        <v>44.55</v>
      </c>
      <c r="R265" s="23">
        <f t="shared" si="131"/>
        <v>41.669999999999995</v>
      </c>
      <c r="S265" s="23">
        <f t="shared" si="132"/>
        <v>50.93</v>
      </c>
      <c r="T265" s="23">
        <f t="shared" si="133"/>
        <v>1336.5</v>
      </c>
      <c r="U265" s="142">
        <v>43182</v>
      </c>
    </row>
    <row r="266" spans="1:21">
      <c r="A266" s="4" t="s">
        <v>437</v>
      </c>
      <c r="B266" s="5" t="s">
        <v>438</v>
      </c>
      <c r="C266" s="5" t="s">
        <v>439</v>
      </c>
      <c r="D266" s="159" t="s">
        <v>440</v>
      </c>
      <c r="E266" s="6" t="s">
        <v>37</v>
      </c>
      <c r="F266" s="7"/>
      <c r="G266" s="6" t="s">
        <v>26</v>
      </c>
      <c r="H266" s="8">
        <v>95.3</v>
      </c>
      <c r="I266" s="8">
        <v>158.19999999999999</v>
      </c>
      <c r="J266" s="32">
        <v>51.9</v>
      </c>
      <c r="K266" s="6">
        <v>30</v>
      </c>
      <c r="L266" s="6">
        <f t="shared" si="125"/>
        <v>5</v>
      </c>
      <c r="M266" s="23">
        <f t="shared" si="126"/>
        <v>2.2834645669291262</v>
      </c>
      <c r="N266" s="23">
        <f t="shared" si="127"/>
        <v>209.66</v>
      </c>
      <c r="O266" s="24">
        <f t="shared" si="128"/>
        <v>38.07850965587896</v>
      </c>
      <c r="P266" s="6" t="str">
        <f t="shared" si="129"/>
        <v>OBESE</v>
      </c>
      <c r="Q266" s="23">
        <f t="shared" si="130"/>
        <v>52.379999999999988</v>
      </c>
      <c r="R266" s="23">
        <f t="shared" si="131"/>
        <v>85.77</v>
      </c>
      <c r="S266" s="23">
        <f t="shared" si="132"/>
        <v>104.83</v>
      </c>
      <c r="T266" s="23">
        <f t="shared" si="133"/>
        <v>1571.3999999999996</v>
      </c>
      <c r="U266" s="142">
        <v>43182</v>
      </c>
    </row>
    <row r="267" spans="1:21">
      <c r="A267" s="4" t="s">
        <v>441</v>
      </c>
      <c r="B267" s="5" t="s">
        <v>442</v>
      </c>
      <c r="C267" s="5"/>
      <c r="D267" s="159" t="s">
        <v>443</v>
      </c>
      <c r="E267" s="6" t="s">
        <v>25</v>
      </c>
      <c r="F267" s="7">
        <v>32038</v>
      </c>
      <c r="G267" s="6" t="s">
        <v>26</v>
      </c>
      <c r="H267" s="8">
        <v>68.599999999999994</v>
      </c>
      <c r="I267" s="8">
        <v>158.4</v>
      </c>
      <c r="J267" s="8">
        <v>36.299999999999997</v>
      </c>
      <c r="K267" s="6">
        <v>30</v>
      </c>
      <c r="L267" s="6">
        <f t="shared" si="125"/>
        <v>5</v>
      </c>
      <c r="M267" s="23">
        <f t="shared" si="126"/>
        <v>2.3622047244094553</v>
      </c>
      <c r="N267" s="23">
        <f t="shared" si="127"/>
        <v>150.91999999999999</v>
      </c>
      <c r="O267" s="24">
        <f t="shared" si="128"/>
        <v>27.340960106111616</v>
      </c>
      <c r="P267" s="6" t="str">
        <f t="shared" si="129"/>
        <v>OVERWEIGHT</v>
      </c>
      <c r="Q267" s="23">
        <f t="shared" si="130"/>
        <v>52.56</v>
      </c>
      <c r="R267" s="23">
        <f t="shared" si="131"/>
        <v>61.739999999999995</v>
      </c>
      <c r="S267" s="23">
        <f t="shared" si="132"/>
        <v>75.459999999999994</v>
      </c>
      <c r="T267" s="23">
        <f t="shared" si="133"/>
        <v>1576.8000000000002</v>
      </c>
      <c r="U267" s="142">
        <v>43182</v>
      </c>
    </row>
    <row r="268" spans="1:21">
      <c r="A268" s="4" t="s">
        <v>444</v>
      </c>
      <c r="B268" s="5" t="s">
        <v>445</v>
      </c>
      <c r="C268" s="5" t="s">
        <v>446</v>
      </c>
      <c r="D268" s="159" t="s">
        <v>447</v>
      </c>
      <c r="E268" s="6" t="s">
        <v>25</v>
      </c>
      <c r="F268" s="7"/>
      <c r="G268" s="6" t="s">
        <v>26</v>
      </c>
      <c r="H268" s="8">
        <v>62</v>
      </c>
      <c r="I268" s="8">
        <v>152</v>
      </c>
      <c r="J268" s="8">
        <v>40.200000000000003</v>
      </c>
      <c r="K268" s="6">
        <v>30</v>
      </c>
      <c r="L268" s="6">
        <f t="shared" si="125"/>
        <v>4</v>
      </c>
      <c r="M268" s="23">
        <f t="shared" si="126"/>
        <v>11.842519685039374</v>
      </c>
      <c r="N268" s="23">
        <f t="shared" si="127"/>
        <v>136.4</v>
      </c>
      <c r="O268" s="24">
        <f t="shared" si="128"/>
        <v>26.835180055401661</v>
      </c>
      <c r="P268" s="6" t="str">
        <f t="shared" si="129"/>
        <v>OVERWEIGHT</v>
      </c>
      <c r="Q268" s="23">
        <f t="shared" si="130"/>
        <v>46.8</v>
      </c>
      <c r="R268" s="23">
        <f t="shared" si="131"/>
        <v>55.8</v>
      </c>
      <c r="S268" s="23">
        <f t="shared" si="132"/>
        <v>68.2</v>
      </c>
      <c r="T268" s="23">
        <f t="shared" si="133"/>
        <v>1404</v>
      </c>
      <c r="U268" s="142">
        <v>43182</v>
      </c>
    </row>
    <row r="269" spans="1:21">
      <c r="A269" s="4" t="s">
        <v>448</v>
      </c>
      <c r="B269" s="5" t="s">
        <v>449</v>
      </c>
      <c r="C269" s="5" t="s">
        <v>450</v>
      </c>
      <c r="D269" s="159" t="s">
        <v>451</v>
      </c>
      <c r="E269" s="6" t="s">
        <v>25</v>
      </c>
      <c r="F269" s="7">
        <v>32170</v>
      </c>
      <c r="G269" s="6" t="s">
        <v>26</v>
      </c>
      <c r="H269" s="8">
        <v>60.3</v>
      </c>
      <c r="I269" s="8">
        <v>157</v>
      </c>
      <c r="J269" s="8">
        <v>34.799999999999997</v>
      </c>
      <c r="K269" s="6">
        <v>30</v>
      </c>
      <c r="L269" s="6">
        <f t="shared" si="125"/>
        <v>5</v>
      </c>
      <c r="M269" s="23">
        <f t="shared" si="126"/>
        <v>1.811023622047248</v>
      </c>
      <c r="N269" s="23">
        <f t="shared" si="127"/>
        <v>132.66</v>
      </c>
      <c r="O269" s="24">
        <f t="shared" si="128"/>
        <v>24.463467077771917</v>
      </c>
      <c r="P269" s="6" t="str">
        <f t="shared" si="129"/>
        <v>NORMAL</v>
      </c>
      <c r="Q269" s="23">
        <f t="shared" si="130"/>
        <v>51.3</v>
      </c>
      <c r="R269" s="23">
        <f t="shared" si="131"/>
        <v>54.269999999999996</v>
      </c>
      <c r="S269" s="23">
        <f t="shared" si="132"/>
        <v>66.33</v>
      </c>
      <c r="T269" s="23">
        <f t="shared" si="133"/>
        <v>1539</v>
      </c>
      <c r="U269" s="142">
        <v>43182</v>
      </c>
    </row>
    <row r="270" spans="1:21">
      <c r="A270" s="4" t="s">
        <v>452</v>
      </c>
      <c r="B270" s="5" t="s">
        <v>453</v>
      </c>
      <c r="C270" s="5"/>
      <c r="D270" s="159" t="s">
        <v>454</v>
      </c>
      <c r="E270" s="6" t="s">
        <v>25</v>
      </c>
      <c r="F270" s="7">
        <v>28413</v>
      </c>
      <c r="G270" s="6" t="s">
        <v>26</v>
      </c>
      <c r="H270" s="8">
        <v>65.400000000000006</v>
      </c>
      <c r="I270" s="8">
        <v>151</v>
      </c>
      <c r="J270" s="8">
        <v>57.9</v>
      </c>
      <c r="K270" s="6">
        <v>30</v>
      </c>
      <c r="L270" s="6">
        <f t="shared" si="125"/>
        <v>4</v>
      </c>
      <c r="M270" s="23">
        <f t="shared" si="126"/>
        <v>11.448818897637793</v>
      </c>
      <c r="N270" s="23">
        <f t="shared" si="127"/>
        <v>143.88000000000002</v>
      </c>
      <c r="O270" s="24">
        <f t="shared" si="128"/>
        <v>28.682952502083243</v>
      </c>
      <c r="P270" s="6" t="str">
        <f t="shared" si="129"/>
        <v>OVERWEIGHT</v>
      </c>
      <c r="Q270" s="23">
        <f t="shared" si="130"/>
        <v>45.9</v>
      </c>
      <c r="R270" s="23">
        <f t="shared" si="131"/>
        <v>58.860000000000007</v>
      </c>
      <c r="S270" s="23">
        <f t="shared" si="132"/>
        <v>71.940000000000012</v>
      </c>
      <c r="T270" s="23">
        <f t="shared" si="133"/>
        <v>1377</v>
      </c>
      <c r="U270" s="142">
        <v>43182</v>
      </c>
    </row>
    <row r="271" spans="1:21">
      <c r="A271" s="4" t="s">
        <v>455</v>
      </c>
      <c r="B271" s="5" t="s">
        <v>456</v>
      </c>
      <c r="C271" s="5"/>
      <c r="D271" s="159" t="s">
        <v>457</v>
      </c>
      <c r="E271" s="6" t="s">
        <v>25</v>
      </c>
      <c r="F271" s="7">
        <v>26840</v>
      </c>
      <c r="G271" s="6" t="s">
        <v>26</v>
      </c>
      <c r="H271" s="32">
        <v>47.5</v>
      </c>
      <c r="I271" s="32">
        <v>145.6</v>
      </c>
      <c r="J271" s="32">
        <v>32.200000000000003</v>
      </c>
      <c r="K271" s="6">
        <v>30</v>
      </c>
      <c r="L271" s="6">
        <f t="shared" si="125"/>
        <v>4</v>
      </c>
      <c r="M271" s="23">
        <f t="shared" si="126"/>
        <v>9.3228346456692925</v>
      </c>
      <c r="N271" s="23">
        <f t="shared" si="127"/>
        <v>104.50000000000001</v>
      </c>
      <c r="O271" s="24">
        <f t="shared" si="128"/>
        <v>22.406336795073059</v>
      </c>
      <c r="P271" s="6" t="str">
        <f t="shared" si="129"/>
        <v>NORMAL</v>
      </c>
      <c r="Q271" s="23">
        <f t="shared" si="130"/>
        <v>41.039999999999992</v>
      </c>
      <c r="R271" s="23">
        <f t="shared" si="131"/>
        <v>42.75</v>
      </c>
      <c r="S271" s="23">
        <f t="shared" si="132"/>
        <v>52.25</v>
      </c>
      <c r="T271" s="23">
        <f t="shared" si="133"/>
        <v>1231.1999999999998</v>
      </c>
      <c r="U271" s="142">
        <v>43182</v>
      </c>
    </row>
    <row r="272" spans="1:21">
      <c r="A272" s="4" t="s">
        <v>458</v>
      </c>
      <c r="B272" s="5" t="s">
        <v>459</v>
      </c>
      <c r="C272" s="5" t="s">
        <v>460</v>
      </c>
      <c r="D272" s="159" t="s">
        <v>461</v>
      </c>
      <c r="E272" s="6" t="s">
        <v>37</v>
      </c>
      <c r="F272" s="7">
        <v>24795</v>
      </c>
      <c r="G272" s="6" t="s">
        <v>26</v>
      </c>
      <c r="H272" s="8">
        <v>52.3</v>
      </c>
      <c r="I272" s="8">
        <v>155.6</v>
      </c>
      <c r="J272" s="8">
        <v>18.100000000000001</v>
      </c>
      <c r="K272" s="6">
        <v>30</v>
      </c>
      <c r="L272" s="6">
        <f t="shared" si="125"/>
        <v>5</v>
      </c>
      <c r="M272" s="23">
        <f t="shared" si="126"/>
        <v>1.2598425196850407</v>
      </c>
      <c r="N272" s="23">
        <f t="shared" si="127"/>
        <v>115.06</v>
      </c>
      <c r="O272" s="24">
        <f t="shared" si="128"/>
        <v>21.601430072494892</v>
      </c>
      <c r="P272" s="6" t="str">
        <f t="shared" si="129"/>
        <v>NORMAL</v>
      </c>
      <c r="Q272" s="23">
        <f t="shared" si="130"/>
        <v>50.039999999999992</v>
      </c>
      <c r="R272" s="23">
        <f t="shared" si="131"/>
        <v>47.069999999999993</v>
      </c>
      <c r="S272" s="23">
        <f t="shared" si="132"/>
        <v>57.53</v>
      </c>
      <c r="T272" s="23">
        <f t="shared" si="133"/>
        <v>1501.1999999999998</v>
      </c>
      <c r="U272" s="142">
        <v>43182</v>
      </c>
    </row>
    <row r="273" spans="1:21">
      <c r="A273" s="4" t="s">
        <v>462</v>
      </c>
      <c r="B273" s="5" t="s">
        <v>463</v>
      </c>
      <c r="C273" s="5"/>
      <c r="D273" s="159" t="s">
        <v>464</v>
      </c>
      <c r="E273" s="6" t="s">
        <v>37</v>
      </c>
      <c r="F273" s="7">
        <v>34934</v>
      </c>
      <c r="G273" s="6" t="s">
        <v>26</v>
      </c>
      <c r="H273" s="8">
        <v>75</v>
      </c>
      <c r="I273" s="8">
        <v>162.19999999999999</v>
      </c>
      <c r="J273" s="8">
        <v>22</v>
      </c>
      <c r="K273" s="6">
        <v>30</v>
      </c>
      <c r="L273" s="6">
        <f t="shared" si="125"/>
        <v>5</v>
      </c>
      <c r="M273" s="23">
        <f t="shared" si="126"/>
        <v>3.8582677165354298</v>
      </c>
      <c r="N273" s="23">
        <f t="shared" si="127"/>
        <v>165</v>
      </c>
      <c r="O273" s="24">
        <f t="shared" si="128"/>
        <v>28.507528268065034</v>
      </c>
      <c r="P273" s="6" t="str">
        <f t="shared" si="129"/>
        <v>OVERWEIGHT</v>
      </c>
      <c r="Q273" s="23">
        <f t="shared" si="130"/>
        <v>55.97999999999999</v>
      </c>
      <c r="R273" s="23">
        <f t="shared" si="131"/>
        <v>67.5</v>
      </c>
      <c r="S273" s="23">
        <f t="shared" si="132"/>
        <v>82.5</v>
      </c>
      <c r="T273" s="23">
        <f t="shared" si="133"/>
        <v>1679.3999999999996</v>
      </c>
      <c r="U273" s="142">
        <v>43182</v>
      </c>
    </row>
    <row r="274" spans="1:21">
      <c r="A274" s="4" t="s">
        <v>465</v>
      </c>
      <c r="B274" s="5" t="s">
        <v>466</v>
      </c>
      <c r="C274" s="5"/>
      <c r="D274" s="159" t="s">
        <v>467</v>
      </c>
      <c r="E274" s="6" t="s">
        <v>25</v>
      </c>
      <c r="F274" s="7"/>
      <c r="G274" s="6" t="s">
        <v>26</v>
      </c>
      <c r="H274" s="8">
        <v>56.3</v>
      </c>
      <c r="I274" s="8">
        <v>154.5</v>
      </c>
      <c r="J274" s="8">
        <v>31.8</v>
      </c>
      <c r="K274" s="6">
        <v>30</v>
      </c>
      <c r="L274" s="6">
        <f t="shared" si="125"/>
        <v>5</v>
      </c>
      <c r="M274" s="23">
        <f t="shared" si="126"/>
        <v>0.82677165354330029</v>
      </c>
      <c r="N274" s="23">
        <f t="shared" si="127"/>
        <v>123.86</v>
      </c>
      <c r="O274" s="24">
        <f t="shared" si="128"/>
        <v>23.585844304102388</v>
      </c>
      <c r="P274" s="6" t="str">
        <f t="shared" si="129"/>
        <v>NORMAL</v>
      </c>
      <c r="Q274" s="23">
        <f t="shared" si="130"/>
        <v>49.05</v>
      </c>
      <c r="R274" s="23">
        <f t="shared" si="131"/>
        <v>50.669999999999995</v>
      </c>
      <c r="S274" s="23">
        <f t="shared" si="132"/>
        <v>61.93</v>
      </c>
      <c r="T274" s="23">
        <f t="shared" si="133"/>
        <v>1471.5</v>
      </c>
      <c r="U274" s="142">
        <v>43182</v>
      </c>
    </row>
    <row r="275" spans="1:21">
      <c r="A275" s="4" t="s">
        <v>468</v>
      </c>
      <c r="B275" s="5" t="s">
        <v>469</v>
      </c>
      <c r="C275" s="5"/>
      <c r="D275" s="5"/>
      <c r="E275" s="6" t="s">
        <v>25</v>
      </c>
      <c r="F275" s="7"/>
      <c r="G275" s="6" t="s">
        <v>26</v>
      </c>
      <c r="H275" s="8">
        <v>85.5</v>
      </c>
      <c r="I275" s="8">
        <v>169</v>
      </c>
      <c r="J275" s="8">
        <v>42.4</v>
      </c>
      <c r="K275" s="6">
        <v>30</v>
      </c>
      <c r="L275" s="6">
        <f t="shared" si="125"/>
        <v>5</v>
      </c>
      <c r="M275" s="23">
        <f t="shared" si="126"/>
        <v>6.5354330708661479</v>
      </c>
      <c r="N275" s="23">
        <f t="shared" si="127"/>
        <v>188.10000000000002</v>
      </c>
      <c r="O275" s="24">
        <f t="shared" si="128"/>
        <v>29.935926613213827</v>
      </c>
      <c r="P275" s="6" t="str">
        <f t="shared" si="129"/>
        <v>OVERWEIGHT</v>
      </c>
      <c r="Q275" s="23">
        <f t="shared" si="130"/>
        <v>62.1</v>
      </c>
      <c r="R275" s="23">
        <f t="shared" si="131"/>
        <v>76.95</v>
      </c>
      <c r="S275" s="23">
        <f t="shared" si="132"/>
        <v>94.05</v>
      </c>
      <c r="T275" s="23">
        <f t="shared" si="133"/>
        <v>1863</v>
      </c>
      <c r="U275" s="142">
        <v>43182</v>
      </c>
    </row>
    <row r="276" spans="1:21">
      <c r="A276" s="4" t="s">
        <v>470</v>
      </c>
      <c r="B276" s="5" t="s">
        <v>471</v>
      </c>
      <c r="C276" s="5"/>
      <c r="D276" s="159" t="s">
        <v>472</v>
      </c>
      <c r="E276" s="6" t="s">
        <v>25</v>
      </c>
      <c r="F276" s="7"/>
      <c r="G276" s="6" t="s">
        <v>26</v>
      </c>
      <c r="H276" s="8">
        <v>76.8</v>
      </c>
      <c r="I276" s="8">
        <v>158.9</v>
      </c>
      <c r="J276" s="8">
        <v>43.6</v>
      </c>
      <c r="K276" s="6">
        <v>30</v>
      </c>
      <c r="L276" s="6">
        <f t="shared" si="125"/>
        <v>5</v>
      </c>
      <c r="M276" s="23">
        <f t="shared" si="126"/>
        <v>2.5590551181102406</v>
      </c>
      <c r="N276" s="23">
        <f t="shared" si="127"/>
        <v>168.96</v>
      </c>
      <c r="O276" s="24">
        <f t="shared" si="128"/>
        <v>30.416793238283493</v>
      </c>
      <c r="P276" s="6" t="str">
        <f t="shared" si="129"/>
        <v>OBESE</v>
      </c>
      <c r="Q276" s="23">
        <f t="shared" si="130"/>
        <v>53.010000000000005</v>
      </c>
      <c r="R276" s="23">
        <f t="shared" si="131"/>
        <v>69.12</v>
      </c>
      <c r="S276" s="23">
        <f t="shared" si="132"/>
        <v>84.47999999999999</v>
      </c>
      <c r="T276" s="23">
        <f t="shared" si="133"/>
        <v>1590.3000000000002</v>
      </c>
      <c r="U276" s="142">
        <v>43182</v>
      </c>
    </row>
    <row r="277" spans="1:21">
      <c r="A277" s="4" t="s">
        <v>473</v>
      </c>
      <c r="B277" s="5" t="s">
        <v>474</v>
      </c>
      <c r="C277" s="5" t="s">
        <v>446</v>
      </c>
      <c r="D277" s="159" t="s">
        <v>475</v>
      </c>
      <c r="E277" s="6" t="s">
        <v>25</v>
      </c>
      <c r="F277" s="7">
        <v>34589</v>
      </c>
      <c r="G277" s="6" t="s">
        <v>26</v>
      </c>
      <c r="H277" s="8">
        <v>53.3</v>
      </c>
      <c r="I277" s="8">
        <v>159.1</v>
      </c>
      <c r="J277" s="8">
        <v>28.7</v>
      </c>
      <c r="K277" s="6">
        <v>30</v>
      </c>
      <c r="L277" s="6">
        <f t="shared" si="125"/>
        <v>5</v>
      </c>
      <c r="M277" s="23">
        <f t="shared" si="126"/>
        <v>2.6377952755905483</v>
      </c>
      <c r="N277" s="23">
        <f t="shared" si="127"/>
        <v>117.26</v>
      </c>
      <c r="O277" s="24">
        <f t="shared" si="128"/>
        <v>21.056532245926075</v>
      </c>
      <c r="P277" s="6" t="str">
        <f t="shared" si="129"/>
        <v>NORMAL</v>
      </c>
      <c r="Q277" s="23">
        <f t="shared" si="130"/>
        <v>53.19</v>
      </c>
      <c r="R277" s="23">
        <f t="shared" si="131"/>
        <v>47.97</v>
      </c>
      <c r="S277" s="23">
        <f t="shared" si="132"/>
        <v>58.629999999999995</v>
      </c>
      <c r="T277" s="23">
        <f t="shared" si="133"/>
        <v>1595.6999999999998</v>
      </c>
      <c r="U277" s="142">
        <v>43182</v>
      </c>
    </row>
    <row r="278" spans="1:21">
      <c r="A278" s="4" t="s">
        <v>476</v>
      </c>
      <c r="B278" s="5" t="s">
        <v>477</v>
      </c>
      <c r="C278" s="5"/>
      <c r="D278" s="159" t="s">
        <v>478</v>
      </c>
      <c r="E278" s="6" t="s">
        <v>25</v>
      </c>
      <c r="F278" s="7"/>
      <c r="G278" s="6" t="s">
        <v>26</v>
      </c>
      <c r="H278" s="8">
        <v>67.5</v>
      </c>
      <c r="I278" s="8">
        <v>156.5</v>
      </c>
      <c r="J278" s="8">
        <v>40.200000000000003</v>
      </c>
      <c r="K278" s="6">
        <v>30</v>
      </c>
      <c r="L278" s="6">
        <f t="shared" si="125"/>
        <v>5</v>
      </c>
      <c r="M278" s="23">
        <f t="shared" si="126"/>
        <v>1.6141732283464627</v>
      </c>
      <c r="N278" s="23">
        <f t="shared" si="127"/>
        <v>148.5</v>
      </c>
      <c r="O278" s="24">
        <f t="shared" si="128"/>
        <v>27.559738284559405</v>
      </c>
      <c r="P278" s="6" t="str">
        <f t="shared" si="129"/>
        <v>OVERWEIGHT</v>
      </c>
      <c r="Q278" s="23">
        <f t="shared" si="130"/>
        <v>50.85</v>
      </c>
      <c r="R278" s="23">
        <f t="shared" si="131"/>
        <v>60.75</v>
      </c>
      <c r="S278" s="23">
        <f t="shared" si="132"/>
        <v>74.25</v>
      </c>
      <c r="T278" s="23">
        <f t="shared" si="133"/>
        <v>1525.5</v>
      </c>
      <c r="U278" s="142">
        <v>43182</v>
      </c>
    </row>
    <row r="279" spans="1:21">
      <c r="A279" s="4" t="s">
        <v>479</v>
      </c>
      <c r="B279" s="5" t="s">
        <v>480</v>
      </c>
      <c r="C279" s="5" t="s">
        <v>481</v>
      </c>
      <c r="D279" s="159" t="s">
        <v>482</v>
      </c>
      <c r="E279" s="6" t="s">
        <v>25</v>
      </c>
      <c r="F279" s="7"/>
      <c r="G279" s="6" t="s">
        <v>26</v>
      </c>
      <c r="H279" s="8">
        <v>57.6</v>
      </c>
      <c r="I279" s="8">
        <v>155.19999999999999</v>
      </c>
      <c r="J279" s="8">
        <v>35.700000000000003</v>
      </c>
      <c r="K279" s="6">
        <v>30</v>
      </c>
      <c r="L279" s="6">
        <f t="shared" si="125"/>
        <v>5</v>
      </c>
      <c r="M279" s="23">
        <f t="shared" si="126"/>
        <v>1.1023622047244039</v>
      </c>
      <c r="N279" s="23">
        <f t="shared" si="127"/>
        <v>126.72000000000001</v>
      </c>
      <c r="O279" s="24">
        <f t="shared" si="128"/>
        <v>23.913274524391547</v>
      </c>
      <c r="P279" s="6" t="str">
        <f t="shared" si="129"/>
        <v>NORMAL</v>
      </c>
      <c r="Q279" s="23">
        <f t="shared" si="130"/>
        <v>49.679999999999993</v>
      </c>
      <c r="R279" s="23">
        <f t="shared" si="131"/>
        <v>51.84</v>
      </c>
      <c r="S279" s="23">
        <f t="shared" si="132"/>
        <v>63.36</v>
      </c>
      <c r="T279" s="23">
        <f t="shared" si="133"/>
        <v>1490.3999999999999</v>
      </c>
      <c r="U279" s="142">
        <v>43182</v>
      </c>
    </row>
    <row r="280" spans="1:21">
      <c r="A280" s="4" t="s">
        <v>483</v>
      </c>
      <c r="B280" s="5" t="s">
        <v>484</v>
      </c>
      <c r="C280" s="5"/>
      <c r="D280" s="159" t="s">
        <v>485</v>
      </c>
      <c r="E280" s="6" t="s">
        <v>37</v>
      </c>
      <c r="F280" s="7"/>
      <c r="G280" s="6" t="s">
        <v>26</v>
      </c>
      <c r="H280" s="8">
        <v>87.1</v>
      </c>
      <c r="I280" s="8">
        <v>174</v>
      </c>
      <c r="J280" s="8">
        <v>26.4</v>
      </c>
      <c r="K280" s="6">
        <v>30</v>
      </c>
      <c r="L280" s="6">
        <f t="shared" si="125"/>
        <v>5</v>
      </c>
      <c r="M280" s="23">
        <f t="shared" si="126"/>
        <v>8.5039370078740113</v>
      </c>
      <c r="N280" s="23">
        <f t="shared" si="127"/>
        <v>191.62</v>
      </c>
      <c r="O280" s="24">
        <f t="shared" si="128"/>
        <v>28.768661646188399</v>
      </c>
      <c r="P280" s="6" t="str">
        <f t="shared" si="129"/>
        <v>OVERWEIGHT</v>
      </c>
      <c r="Q280" s="23">
        <f t="shared" si="130"/>
        <v>66.599999999999994</v>
      </c>
      <c r="R280" s="23">
        <f t="shared" si="131"/>
        <v>78.39</v>
      </c>
      <c r="S280" s="23">
        <f t="shared" si="132"/>
        <v>95.809999999999988</v>
      </c>
      <c r="T280" s="23">
        <f t="shared" si="133"/>
        <v>1997.9999999999998</v>
      </c>
      <c r="U280" s="142">
        <v>43182</v>
      </c>
    </row>
    <row r="281" spans="1:21">
      <c r="A281" s="4" t="s">
        <v>486</v>
      </c>
      <c r="B281" s="5" t="s">
        <v>487</v>
      </c>
      <c r="C281" s="5"/>
      <c r="D281" s="159" t="s">
        <v>488</v>
      </c>
      <c r="E281" s="6" t="s">
        <v>25</v>
      </c>
      <c r="F281" s="7">
        <v>31292</v>
      </c>
      <c r="G281" s="6" t="s">
        <v>26</v>
      </c>
      <c r="H281" s="8">
        <v>53.9</v>
      </c>
      <c r="I281" s="8">
        <v>152.5</v>
      </c>
      <c r="J281" s="8">
        <v>35.299999999999997</v>
      </c>
      <c r="K281" s="6">
        <v>30</v>
      </c>
      <c r="L281" s="6">
        <f t="shared" si="125"/>
        <v>5</v>
      </c>
      <c r="M281" s="23">
        <f t="shared" si="126"/>
        <v>3.9370078740159187E-2</v>
      </c>
      <c r="N281" s="23">
        <f t="shared" si="127"/>
        <v>118.58000000000001</v>
      </c>
      <c r="O281" s="24">
        <f t="shared" si="128"/>
        <v>23.176565439398015</v>
      </c>
      <c r="P281" s="6" t="str">
        <f t="shared" si="129"/>
        <v>NORMAL</v>
      </c>
      <c r="Q281" s="23">
        <f t="shared" si="130"/>
        <v>47.25</v>
      </c>
      <c r="R281" s="23">
        <f t="shared" si="131"/>
        <v>48.51</v>
      </c>
      <c r="S281" s="23">
        <f t="shared" si="132"/>
        <v>59.29</v>
      </c>
      <c r="T281" s="23">
        <f t="shared" si="133"/>
        <v>1417.5</v>
      </c>
      <c r="U281" s="142">
        <v>43182</v>
      </c>
    </row>
    <row r="282" spans="1:21">
      <c r="A282" s="4" t="s">
        <v>489</v>
      </c>
      <c r="B282" s="5" t="s">
        <v>490</v>
      </c>
      <c r="C282" s="5" t="s">
        <v>491</v>
      </c>
      <c r="D282" s="159" t="s">
        <v>492</v>
      </c>
      <c r="E282" s="6" t="s">
        <v>25</v>
      </c>
      <c r="F282" s="7"/>
      <c r="G282" s="6" t="s">
        <v>26</v>
      </c>
      <c r="H282" s="8">
        <v>43.5</v>
      </c>
      <c r="I282" s="8">
        <v>153</v>
      </c>
      <c r="J282" s="8">
        <v>26.2</v>
      </c>
      <c r="K282" s="6">
        <v>30</v>
      </c>
      <c r="L282" s="6">
        <f t="shared" si="125"/>
        <v>5</v>
      </c>
      <c r="M282" s="23">
        <f t="shared" si="126"/>
        <v>0.23622047244094446</v>
      </c>
      <c r="N282" s="23">
        <f t="shared" si="127"/>
        <v>95.7</v>
      </c>
      <c r="O282" s="24">
        <f t="shared" si="128"/>
        <v>18.582596437267718</v>
      </c>
      <c r="P282" s="6" t="str">
        <f t="shared" si="129"/>
        <v>NORMAL</v>
      </c>
      <c r="Q282" s="23">
        <f t="shared" si="130"/>
        <v>47.7</v>
      </c>
      <c r="R282" s="23">
        <f t="shared" si="131"/>
        <v>39.15</v>
      </c>
      <c r="S282" s="23">
        <f t="shared" si="132"/>
        <v>47.85</v>
      </c>
      <c r="T282" s="23">
        <f t="shared" si="133"/>
        <v>1431</v>
      </c>
      <c r="U282" s="142">
        <v>43182</v>
      </c>
    </row>
    <row r="283" spans="1:21">
      <c r="A283" s="4" t="s">
        <v>493</v>
      </c>
      <c r="B283" s="5" t="s">
        <v>494</v>
      </c>
      <c r="C283" s="5"/>
      <c r="D283" s="5"/>
      <c r="E283" s="6" t="s">
        <v>25</v>
      </c>
      <c r="F283" s="7">
        <v>33941</v>
      </c>
      <c r="G283" s="6" t="s">
        <v>26</v>
      </c>
      <c r="H283" s="8">
        <v>57</v>
      </c>
      <c r="I283" s="8">
        <v>152.9</v>
      </c>
      <c r="J283" s="8">
        <v>35.299999999999997</v>
      </c>
      <c r="K283" s="6">
        <v>30</v>
      </c>
      <c r="L283" s="6">
        <f t="shared" si="125"/>
        <v>5</v>
      </c>
      <c r="M283" s="23">
        <f t="shared" si="126"/>
        <v>0.19685039370078528</v>
      </c>
      <c r="N283" s="23">
        <f t="shared" si="127"/>
        <v>125.4</v>
      </c>
      <c r="O283" s="24">
        <f t="shared" si="128"/>
        <v>24.381469911769017</v>
      </c>
      <c r="P283" s="6" t="str">
        <f t="shared" si="129"/>
        <v>NORMAL</v>
      </c>
      <c r="Q283" s="23">
        <f t="shared" si="130"/>
        <v>47.610000000000007</v>
      </c>
      <c r="R283" s="23">
        <f t="shared" si="131"/>
        <v>51.3</v>
      </c>
      <c r="S283" s="23">
        <f t="shared" si="132"/>
        <v>62.7</v>
      </c>
      <c r="T283" s="23">
        <f t="shared" si="133"/>
        <v>1428.3000000000002</v>
      </c>
      <c r="U283" s="142">
        <v>43182</v>
      </c>
    </row>
    <row r="284" spans="1:21">
      <c r="A284" s="4" t="s">
        <v>495</v>
      </c>
      <c r="B284" s="5" t="s">
        <v>496</v>
      </c>
      <c r="C284" s="5" t="s">
        <v>460</v>
      </c>
      <c r="D284" s="5"/>
      <c r="E284" s="6" t="s">
        <v>37</v>
      </c>
      <c r="F284" s="7"/>
      <c r="G284" s="6" t="s">
        <v>26</v>
      </c>
      <c r="H284" s="8">
        <v>56</v>
      </c>
      <c r="I284" s="8">
        <v>156.4</v>
      </c>
      <c r="J284" s="8">
        <v>20</v>
      </c>
      <c r="K284" s="6">
        <v>30</v>
      </c>
      <c r="L284" s="6">
        <f t="shared" si="125"/>
        <v>5</v>
      </c>
      <c r="M284" s="23">
        <f t="shared" si="126"/>
        <v>1.5748031496063035</v>
      </c>
      <c r="N284" s="23">
        <f t="shared" si="127"/>
        <v>123.20000000000002</v>
      </c>
      <c r="O284" s="24">
        <f t="shared" si="128"/>
        <v>22.893623144798894</v>
      </c>
      <c r="P284" s="6" t="str">
        <f t="shared" si="129"/>
        <v>NORMAL</v>
      </c>
      <c r="Q284" s="23">
        <f t="shared" si="130"/>
        <v>50.760000000000005</v>
      </c>
      <c r="R284" s="23">
        <f t="shared" si="131"/>
        <v>50.4</v>
      </c>
      <c r="S284" s="23">
        <f t="shared" si="132"/>
        <v>61.6</v>
      </c>
      <c r="T284" s="23">
        <f t="shared" si="133"/>
        <v>1522.8000000000002</v>
      </c>
      <c r="U284" s="142">
        <v>43182</v>
      </c>
    </row>
    <row r="285" spans="1:21">
      <c r="A285" s="4" t="s">
        <v>497</v>
      </c>
      <c r="B285" s="5" t="s">
        <v>498</v>
      </c>
      <c r="C285" s="5"/>
      <c r="D285" s="159" t="s">
        <v>499</v>
      </c>
      <c r="E285" s="6" t="s">
        <v>37</v>
      </c>
      <c r="F285" s="7">
        <v>32561</v>
      </c>
      <c r="G285" s="6" t="s">
        <v>26</v>
      </c>
      <c r="H285" s="8">
        <v>74.5</v>
      </c>
      <c r="I285" s="8">
        <v>170.1</v>
      </c>
      <c r="J285" s="8">
        <v>25.8</v>
      </c>
      <c r="K285" s="6">
        <v>30</v>
      </c>
      <c r="L285" s="6">
        <f t="shared" si="125"/>
        <v>5</v>
      </c>
      <c r="M285" s="23">
        <f t="shared" si="126"/>
        <v>6.968503937007867</v>
      </c>
      <c r="N285" s="23">
        <f t="shared" si="127"/>
        <v>163.9</v>
      </c>
      <c r="O285" s="24">
        <f t="shared" si="128"/>
        <v>25.748245749552176</v>
      </c>
      <c r="P285" s="6" t="str">
        <f t="shared" si="129"/>
        <v>OVERWEIGHT</v>
      </c>
      <c r="Q285" s="23">
        <f t="shared" si="130"/>
        <v>63.089999999999996</v>
      </c>
      <c r="R285" s="23">
        <f t="shared" si="131"/>
        <v>67.05</v>
      </c>
      <c r="S285" s="23">
        <f t="shared" si="132"/>
        <v>81.95</v>
      </c>
      <c r="T285" s="23">
        <f t="shared" si="133"/>
        <v>1892.6999999999998</v>
      </c>
      <c r="U285" s="142">
        <v>43182</v>
      </c>
    </row>
    <row r="286" spans="1:21">
      <c r="A286" s="4" t="s">
        <v>500</v>
      </c>
      <c r="B286" s="5" t="s">
        <v>246</v>
      </c>
      <c r="C286" s="5" t="s">
        <v>318</v>
      </c>
      <c r="D286" s="159" t="s">
        <v>501</v>
      </c>
      <c r="E286" s="6" t="s">
        <v>25</v>
      </c>
      <c r="F286" s="7"/>
      <c r="G286" s="6" t="s">
        <v>26</v>
      </c>
      <c r="H286" s="8">
        <v>55.7</v>
      </c>
      <c r="I286" s="8">
        <v>155.4</v>
      </c>
      <c r="J286" s="8">
        <v>32.6</v>
      </c>
      <c r="K286" s="6">
        <v>30</v>
      </c>
      <c r="L286" s="6">
        <f t="shared" si="125"/>
        <v>5</v>
      </c>
      <c r="M286" s="23">
        <f t="shared" si="126"/>
        <v>1.1811023622047223</v>
      </c>
      <c r="N286" s="23">
        <f t="shared" si="127"/>
        <v>122.54000000000002</v>
      </c>
      <c r="O286" s="24">
        <f t="shared" si="128"/>
        <v>23.064984454945844</v>
      </c>
      <c r="P286" s="6" t="str">
        <f t="shared" si="129"/>
        <v>NORMAL</v>
      </c>
      <c r="Q286" s="23">
        <f t="shared" si="130"/>
        <v>49.860000000000007</v>
      </c>
      <c r="R286" s="23">
        <f t="shared" si="131"/>
        <v>50.13</v>
      </c>
      <c r="S286" s="23">
        <f t="shared" si="132"/>
        <v>61.27</v>
      </c>
      <c r="T286" s="23">
        <f t="shared" si="133"/>
        <v>1495.8000000000002</v>
      </c>
      <c r="U286" s="142">
        <v>43182</v>
      </c>
    </row>
    <row r="287" spans="1:21">
      <c r="A287" s="4" t="s">
        <v>359</v>
      </c>
      <c r="B287" s="5" t="s">
        <v>502</v>
      </c>
      <c r="C287" s="5" t="s">
        <v>439</v>
      </c>
      <c r="D287" s="159" t="s">
        <v>503</v>
      </c>
      <c r="E287" s="6" t="s">
        <v>25</v>
      </c>
      <c r="F287" s="7"/>
      <c r="G287" s="6" t="s">
        <v>26</v>
      </c>
      <c r="H287" s="8">
        <v>49.9</v>
      </c>
      <c r="I287" s="8">
        <v>143.30000000000001</v>
      </c>
      <c r="J287" s="32">
        <v>31.7</v>
      </c>
      <c r="K287" s="6">
        <v>30</v>
      </c>
      <c r="L287" s="6">
        <f t="shared" si="125"/>
        <v>4</v>
      </c>
      <c r="M287" s="23">
        <f t="shared" si="126"/>
        <v>8.4173228346456739</v>
      </c>
      <c r="N287" s="23">
        <f t="shared" si="127"/>
        <v>109.78</v>
      </c>
      <c r="O287" s="24">
        <f t="shared" si="128"/>
        <v>24.300105819899688</v>
      </c>
      <c r="P287" s="6" t="str">
        <f t="shared" si="129"/>
        <v>NORMAL</v>
      </c>
      <c r="Q287" s="23">
        <f t="shared" si="130"/>
        <v>38.970000000000013</v>
      </c>
      <c r="R287" s="23">
        <f t="shared" si="131"/>
        <v>44.91</v>
      </c>
      <c r="S287" s="23">
        <f t="shared" si="132"/>
        <v>54.89</v>
      </c>
      <c r="T287" s="23">
        <f t="shared" si="133"/>
        <v>1169.1000000000004</v>
      </c>
      <c r="U287" s="142">
        <v>43182</v>
      </c>
    </row>
    <row r="288" spans="1:21">
      <c r="A288" s="4" t="s">
        <v>504</v>
      </c>
      <c r="B288" s="5" t="s">
        <v>505</v>
      </c>
      <c r="C288" s="5" t="s">
        <v>460</v>
      </c>
      <c r="D288" s="159" t="s">
        <v>506</v>
      </c>
      <c r="E288" s="6" t="s">
        <v>25</v>
      </c>
      <c r="F288" s="7"/>
      <c r="G288" s="6" t="s">
        <v>26</v>
      </c>
      <c r="H288" s="8">
        <v>44.5</v>
      </c>
      <c r="I288" s="8">
        <v>149</v>
      </c>
      <c r="J288" s="8">
        <v>26.6</v>
      </c>
      <c r="K288" s="6">
        <v>30</v>
      </c>
      <c r="L288" s="6">
        <f t="shared" si="125"/>
        <v>4</v>
      </c>
      <c r="M288" s="23">
        <f t="shared" si="126"/>
        <v>10.661417322834641</v>
      </c>
      <c r="N288" s="23">
        <f t="shared" si="127"/>
        <v>97.9</v>
      </c>
      <c r="O288" s="24">
        <f t="shared" si="128"/>
        <v>20.044142155758749</v>
      </c>
      <c r="P288" s="6" t="str">
        <f t="shared" si="129"/>
        <v>NORMAL</v>
      </c>
      <c r="Q288" s="23">
        <f t="shared" si="130"/>
        <v>44.1</v>
      </c>
      <c r="R288" s="23">
        <f t="shared" si="131"/>
        <v>40.049999999999997</v>
      </c>
      <c r="S288" s="23">
        <f t="shared" si="132"/>
        <v>48.95</v>
      </c>
      <c r="T288" s="23">
        <f t="shared" si="133"/>
        <v>1323</v>
      </c>
      <c r="U288" s="142">
        <v>43182</v>
      </c>
    </row>
    <row r="289" spans="1:21">
      <c r="A289" s="4" t="s">
        <v>507</v>
      </c>
      <c r="B289" s="5" t="s">
        <v>508</v>
      </c>
      <c r="C289" s="5" t="s">
        <v>509</v>
      </c>
      <c r="D289" s="159" t="s">
        <v>510</v>
      </c>
      <c r="E289" s="6" t="s">
        <v>37</v>
      </c>
      <c r="F289" s="7">
        <v>21968</v>
      </c>
      <c r="G289" s="6" t="s">
        <v>26</v>
      </c>
      <c r="H289" s="8">
        <v>69.7</v>
      </c>
      <c r="I289" s="8">
        <v>166.9</v>
      </c>
      <c r="J289" s="32">
        <v>29.2</v>
      </c>
      <c r="K289" s="6">
        <v>30</v>
      </c>
      <c r="L289" s="6">
        <f t="shared" si="125"/>
        <v>5</v>
      </c>
      <c r="M289" s="23">
        <f t="shared" si="126"/>
        <v>5.7086614173228263</v>
      </c>
      <c r="N289" s="23">
        <f t="shared" si="127"/>
        <v>153.34000000000003</v>
      </c>
      <c r="O289" s="24">
        <f t="shared" si="128"/>
        <v>25.021889666031367</v>
      </c>
      <c r="P289" s="6" t="str">
        <f t="shared" si="129"/>
        <v>OVERWEIGHT</v>
      </c>
      <c r="Q289" s="23">
        <f t="shared" si="130"/>
        <v>60.210000000000008</v>
      </c>
      <c r="R289" s="23">
        <f t="shared" si="131"/>
        <v>62.730000000000004</v>
      </c>
      <c r="S289" s="23">
        <f t="shared" si="132"/>
        <v>76.67</v>
      </c>
      <c r="T289" s="23">
        <f t="shared" si="133"/>
        <v>1806.3000000000002</v>
      </c>
      <c r="U289" s="142">
        <v>43182</v>
      </c>
    </row>
    <row r="290" spans="1:21">
      <c r="A290" s="4" t="s">
        <v>511</v>
      </c>
      <c r="B290" s="5" t="s">
        <v>512</v>
      </c>
      <c r="C290" s="5" t="s">
        <v>509</v>
      </c>
      <c r="D290" s="159" t="s">
        <v>513</v>
      </c>
      <c r="E290" s="6" t="s">
        <v>25</v>
      </c>
      <c r="F290" s="7"/>
      <c r="G290" s="6" t="s">
        <v>26</v>
      </c>
      <c r="H290" s="8">
        <v>57.8</v>
      </c>
      <c r="I290" s="8">
        <v>163.5</v>
      </c>
      <c r="J290" s="8">
        <v>31.8</v>
      </c>
      <c r="K290" s="6">
        <v>30</v>
      </c>
      <c r="L290" s="6">
        <f t="shared" si="125"/>
        <v>5</v>
      </c>
      <c r="M290" s="23">
        <f t="shared" si="126"/>
        <v>4.3700787401574779</v>
      </c>
      <c r="N290" s="23">
        <f t="shared" si="127"/>
        <v>127.16000000000001</v>
      </c>
      <c r="O290" s="24">
        <f t="shared" si="128"/>
        <v>21.621823827025409</v>
      </c>
      <c r="P290" s="6" t="str">
        <f t="shared" si="129"/>
        <v>NORMAL</v>
      </c>
      <c r="Q290" s="23">
        <f t="shared" si="130"/>
        <v>57.15</v>
      </c>
      <c r="R290" s="23">
        <f t="shared" si="131"/>
        <v>52.019999999999996</v>
      </c>
      <c r="S290" s="23">
        <f t="shared" si="132"/>
        <v>63.58</v>
      </c>
      <c r="T290" s="23">
        <f t="shared" si="133"/>
        <v>1714.5</v>
      </c>
      <c r="U290" s="142">
        <v>43182</v>
      </c>
    </row>
    <row r="291" spans="1:21">
      <c r="A291" s="4" t="s">
        <v>514</v>
      </c>
      <c r="B291" s="5" t="s">
        <v>515</v>
      </c>
      <c r="C291" s="5"/>
      <c r="D291" s="159" t="s">
        <v>516</v>
      </c>
      <c r="E291" s="6" t="s">
        <v>37</v>
      </c>
      <c r="F291" s="7"/>
      <c r="G291" s="6" t="s">
        <v>26</v>
      </c>
      <c r="H291" s="8">
        <v>61.7</v>
      </c>
      <c r="I291" s="8">
        <v>161.19999999999999</v>
      </c>
      <c r="J291" s="8">
        <v>21.2</v>
      </c>
      <c r="K291" s="6">
        <v>30</v>
      </c>
      <c r="L291" s="6">
        <f t="shared" si="125"/>
        <v>5</v>
      </c>
      <c r="M291" s="23">
        <f t="shared" si="126"/>
        <v>3.4645669291338486</v>
      </c>
      <c r="N291" s="23">
        <f t="shared" si="127"/>
        <v>135.74</v>
      </c>
      <c r="O291" s="24">
        <f t="shared" si="128"/>
        <v>23.744065907677534</v>
      </c>
      <c r="P291" s="6" t="str">
        <f t="shared" si="129"/>
        <v>NORMAL</v>
      </c>
      <c r="Q291" s="23">
        <f t="shared" si="130"/>
        <v>55.079999999999991</v>
      </c>
      <c r="R291" s="23">
        <f t="shared" si="131"/>
        <v>55.53</v>
      </c>
      <c r="S291" s="23">
        <f t="shared" si="132"/>
        <v>67.87</v>
      </c>
      <c r="T291" s="23">
        <f t="shared" si="133"/>
        <v>1652.3999999999996</v>
      </c>
      <c r="U291" s="142">
        <v>43182</v>
      </c>
    </row>
    <row r="292" spans="1:21">
      <c r="A292" s="4" t="s">
        <v>517</v>
      </c>
      <c r="B292" s="5" t="s">
        <v>518</v>
      </c>
      <c r="C292" s="5" t="s">
        <v>371</v>
      </c>
      <c r="D292" s="159" t="s">
        <v>519</v>
      </c>
      <c r="E292" s="6" t="s">
        <v>37</v>
      </c>
      <c r="F292" s="7">
        <v>26973</v>
      </c>
      <c r="G292" s="6" t="s">
        <v>26</v>
      </c>
      <c r="H292" s="8">
        <v>61.6</v>
      </c>
      <c r="I292" s="8">
        <v>153.30000000000001</v>
      </c>
      <c r="J292" s="8">
        <v>27.3</v>
      </c>
      <c r="K292" s="6">
        <v>30</v>
      </c>
      <c r="L292" s="6">
        <f t="shared" si="125"/>
        <v>5</v>
      </c>
      <c r="M292" s="23">
        <f t="shared" si="126"/>
        <v>0.35433070866142202</v>
      </c>
      <c r="N292" s="23">
        <f t="shared" si="127"/>
        <v>135.52000000000001</v>
      </c>
      <c r="O292" s="24">
        <f t="shared" si="128"/>
        <v>26.211773256246886</v>
      </c>
      <c r="P292" s="6" t="str">
        <f t="shared" si="129"/>
        <v>OVERWEIGHT</v>
      </c>
      <c r="Q292" s="23">
        <f t="shared" si="130"/>
        <v>47.970000000000013</v>
      </c>
      <c r="R292" s="23">
        <f t="shared" si="131"/>
        <v>55.44</v>
      </c>
      <c r="S292" s="23">
        <f t="shared" si="132"/>
        <v>67.760000000000005</v>
      </c>
      <c r="T292" s="23">
        <f t="shared" si="133"/>
        <v>1439.1000000000004</v>
      </c>
      <c r="U292" s="142">
        <v>43182</v>
      </c>
    </row>
    <row r="293" spans="1:21">
      <c r="A293" s="4" t="s">
        <v>520</v>
      </c>
      <c r="B293" s="5" t="s">
        <v>521</v>
      </c>
      <c r="C293" s="5" t="s">
        <v>522</v>
      </c>
      <c r="D293" s="159" t="s">
        <v>523</v>
      </c>
      <c r="E293" s="6" t="s">
        <v>25</v>
      </c>
      <c r="F293" s="7"/>
      <c r="G293" s="6" t="s">
        <v>26</v>
      </c>
      <c r="H293" s="8">
        <v>57</v>
      </c>
      <c r="I293" s="8">
        <v>158.19999999999999</v>
      </c>
      <c r="J293" s="32">
        <v>31.2</v>
      </c>
      <c r="K293" s="6">
        <v>30</v>
      </c>
      <c r="L293" s="6">
        <f t="shared" si="125"/>
        <v>5</v>
      </c>
      <c r="M293" s="23">
        <f t="shared" si="126"/>
        <v>2.2834645669291262</v>
      </c>
      <c r="N293" s="23">
        <f t="shared" si="127"/>
        <v>125.4</v>
      </c>
      <c r="O293" s="24">
        <f t="shared" si="128"/>
        <v>22.775184159339986</v>
      </c>
      <c r="P293" s="6" t="str">
        <f t="shared" si="129"/>
        <v>NORMAL</v>
      </c>
      <c r="Q293" s="23">
        <f t="shared" si="130"/>
        <v>52.379999999999988</v>
      </c>
      <c r="R293" s="23">
        <f t="shared" si="131"/>
        <v>51.3</v>
      </c>
      <c r="S293" s="23">
        <f t="shared" si="132"/>
        <v>62.7</v>
      </c>
      <c r="T293" s="23">
        <f t="shared" si="133"/>
        <v>1571.3999999999996</v>
      </c>
      <c r="U293" s="142">
        <v>43182</v>
      </c>
    </row>
    <row r="294" spans="1:21">
      <c r="A294" s="4" t="s">
        <v>524</v>
      </c>
      <c r="B294" s="5" t="s">
        <v>525</v>
      </c>
      <c r="C294" s="5" t="s">
        <v>526</v>
      </c>
      <c r="D294" s="159" t="s">
        <v>527</v>
      </c>
      <c r="E294" s="6" t="s">
        <v>25</v>
      </c>
      <c r="F294" s="7">
        <v>32023</v>
      </c>
      <c r="G294" s="6" t="s">
        <v>26</v>
      </c>
      <c r="H294" s="8">
        <v>49.4</v>
      </c>
      <c r="I294" s="8">
        <v>157.6</v>
      </c>
      <c r="J294" s="32">
        <v>28</v>
      </c>
      <c r="K294" s="6">
        <v>30</v>
      </c>
      <c r="L294" s="6">
        <f t="shared" si="125"/>
        <v>5</v>
      </c>
      <c r="M294" s="23">
        <f t="shared" si="126"/>
        <v>2.0472440944881818</v>
      </c>
      <c r="N294" s="23">
        <f t="shared" si="127"/>
        <v>108.68</v>
      </c>
      <c r="O294" s="24">
        <f t="shared" si="128"/>
        <v>19.889072122445828</v>
      </c>
      <c r="P294" s="6" t="str">
        <f t="shared" si="129"/>
        <v>NORMAL</v>
      </c>
      <c r="Q294" s="23">
        <f t="shared" si="130"/>
        <v>51.839999999999996</v>
      </c>
      <c r="R294" s="23">
        <f t="shared" si="131"/>
        <v>44.46</v>
      </c>
      <c r="S294" s="23">
        <f t="shared" si="132"/>
        <v>54.339999999999996</v>
      </c>
      <c r="T294" s="23">
        <f t="shared" si="133"/>
        <v>1555.1999999999998</v>
      </c>
      <c r="U294" s="142">
        <v>43182</v>
      </c>
    </row>
    <row r="295" spans="1:21">
      <c r="A295" s="4" t="s">
        <v>269</v>
      </c>
      <c r="B295" s="5" t="s">
        <v>528</v>
      </c>
      <c r="C295" s="5"/>
      <c r="D295" s="159" t="s">
        <v>529</v>
      </c>
      <c r="E295" s="6" t="s">
        <v>37</v>
      </c>
      <c r="F295" s="7">
        <v>34606</v>
      </c>
      <c r="G295" s="6" t="s">
        <v>26</v>
      </c>
      <c r="H295" s="8">
        <v>54</v>
      </c>
      <c r="I295" s="8">
        <v>157.69999999999999</v>
      </c>
      <c r="J295" s="8">
        <v>16.899999999999999</v>
      </c>
      <c r="K295" s="6">
        <v>30</v>
      </c>
      <c r="L295" s="6">
        <f t="shared" si="125"/>
        <v>5</v>
      </c>
      <c r="M295" s="23">
        <f t="shared" si="126"/>
        <v>2.086614173228341</v>
      </c>
      <c r="N295" s="23">
        <f t="shared" si="127"/>
        <v>118.80000000000001</v>
      </c>
      <c r="O295" s="24">
        <f t="shared" si="128"/>
        <v>21.713527004590802</v>
      </c>
      <c r="P295" s="6" t="str">
        <f t="shared" si="129"/>
        <v>NORMAL</v>
      </c>
      <c r="Q295" s="23">
        <f t="shared" si="130"/>
        <v>51.929999999999993</v>
      </c>
      <c r="R295" s="23">
        <f t="shared" si="131"/>
        <v>48.6</v>
      </c>
      <c r="S295" s="23">
        <f t="shared" si="132"/>
        <v>59.4</v>
      </c>
      <c r="T295" s="23">
        <f t="shared" si="133"/>
        <v>1557.8999999999999</v>
      </c>
      <c r="U295" s="142">
        <v>43182</v>
      </c>
    </row>
    <row r="296" spans="1:21">
      <c r="A296" s="4" t="s">
        <v>274</v>
      </c>
      <c r="B296" s="5" t="s">
        <v>530</v>
      </c>
      <c r="C296" s="5"/>
      <c r="D296" s="159" t="s">
        <v>531</v>
      </c>
      <c r="E296" s="6" t="s">
        <v>25</v>
      </c>
      <c r="F296" s="7"/>
      <c r="G296" s="6" t="s">
        <v>26</v>
      </c>
      <c r="H296" s="8">
        <v>46</v>
      </c>
      <c r="I296" s="8">
        <v>154.5</v>
      </c>
      <c r="J296" s="8">
        <v>29.7</v>
      </c>
      <c r="K296" s="6">
        <v>30</v>
      </c>
      <c r="L296" s="6">
        <f t="shared" si="125"/>
        <v>5</v>
      </c>
      <c r="M296" s="23">
        <f t="shared" si="126"/>
        <v>0.82677165354330029</v>
      </c>
      <c r="N296" s="23">
        <f t="shared" si="127"/>
        <v>101.2</v>
      </c>
      <c r="O296" s="24">
        <f t="shared" si="128"/>
        <v>19.270849697845644</v>
      </c>
      <c r="P296" s="6" t="str">
        <f t="shared" si="129"/>
        <v>NORMAL</v>
      </c>
      <c r="Q296" s="23">
        <f t="shared" si="130"/>
        <v>49.05</v>
      </c>
      <c r="R296" s="23">
        <f t="shared" si="131"/>
        <v>41.4</v>
      </c>
      <c r="S296" s="23">
        <f t="shared" si="132"/>
        <v>50.6</v>
      </c>
      <c r="T296" s="23">
        <f t="shared" si="133"/>
        <v>1471.5</v>
      </c>
      <c r="U296" s="142">
        <v>43182</v>
      </c>
    </row>
    <row r="297" spans="1:21">
      <c r="A297" s="4" t="s">
        <v>532</v>
      </c>
      <c r="B297" s="5" t="s">
        <v>533</v>
      </c>
      <c r="C297" s="5"/>
      <c r="D297" s="5"/>
      <c r="E297" s="6" t="s">
        <v>25</v>
      </c>
      <c r="F297" s="7"/>
      <c r="G297" s="6" t="s">
        <v>26</v>
      </c>
      <c r="H297" s="8">
        <v>60.1</v>
      </c>
      <c r="I297" s="8">
        <v>157.9</v>
      </c>
      <c r="J297" s="8">
        <v>34.1</v>
      </c>
      <c r="K297" s="6">
        <v>30</v>
      </c>
      <c r="L297" s="6">
        <f t="shared" si="125"/>
        <v>5</v>
      </c>
      <c r="M297" s="23">
        <f t="shared" si="126"/>
        <v>2.1653543307086593</v>
      </c>
      <c r="N297" s="23">
        <f t="shared" si="127"/>
        <v>132.22000000000003</v>
      </c>
      <c r="O297" s="24">
        <f t="shared" si="128"/>
        <v>24.105170739611616</v>
      </c>
      <c r="P297" s="6" t="str">
        <f t="shared" si="129"/>
        <v>NORMAL</v>
      </c>
      <c r="Q297" s="23">
        <f t="shared" si="130"/>
        <v>52.110000000000007</v>
      </c>
      <c r="R297" s="23">
        <f t="shared" si="131"/>
        <v>54.09</v>
      </c>
      <c r="S297" s="23">
        <f t="shared" si="132"/>
        <v>66.11</v>
      </c>
      <c r="T297" s="23">
        <f t="shared" si="133"/>
        <v>1563.3000000000002</v>
      </c>
      <c r="U297" s="142">
        <v>43182</v>
      </c>
    </row>
    <row r="298" spans="1:21">
      <c r="A298" s="4" t="s">
        <v>534</v>
      </c>
      <c r="B298" s="5" t="s">
        <v>535</v>
      </c>
      <c r="C298" s="5"/>
      <c r="D298" s="159" t="s">
        <v>536</v>
      </c>
      <c r="E298" s="6" t="s">
        <v>25</v>
      </c>
      <c r="F298" s="7">
        <v>33902</v>
      </c>
      <c r="G298" s="6" t="s">
        <v>26</v>
      </c>
      <c r="H298" s="8">
        <v>57</v>
      </c>
      <c r="I298" s="8">
        <v>156.5</v>
      </c>
      <c r="J298" s="32">
        <v>33.4</v>
      </c>
      <c r="K298" s="6">
        <v>30</v>
      </c>
      <c r="L298" s="6">
        <f t="shared" si="125"/>
        <v>5</v>
      </c>
      <c r="M298" s="23">
        <f t="shared" si="126"/>
        <v>1.6141732283464627</v>
      </c>
      <c r="N298" s="23">
        <f t="shared" si="127"/>
        <v>125.4</v>
      </c>
      <c r="O298" s="24">
        <f t="shared" si="128"/>
        <v>23.272667884739054</v>
      </c>
      <c r="P298" s="6" t="str">
        <f t="shared" si="129"/>
        <v>NORMAL</v>
      </c>
      <c r="Q298" s="23">
        <f t="shared" si="130"/>
        <v>50.85</v>
      </c>
      <c r="R298" s="23">
        <f t="shared" si="131"/>
        <v>51.3</v>
      </c>
      <c r="S298" s="23">
        <f t="shared" si="132"/>
        <v>62.7</v>
      </c>
      <c r="T298" s="23">
        <f t="shared" si="133"/>
        <v>1525.5</v>
      </c>
      <c r="U298" s="142">
        <v>43182</v>
      </c>
    </row>
    <row r="299" spans="1:21">
      <c r="A299" s="4" t="s">
        <v>537</v>
      </c>
      <c r="B299" s="5" t="s">
        <v>538</v>
      </c>
      <c r="C299" s="5"/>
      <c r="D299" s="159" t="s">
        <v>539</v>
      </c>
      <c r="E299" s="6" t="s">
        <v>25</v>
      </c>
      <c r="F299" s="7">
        <v>34845</v>
      </c>
      <c r="G299" s="6" t="s">
        <v>26</v>
      </c>
      <c r="H299" s="8">
        <v>55</v>
      </c>
      <c r="I299" s="8">
        <v>155</v>
      </c>
      <c r="J299" s="8">
        <v>32.4</v>
      </c>
      <c r="K299" s="6">
        <v>30</v>
      </c>
      <c r="L299" s="6">
        <f t="shared" si="125"/>
        <v>5</v>
      </c>
      <c r="M299" s="23">
        <f t="shared" si="126"/>
        <v>1.0236220472440962</v>
      </c>
      <c r="N299" s="23">
        <f t="shared" si="127"/>
        <v>121.00000000000001</v>
      </c>
      <c r="O299" s="24">
        <f t="shared" si="128"/>
        <v>22.892819979188342</v>
      </c>
      <c r="P299" s="6" t="str">
        <f t="shared" si="129"/>
        <v>NORMAL</v>
      </c>
      <c r="Q299" s="23">
        <f t="shared" si="130"/>
        <v>49.5</v>
      </c>
      <c r="R299" s="23">
        <f t="shared" si="131"/>
        <v>49.5</v>
      </c>
      <c r="S299" s="23">
        <f t="shared" si="132"/>
        <v>60.5</v>
      </c>
      <c r="T299" s="23">
        <f t="shared" si="133"/>
        <v>1485</v>
      </c>
      <c r="U299" s="142">
        <v>43182</v>
      </c>
    </row>
    <row r="300" spans="1:21">
      <c r="A300" s="4" t="s">
        <v>540</v>
      </c>
      <c r="B300" s="5" t="s">
        <v>541</v>
      </c>
      <c r="C300" s="5"/>
      <c r="D300" s="159" t="s">
        <v>542</v>
      </c>
      <c r="E300" s="6" t="s">
        <v>25</v>
      </c>
      <c r="F300" s="7">
        <v>31356</v>
      </c>
      <c r="G300" s="6" t="s">
        <v>26</v>
      </c>
      <c r="H300" s="8">
        <v>52.7</v>
      </c>
      <c r="I300" s="8">
        <v>152</v>
      </c>
      <c r="J300" s="8">
        <v>33.1</v>
      </c>
      <c r="K300" s="6">
        <v>30</v>
      </c>
      <c r="L300" s="6">
        <f t="shared" ref="L300:L363" si="134">ROUNDDOWN(((I300/2.54)/12),0)</f>
        <v>4</v>
      </c>
      <c r="M300" s="23">
        <f t="shared" ref="M300:M363" si="135">((((I300/2.54)/12)-L300)*12)</f>
        <v>11.842519685039374</v>
      </c>
      <c r="N300" s="23">
        <f t="shared" ref="N300:N363" si="136">H300*2.2</f>
        <v>115.94000000000001</v>
      </c>
      <c r="O300" s="24">
        <f t="shared" ref="O300:O363" si="137">H300/((I300/100)^2)</f>
        <v>22.809903047091414</v>
      </c>
      <c r="P300" s="6" t="str">
        <f t="shared" ref="P300:P363" si="138">IF(O300&lt;18.5,"UNDERWEIGHT",IF(O300&lt;=24.99,"NORMAL",IF(O300&lt;=29.99,"OVERWEIGHT","OBESE")))</f>
        <v>NORMAL</v>
      </c>
      <c r="Q300" s="23">
        <f t="shared" ref="Q300:Q363" si="139">((I300-100)-((I300-100)*0.1))</f>
        <v>46.8</v>
      </c>
      <c r="R300" s="23">
        <f t="shared" ref="R300:R363" si="140">(H300)-(0.1*H300)</f>
        <v>47.43</v>
      </c>
      <c r="S300" s="23">
        <f t="shared" ref="S300:S363" si="141">(H300)+(0.1*H300)</f>
        <v>57.970000000000006</v>
      </c>
      <c r="T300" s="23">
        <f t="shared" ref="T300:T363" si="142">Q300*K300</f>
        <v>1404</v>
      </c>
      <c r="U300" s="142">
        <v>43182</v>
      </c>
    </row>
    <row r="301" spans="1:21">
      <c r="A301" s="4" t="s">
        <v>543</v>
      </c>
      <c r="B301" s="5" t="s">
        <v>544</v>
      </c>
      <c r="C301" s="5"/>
      <c r="D301" s="159" t="s">
        <v>545</v>
      </c>
      <c r="E301" s="6" t="s">
        <v>25</v>
      </c>
      <c r="F301" s="7">
        <v>30070</v>
      </c>
      <c r="G301" s="6" t="s">
        <v>26</v>
      </c>
      <c r="H301" s="8">
        <v>95.9</v>
      </c>
      <c r="I301" s="8">
        <v>147.80000000000001</v>
      </c>
      <c r="J301" s="8">
        <v>57.9</v>
      </c>
      <c r="K301" s="6">
        <v>30</v>
      </c>
      <c r="L301" s="6">
        <f t="shared" si="134"/>
        <v>4</v>
      </c>
      <c r="M301" s="23">
        <f t="shared" si="135"/>
        <v>10.188976377952763</v>
      </c>
      <c r="N301" s="23">
        <f t="shared" si="136"/>
        <v>210.98000000000002</v>
      </c>
      <c r="O301" s="24">
        <f t="shared" si="137"/>
        <v>43.90052753876887</v>
      </c>
      <c r="P301" s="6" t="str">
        <f t="shared" si="138"/>
        <v>OBESE</v>
      </c>
      <c r="Q301" s="23">
        <f t="shared" si="139"/>
        <v>43.02000000000001</v>
      </c>
      <c r="R301" s="23">
        <f t="shared" si="140"/>
        <v>86.31</v>
      </c>
      <c r="S301" s="23">
        <f t="shared" si="141"/>
        <v>105.49000000000001</v>
      </c>
      <c r="T301" s="23">
        <f t="shared" si="142"/>
        <v>1290.6000000000004</v>
      </c>
      <c r="U301" s="142">
        <v>43182</v>
      </c>
    </row>
    <row r="302" spans="1:21">
      <c r="A302" s="4" t="s">
        <v>546</v>
      </c>
      <c r="B302" s="5" t="s">
        <v>547</v>
      </c>
      <c r="C302" s="5"/>
      <c r="D302" s="159" t="s">
        <v>548</v>
      </c>
      <c r="E302" s="6" t="s">
        <v>37</v>
      </c>
      <c r="F302" s="7">
        <v>31366</v>
      </c>
      <c r="G302" s="6" t="s">
        <v>26</v>
      </c>
      <c r="H302" s="8">
        <v>77.2</v>
      </c>
      <c r="I302" s="8">
        <v>162</v>
      </c>
      <c r="J302" s="8">
        <v>28.8</v>
      </c>
      <c r="K302" s="6">
        <v>30</v>
      </c>
      <c r="L302" s="6">
        <f t="shared" si="134"/>
        <v>5</v>
      </c>
      <c r="M302" s="23">
        <f t="shared" si="135"/>
        <v>3.7795275590551221</v>
      </c>
      <c r="N302" s="23">
        <f t="shared" si="136"/>
        <v>169.84000000000003</v>
      </c>
      <c r="O302" s="24">
        <f t="shared" si="137"/>
        <v>29.416247523243403</v>
      </c>
      <c r="P302" s="6" t="str">
        <f t="shared" si="138"/>
        <v>OVERWEIGHT</v>
      </c>
      <c r="Q302" s="23">
        <f t="shared" si="139"/>
        <v>55.8</v>
      </c>
      <c r="R302" s="23">
        <f t="shared" si="140"/>
        <v>69.48</v>
      </c>
      <c r="S302" s="23">
        <f t="shared" si="141"/>
        <v>84.92</v>
      </c>
      <c r="T302" s="23">
        <f t="shared" si="142"/>
        <v>1674</v>
      </c>
      <c r="U302" s="142">
        <v>43182</v>
      </c>
    </row>
    <row r="303" spans="1:21">
      <c r="A303" s="4" t="s">
        <v>549</v>
      </c>
      <c r="B303" s="5" t="s">
        <v>550</v>
      </c>
      <c r="C303" s="5" t="s">
        <v>63</v>
      </c>
      <c r="D303" s="5"/>
      <c r="E303" s="6" t="s">
        <v>25</v>
      </c>
      <c r="F303" s="7"/>
      <c r="G303" s="6" t="s">
        <v>26</v>
      </c>
      <c r="H303" s="8">
        <v>49.8</v>
      </c>
      <c r="I303" s="8">
        <v>144</v>
      </c>
      <c r="J303" s="8">
        <v>34.6</v>
      </c>
      <c r="K303" s="6">
        <v>30</v>
      </c>
      <c r="L303" s="6">
        <f t="shared" si="134"/>
        <v>4</v>
      </c>
      <c r="M303" s="23">
        <f t="shared" si="135"/>
        <v>8.6929133858267669</v>
      </c>
      <c r="N303" s="23">
        <f t="shared" si="136"/>
        <v>109.56</v>
      </c>
      <c r="O303" s="24">
        <f t="shared" si="137"/>
        <v>24.016203703703702</v>
      </c>
      <c r="P303" s="6" t="str">
        <f t="shared" si="138"/>
        <v>NORMAL</v>
      </c>
      <c r="Q303" s="23">
        <f t="shared" si="139"/>
        <v>39.6</v>
      </c>
      <c r="R303" s="23">
        <f t="shared" si="140"/>
        <v>44.819999999999993</v>
      </c>
      <c r="S303" s="23">
        <f t="shared" si="141"/>
        <v>54.78</v>
      </c>
      <c r="T303" s="23">
        <f t="shared" si="142"/>
        <v>1188</v>
      </c>
      <c r="U303" s="142">
        <v>43182</v>
      </c>
    </row>
    <row r="304" spans="1:21">
      <c r="A304" s="4" t="s">
        <v>47</v>
      </c>
      <c r="B304" s="5" t="s">
        <v>551</v>
      </c>
      <c r="C304" s="5" t="s">
        <v>460</v>
      </c>
      <c r="D304" s="159" t="s">
        <v>552</v>
      </c>
      <c r="E304" s="6" t="s">
        <v>25</v>
      </c>
      <c r="F304" s="7">
        <v>34820</v>
      </c>
      <c r="G304" s="6" t="s">
        <v>26</v>
      </c>
      <c r="H304" s="8">
        <v>58.2</v>
      </c>
      <c r="I304" s="8">
        <v>155.5</v>
      </c>
      <c r="J304" s="32">
        <v>35.200000000000003</v>
      </c>
      <c r="K304" s="6">
        <v>30</v>
      </c>
      <c r="L304" s="6">
        <f t="shared" si="134"/>
        <v>5</v>
      </c>
      <c r="M304" s="23">
        <f t="shared" si="135"/>
        <v>1.2204724409448815</v>
      </c>
      <c r="N304" s="23">
        <f t="shared" si="136"/>
        <v>128.04000000000002</v>
      </c>
      <c r="O304" s="24">
        <f t="shared" si="137"/>
        <v>24.069230053452721</v>
      </c>
      <c r="P304" s="6" t="str">
        <f t="shared" si="138"/>
        <v>NORMAL</v>
      </c>
      <c r="Q304" s="23">
        <f t="shared" si="139"/>
        <v>49.95</v>
      </c>
      <c r="R304" s="23">
        <f t="shared" si="140"/>
        <v>52.38</v>
      </c>
      <c r="S304" s="23">
        <f t="shared" si="141"/>
        <v>64.02000000000001</v>
      </c>
      <c r="T304" s="23">
        <f t="shared" si="142"/>
        <v>1498.5</v>
      </c>
      <c r="U304" s="142">
        <v>43182</v>
      </c>
    </row>
    <row r="305" spans="1:24">
      <c r="A305" s="4" t="s">
        <v>553</v>
      </c>
      <c r="B305" s="5" t="s">
        <v>554</v>
      </c>
      <c r="C305" s="5"/>
      <c r="D305" s="159" t="s">
        <v>555</v>
      </c>
      <c r="E305" s="6" t="s">
        <v>37</v>
      </c>
      <c r="F305" s="7">
        <v>34996</v>
      </c>
      <c r="G305" s="6" t="s">
        <v>26</v>
      </c>
      <c r="H305" s="8">
        <v>95.2</v>
      </c>
      <c r="I305" s="8">
        <v>169</v>
      </c>
      <c r="J305" s="8">
        <v>32.1</v>
      </c>
      <c r="K305" s="6">
        <v>30</v>
      </c>
      <c r="L305" s="6">
        <f t="shared" si="134"/>
        <v>5</v>
      </c>
      <c r="M305" s="23">
        <f t="shared" si="135"/>
        <v>6.5354330708661479</v>
      </c>
      <c r="N305" s="23">
        <f t="shared" si="136"/>
        <v>209.44000000000003</v>
      </c>
      <c r="O305" s="24">
        <f t="shared" si="137"/>
        <v>33.33216624067785</v>
      </c>
      <c r="P305" s="6" t="str">
        <f t="shared" si="138"/>
        <v>OBESE</v>
      </c>
      <c r="Q305" s="23">
        <f t="shared" si="139"/>
        <v>62.1</v>
      </c>
      <c r="R305" s="23">
        <f t="shared" si="140"/>
        <v>85.68</v>
      </c>
      <c r="S305" s="23">
        <f t="shared" si="141"/>
        <v>104.72</v>
      </c>
      <c r="T305" s="23">
        <f t="shared" si="142"/>
        <v>1863</v>
      </c>
      <c r="U305" s="142">
        <v>43182</v>
      </c>
    </row>
    <row r="306" spans="1:24">
      <c r="A306" s="4" t="s">
        <v>556</v>
      </c>
      <c r="B306" s="5" t="s">
        <v>557</v>
      </c>
      <c r="C306" s="5" t="s">
        <v>558</v>
      </c>
      <c r="D306" s="159" t="s">
        <v>559</v>
      </c>
      <c r="E306" s="6" t="s">
        <v>25</v>
      </c>
      <c r="F306" s="7">
        <v>35572</v>
      </c>
      <c r="G306" s="161" t="s">
        <v>26</v>
      </c>
      <c r="H306" s="162">
        <v>53.8</v>
      </c>
      <c r="I306" s="8">
        <v>153.1</v>
      </c>
      <c r="J306" s="32">
        <v>33.200000000000003</v>
      </c>
      <c r="K306" s="6">
        <v>30</v>
      </c>
      <c r="L306" s="6">
        <f t="shared" si="134"/>
        <v>5</v>
      </c>
      <c r="M306" s="23">
        <f t="shared" si="135"/>
        <v>0.27559055118109299</v>
      </c>
      <c r="N306" s="23">
        <f t="shared" si="136"/>
        <v>118.36</v>
      </c>
      <c r="O306" s="24">
        <f t="shared" si="137"/>
        <v>22.952600320568475</v>
      </c>
      <c r="P306" s="6" t="str">
        <f t="shared" si="138"/>
        <v>NORMAL</v>
      </c>
      <c r="Q306" s="23">
        <f t="shared" si="139"/>
        <v>47.789999999999992</v>
      </c>
      <c r="R306" s="23">
        <f t="shared" si="140"/>
        <v>48.419999999999995</v>
      </c>
      <c r="S306" s="23">
        <f t="shared" si="141"/>
        <v>59.18</v>
      </c>
      <c r="T306" s="23">
        <f t="shared" si="142"/>
        <v>1433.6999999999998</v>
      </c>
      <c r="U306" s="142">
        <v>43182</v>
      </c>
    </row>
    <row r="307" spans="1:24">
      <c r="A307" s="9" t="s">
        <v>421</v>
      </c>
      <c r="B307" s="10" t="s">
        <v>422</v>
      </c>
      <c r="C307" s="10"/>
      <c r="D307" s="163" t="s">
        <v>423</v>
      </c>
      <c r="E307" s="11" t="s">
        <v>25</v>
      </c>
      <c r="F307" s="164">
        <v>31607</v>
      </c>
      <c r="G307" s="11" t="s">
        <v>26</v>
      </c>
      <c r="H307" s="145">
        <v>48.4</v>
      </c>
      <c r="I307" s="166">
        <v>152.5</v>
      </c>
      <c r="J307" s="10"/>
      <c r="K307" s="11">
        <v>30</v>
      </c>
      <c r="L307" s="11">
        <f t="shared" si="134"/>
        <v>5</v>
      </c>
      <c r="M307" s="25">
        <f t="shared" si="135"/>
        <v>3.9370078740159187E-2</v>
      </c>
      <c r="N307" s="25">
        <f t="shared" si="136"/>
        <v>106.48</v>
      </c>
      <c r="O307" s="26">
        <f t="shared" si="137"/>
        <v>20.811609782316584</v>
      </c>
      <c r="P307" s="11" t="str">
        <f t="shared" si="138"/>
        <v>NORMAL</v>
      </c>
      <c r="Q307" s="25">
        <f t="shared" si="139"/>
        <v>47.25</v>
      </c>
      <c r="R307" s="25">
        <f t="shared" si="140"/>
        <v>43.56</v>
      </c>
      <c r="S307" s="25">
        <f t="shared" si="141"/>
        <v>53.239999999999995</v>
      </c>
      <c r="T307" s="25">
        <f t="shared" si="142"/>
        <v>1417.5</v>
      </c>
      <c r="U307" s="153">
        <v>43322</v>
      </c>
    </row>
    <row r="308" spans="1:24">
      <c r="A308" s="9" t="s">
        <v>424</v>
      </c>
      <c r="B308" s="10" t="s">
        <v>425</v>
      </c>
      <c r="C308" s="10"/>
      <c r="D308" s="10"/>
      <c r="E308" s="11" t="s">
        <v>37</v>
      </c>
      <c r="F308" s="164"/>
      <c r="G308" s="11" t="s">
        <v>26</v>
      </c>
      <c r="H308" s="145">
        <v>73.45</v>
      </c>
      <c r="I308" s="166">
        <v>174.5</v>
      </c>
      <c r="J308" s="10"/>
      <c r="K308" s="11">
        <v>30</v>
      </c>
      <c r="L308" s="11">
        <f t="shared" si="134"/>
        <v>5</v>
      </c>
      <c r="M308" s="25">
        <f t="shared" si="135"/>
        <v>8.7007874015747966</v>
      </c>
      <c r="N308" s="25">
        <f t="shared" si="136"/>
        <v>161.59000000000003</v>
      </c>
      <c r="O308" s="26">
        <f t="shared" si="137"/>
        <v>24.121312632901205</v>
      </c>
      <c r="P308" s="11" t="str">
        <f t="shared" si="138"/>
        <v>NORMAL</v>
      </c>
      <c r="Q308" s="25">
        <f t="shared" si="139"/>
        <v>67.05</v>
      </c>
      <c r="R308" s="25">
        <f t="shared" si="140"/>
        <v>66.105000000000004</v>
      </c>
      <c r="S308" s="25">
        <f t="shared" si="141"/>
        <v>80.795000000000002</v>
      </c>
      <c r="T308" s="25">
        <f t="shared" si="142"/>
        <v>2011.5</v>
      </c>
      <c r="U308" s="153">
        <v>43322</v>
      </c>
    </row>
    <row r="309" spans="1:24">
      <c r="A309" s="9" t="s">
        <v>426</v>
      </c>
      <c r="B309" s="10" t="s">
        <v>427</v>
      </c>
      <c r="C309" s="10" t="s">
        <v>371</v>
      </c>
      <c r="D309" s="165" t="s">
        <v>428</v>
      </c>
      <c r="E309" s="11" t="s">
        <v>25</v>
      </c>
      <c r="F309" s="164">
        <v>34938</v>
      </c>
      <c r="G309" s="11" t="s">
        <v>26</v>
      </c>
      <c r="H309" s="145">
        <v>55.7</v>
      </c>
      <c r="I309" s="166">
        <v>160</v>
      </c>
      <c r="J309" s="10"/>
      <c r="K309" s="11">
        <v>30</v>
      </c>
      <c r="L309" s="11">
        <f t="shared" si="134"/>
        <v>5</v>
      </c>
      <c r="M309" s="25">
        <f t="shared" si="135"/>
        <v>2.9921259842519703</v>
      </c>
      <c r="N309" s="25">
        <f t="shared" si="136"/>
        <v>122.54000000000002</v>
      </c>
      <c r="O309" s="26">
        <f t="shared" si="137"/>
        <v>21.757812499999996</v>
      </c>
      <c r="P309" s="11" t="str">
        <f t="shared" si="138"/>
        <v>NORMAL</v>
      </c>
      <c r="Q309" s="25">
        <f t="shared" si="139"/>
        <v>54</v>
      </c>
      <c r="R309" s="25">
        <f t="shared" si="140"/>
        <v>50.13</v>
      </c>
      <c r="S309" s="25">
        <f t="shared" si="141"/>
        <v>61.27</v>
      </c>
      <c r="T309" s="25">
        <f t="shared" si="142"/>
        <v>1620</v>
      </c>
      <c r="U309" s="153">
        <v>43322</v>
      </c>
    </row>
    <row r="310" spans="1:24">
      <c r="A310" s="9" t="s">
        <v>429</v>
      </c>
      <c r="B310" s="10" t="s">
        <v>430</v>
      </c>
      <c r="C310" s="10"/>
      <c r="D310" s="165" t="s">
        <v>431</v>
      </c>
      <c r="E310" s="11" t="s">
        <v>25</v>
      </c>
      <c r="F310" s="164">
        <v>29449</v>
      </c>
      <c r="G310" s="11" t="s">
        <v>26</v>
      </c>
      <c r="H310" s="145">
        <v>69.599999999999994</v>
      </c>
      <c r="I310" s="166">
        <v>152.9</v>
      </c>
      <c r="J310" s="10"/>
      <c r="K310" s="11">
        <v>30</v>
      </c>
      <c r="L310" s="11">
        <f t="shared" si="134"/>
        <v>5</v>
      </c>
      <c r="M310" s="25">
        <f t="shared" si="135"/>
        <v>0.19685039370078528</v>
      </c>
      <c r="N310" s="25">
        <f t="shared" si="136"/>
        <v>153.12</v>
      </c>
      <c r="O310" s="26">
        <f t="shared" si="137"/>
        <v>29.77105799752848</v>
      </c>
      <c r="P310" s="11" t="str">
        <f t="shared" si="138"/>
        <v>OVERWEIGHT</v>
      </c>
      <c r="Q310" s="25">
        <f t="shared" si="139"/>
        <v>47.610000000000007</v>
      </c>
      <c r="R310" s="25">
        <f t="shared" si="140"/>
        <v>62.639999999999993</v>
      </c>
      <c r="S310" s="25">
        <f t="shared" si="141"/>
        <v>76.559999999999988</v>
      </c>
      <c r="T310" s="25">
        <f t="shared" si="142"/>
        <v>1428.3000000000002</v>
      </c>
      <c r="U310" s="153">
        <v>43322</v>
      </c>
      <c r="X310" t="s">
        <v>560</v>
      </c>
    </row>
    <row r="311" spans="1:24">
      <c r="A311" s="9" t="s">
        <v>434</v>
      </c>
      <c r="B311" s="10" t="s">
        <v>435</v>
      </c>
      <c r="C311" s="10" t="s">
        <v>357</v>
      </c>
      <c r="D311" s="165" t="s">
        <v>436</v>
      </c>
      <c r="E311" s="11" t="s">
        <v>25</v>
      </c>
      <c r="F311" s="164">
        <v>33998</v>
      </c>
      <c r="G311" s="11" t="s">
        <v>26</v>
      </c>
      <c r="H311" s="145">
        <v>45.7</v>
      </c>
      <c r="I311" s="166">
        <v>149.5</v>
      </c>
      <c r="J311" s="10"/>
      <c r="K311" s="11">
        <v>30</v>
      </c>
      <c r="L311" s="11">
        <f t="shared" si="134"/>
        <v>4</v>
      </c>
      <c r="M311" s="25">
        <f t="shared" si="135"/>
        <v>10.858267716535426</v>
      </c>
      <c r="N311" s="25">
        <f t="shared" si="136"/>
        <v>100.54000000000002</v>
      </c>
      <c r="O311" s="26">
        <f t="shared" si="137"/>
        <v>20.447198577197121</v>
      </c>
      <c r="P311" s="11" t="str">
        <f t="shared" si="138"/>
        <v>NORMAL</v>
      </c>
      <c r="Q311" s="25">
        <f t="shared" si="139"/>
        <v>44.55</v>
      </c>
      <c r="R311" s="25">
        <f t="shared" si="140"/>
        <v>41.13</v>
      </c>
      <c r="S311" s="25">
        <f t="shared" si="141"/>
        <v>50.27</v>
      </c>
      <c r="T311" s="25">
        <f t="shared" si="142"/>
        <v>1336.5</v>
      </c>
      <c r="U311" s="153">
        <v>43322</v>
      </c>
    </row>
    <row r="312" spans="1:24">
      <c r="A312" s="9" t="s">
        <v>437</v>
      </c>
      <c r="B312" s="10" t="s">
        <v>438</v>
      </c>
      <c r="C312" s="10" t="s">
        <v>439</v>
      </c>
      <c r="D312" s="165" t="s">
        <v>440</v>
      </c>
      <c r="E312" s="11" t="s">
        <v>37</v>
      </c>
      <c r="F312" s="164"/>
      <c r="G312" s="11" t="s">
        <v>26</v>
      </c>
      <c r="H312" s="145">
        <v>96.1</v>
      </c>
      <c r="I312" s="166">
        <v>158.19999999999999</v>
      </c>
      <c r="J312" s="10"/>
      <c r="K312" s="11">
        <v>30</v>
      </c>
      <c r="L312" s="11">
        <f t="shared" si="134"/>
        <v>5</v>
      </c>
      <c r="M312" s="25">
        <f t="shared" si="135"/>
        <v>2.2834645669291262</v>
      </c>
      <c r="N312" s="25">
        <f t="shared" si="136"/>
        <v>211.42000000000002</v>
      </c>
      <c r="O312" s="26">
        <f t="shared" si="137"/>
        <v>38.398161363378463</v>
      </c>
      <c r="P312" s="11" t="str">
        <f t="shared" si="138"/>
        <v>OBESE</v>
      </c>
      <c r="Q312" s="25">
        <f t="shared" si="139"/>
        <v>52.379999999999988</v>
      </c>
      <c r="R312" s="25">
        <f t="shared" si="140"/>
        <v>86.49</v>
      </c>
      <c r="S312" s="25">
        <f t="shared" si="141"/>
        <v>105.71</v>
      </c>
      <c r="T312" s="25">
        <f t="shared" si="142"/>
        <v>1571.3999999999996</v>
      </c>
      <c r="U312" s="153">
        <v>43322</v>
      </c>
    </row>
    <row r="313" spans="1:24">
      <c r="A313" s="9" t="s">
        <v>441</v>
      </c>
      <c r="B313" s="10" t="s">
        <v>442</v>
      </c>
      <c r="C313" s="10"/>
      <c r="D313" s="165" t="s">
        <v>443</v>
      </c>
      <c r="E313" s="11" t="s">
        <v>25</v>
      </c>
      <c r="F313" s="164">
        <v>32038</v>
      </c>
      <c r="G313" s="11" t="s">
        <v>26</v>
      </c>
      <c r="H313" s="145">
        <v>66.75</v>
      </c>
      <c r="I313" s="166">
        <v>158.4</v>
      </c>
      <c r="J313" s="10"/>
      <c r="K313" s="11">
        <v>30</v>
      </c>
      <c r="L313" s="11">
        <f t="shared" si="134"/>
        <v>5</v>
      </c>
      <c r="M313" s="25">
        <f t="shared" si="135"/>
        <v>2.3622047244094553</v>
      </c>
      <c r="N313" s="25">
        <f t="shared" si="136"/>
        <v>146.85000000000002</v>
      </c>
      <c r="O313" s="26">
        <f t="shared" si="137"/>
        <v>26.603631007040097</v>
      </c>
      <c r="P313" s="11" t="str">
        <f t="shared" si="138"/>
        <v>OVERWEIGHT</v>
      </c>
      <c r="Q313" s="25">
        <f t="shared" si="139"/>
        <v>52.56</v>
      </c>
      <c r="R313" s="25">
        <f t="shared" si="140"/>
        <v>60.075000000000003</v>
      </c>
      <c r="S313" s="25">
        <f t="shared" si="141"/>
        <v>73.424999999999997</v>
      </c>
      <c r="T313" s="25">
        <f t="shared" si="142"/>
        <v>1576.8000000000002</v>
      </c>
      <c r="U313" s="153">
        <v>43322</v>
      </c>
    </row>
    <row r="314" spans="1:24">
      <c r="A314" s="9" t="s">
        <v>444</v>
      </c>
      <c r="B314" s="10" t="s">
        <v>445</v>
      </c>
      <c r="C314" s="10" t="s">
        <v>446</v>
      </c>
      <c r="D314" s="165" t="s">
        <v>447</v>
      </c>
      <c r="E314" s="11" t="s">
        <v>25</v>
      </c>
      <c r="F314" s="164"/>
      <c r="G314" s="11" t="s">
        <v>26</v>
      </c>
      <c r="H314" s="145">
        <v>61.7</v>
      </c>
      <c r="I314" s="166">
        <v>152</v>
      </c>
      <c r="J314" s="10"/>
      <c r="K314" s="11">
        <v>30</v>
      </c>
      <c r="L314" s="11">
        <f t="shared" si="134"/>
        <v>4</v>
      </c>
      <c r="M314" s="25">
        <f t="shared" si="135"/>
        <v>11.842519685039374</v>
      </c>
      <c r="N314" s="25">
        <f t="shared" si="136"/>
        <v>135.74</v>
      </c>
      <c r="O314" s="26">
        <f t="shared" si="137"/>
        <v>26.7053324099723</v>
      </c>
      <c r="P314" s="11" t="str">
        <f t="shared" si="138"/>
        <v>OVERWEIGHT</v>
      </c>
      <c r="Q314" s="25">
        <f t="shared" si="139"/>
        <v>46.8</v>
      </c>
      <c r="R314" s="25">
        <f t="shared" si="140"/>
        <v>55.53</v>
      </c>
      <c r="S314" s="25">
        <f t="shared" si="141"/>
        <v>67.87</v>
      </c>
      <c r="T314" s="25">
        <f t="shared" si="142"/>
        <v>1404</v>
      </c>
      <c r="U314" s="153">
        <v>43322</v>
      </c>
    </row>
    <row r="315" spans="1:24">
      <c r="A315" s="9" t="s">
        <v>448</v>
      </c>
      <c r="B315" s="10" t="s">
        <v>449</v>
      </c>
      <c r="C315" s="10" t="s">
        <v>450</v>
      </c>
      <c r="D315" s="165" t="s">
        <v>451</v>
      </c>
      <c r="E315" s="11" t="s">
        <v>25</v>
      </c>
      <c r="F315" s="164">
        <v>32170</v>
      </c>
      <c r="G315" s="11" t="s">
        <v>26</v>
      </c>
      <c r="H315" s="145">
        <v>54.3</v>
      </c>
      <c r="I315" s="166">
        <v>157</v>
      </c>
      <c r="J315" s="10"/>
      <c r="K315" s="11">
        <v>30</v>
      </c>
      <c r="L315" s="11">
        <f t="shared" si="134"/>
        <v>5</v>
      </c>
      <c r="M315" s="25">
        <f t="shared" si="135"/>
        <v>1.811023622047248</v>
      </c>
      <c r="N315" s="25">
        <f t="shared" si="136"/>
        <v>119.46000000000001</v>
      </c>
      <c r="O315" s="26">
        <f t="shared" si="137"/>
        <v>22.029291249137895</v>
      </c>
      <c r="P315" s="11" t="str">
        <f t="shared" si="138"/>
        <v>NORMAL</v>
      </c>
      <c r="Q315" s="25">
        <f t="shared" si="139"/>
        <v>51.3</v>
      </c>
      <c r="R315" s="25">
        <f t="shared" si="140"/>
        <v>48.87</v>
      </c>
      <c r="S315" s="25">
        <f t="shared" si="141"/>
        <v>59.73</v>
      </c>
      <c r="T315" s="25">
        <f t="shared" si="142"/>
        <v>1539</v>
      </c>
      <c r="U315" s="153">
        <v>43322</v>
      </c>
    </row>
    <row r="316" spans="1:24">
      <c r="A316" s="9" t="s">
        <v>452</v>
      </c>
      <c r="B316" s="10" t="s">
        <v>453</v>
      </c>
      <c r="C316" s="10"/>
      <c r="D316" s="165" t="s">
        <v>454</v>
      </c>
      <c r="E316" s="11" t="s">
        <v>25</v>
      </c>
      <c r="F316" s="164">
        <v>28413</v>
      </c>
      <c r="G316" s="11" t="s">
        <v>26</v>
      </c>
      <c r="H316" s="145">
        <v>63.3</v>
      </c>
      <c r="I316" s="166">
        <v>151</v>
      </c>
      <c r="J316" s="10"/>
      <c r="K316" s="11">
        <v>30</v>
      </c>
      <c r="L316" s="11">
        <f t="shared" si="134"/>
        <v>4</v>
      </c>
      <c r="M316" s="25">
        <f t="shared" si="135"/>
        <v>11.448818897637793</v>
      </c>
      <c r="N316" s="25">
        <f t="shared" si="136"/>
        <v>139.26</v>
      </c>
      <c r="O316" s="26">
        <f t="shared" si="137"/>
        <v>27.761940265777817</v>
      </c>
      <c r="P316" s="11" t="str">
        <f t="shared" si="138"/>
        <v>OVERWEIGHT</v>
      </c>
      <c r="Q316" s="25">
        <f t="shared" si="139"/>
        <v>45.9</v>
      </c>
      <c r="R316" s="25">
        <f t="shared" si="140"/>
        <v>56.97</v>
      </c>
      <c r="S316" s="25">
        <f t="shared" si="141"/>
        <v>69.63</v>
      </c>
      <c r="T316" s="25">
        <f t="shared" si="142"/>
        <v>1377</v>
      </c>
      <c r="U316" s="153">
        <v>43322</v>
      </c>
    </row>
    <row r="317" spans="1:24">
      <c r="A317" s="9" t="s">
        <v>455</v>
      </c>
      <c r="B317" s="10" t="s">
        <v>456</v>
      </c>
      <c r="C317" s="10"/>
      <c r="D317" s="165" t="s">
        <v>457</v>
      </c>
      <c r="E317" s="11" t="s">
        <v>25</v>
      </c>
      <c r="F317" s="164">
        <v>26840</v>
      </c>
      <c r="G317" s="11" t="s">
        <v>26</v>
      </c>
      <c r="H317" s="145">
        <v>46.5</v>
      </c>
      <c r="I317" s="167">
        <v>145.6</v>
      </c>
      <c r="J317" s="10"/>
      <c r="K317" s="11">
        <v>30</v>
      </c>
      <c r="L317" s="11">
        <f t="shared" si="134"/>
        <v>4</v>
      </c>
      <c r="M317" s="25">
        <f t="shared" si="135"/>
        <v>9.3228346456692925</v>
      </c>
      <c r="N317" s="25">
        <f t="shared" si="136"/>
        <v>102.30000000000001</v>
      </c>
      <c r="O317" s="26">
        <f t="shared" si="137"/>
        <v>21.934624441492574</v>
      </c>
      <c r="P317" s="11" t="str">
        <f t="shared" si="138"/>
        <v>NORMAL</v>
      </c>
      <c r="Q317" s="25">
        <f t="shared" si="139"/>
        <v>41.039999999999992</v>
      </c>
      <c r="R317" s="25">
        <f t="shared" si="140"/>
        <v>41.85</v>
      </c>
      <c r="S317" s="25">
        <f t="shared" si="141"/>
        <v>51.15</v>
      </c>
      <c r="T317" s="25">
        <f t="shared" si="142"/>
        <v>1231.1999999999998</v>
      </c>
      <c r="U317" s="153">
        <v>43322</v>
      </c>
    </row>
    <row r="318" spans="1:24">
      <c r="A318" s="9" t="s">
        <v>458</v>
      </c>
      <c r="B318" s="10" t="s">
        <v>459</v>
      </c>
      <c r="C318" s="10" t="s">
        <v>460</v>
      </c>
      <c r="D318" s="165" t="s">
        <v>461</v>
      </c>
      <c r="E318" s="11" t="s">
        <v>37</v>
      </c>
      <c r="F318" s="164">
        <v>24795</v>
      </c>
      <c r="G318" s="11" t="s">
        <v>26</v>
      </c>
      <c r="H318" s="145">
        <v>53.6</v>
      </c>
      <c r="I318" s="166">
        <v>155.6</v>
      </c>
      <c r="J318" s="10"/>
      <c r="K318" s="11">
        <v>30</v>
      </c>
      <c r="L318" s="11">
        <f t="shared" si="134"/>
        <v>5</v>
      </c>
      <c r="M318" s="25">
        <f t="shared" si="135"/>
        <v>1.2598425196850407</v>
      </c>
      <c r="N318" s="25">
        <f t="shared" si="136"/>
        <v>117.92000000000002</v>
      </c>
      <c r="O318" s="26">
        <f t="shared" si="137"/>
        <v>22.138368104889604</v>
      </c>
      <c r="P318" s="11" t="str">
        <f t="shared" si="138"/>
        <v>NORMAL</v>
      </c>
      <c r="Q318" s="25">
        <f t="shared" si="139"/>
        <v>50.039999999999992</v>
      </c>
      <c r="R318" s="25">
        <f t="shared" si="140"/>
        <v>48.24</v>
      </c>
      <c r="S318" s="25">
        <f t="shared" si="141"/>
        <v>58.96</v>
      </c>
      <c r="T318" s="25">
        <f t="shared" si="142"/>
        <v>1501.1999999999998</v>
      </c>
      <c r="U318" s="153">
        <v>43322</v>
      </c>
    </row>
    <row r="319" spans="1:24">
      <c r="A319" s="9" t="s">
        <v>462</v>
      </c>
      <c r="B319" s="10" t="s">
        <v>463</v>
      </c>
      <c r="C319" s="10"/>
      <c r="D319" s="165" t="s">
        <v>464</v>
      </c>
      <c r="E319" s="11" t="s">
        <v>37</v>
      </c>
      <c r="F319" s="164">
        <v>34934</v>
      </c>
      <c r="G319" s="11" t="s">
        <v>26</v>
      </c>
      <c r="H319" s="145">
        <v>77.95</v>
      </c>
      <c r="I319" s="166">
        <v>162.19999999999999</v>
      </c>
      <c r="J319" s="10"/>
      <c r="K319" s="11">
        <v>30</v>
      </c>
      <c r="L319" s="11">
        <f t="shared" si="134"/>
        <v>5</v>
      </c>
      <c r="M319" s="25">
        <f t="shared" si="135"/>
        <v>3.8582677165354298</v>
      </c>
      <c r="N319" s="25">
        <f t="shared" si="136"/>
        <v>171.49</v>
      </c>
      <c r="O319" s="26">
        <f t="shared" si="137"/>
        <v>29.628824379942262</v>
      </c>
      <c r="P319" s="11" t="str">
        <f t="shared" si="138"/>
        <v>OVERWEIGHT</v>
      </c>
      <c r="Q319" s="25">
        <f t="shared" si="139"/>
        <v>55.97999999999999</v>
      </c>
      <c r="R319" s="25">
        <f t="shared" si="140"/>
        <v>70.155000000000001</v>
      </c>
      <c r="S319" s="25">
        <f t="shared" si="141"/>
        <v>85.745000000000005</v>
      </c>
      <c r="T319" s="25">
        <f t="shared" si="142"/>
        <v>1679.3999999999996</v>
      </c>
      <c r="U319" s="153">
        <v>43322</v>
      </c>
    </row>
    <row r="320" spans="1:24">
      <c r="A320" s="9" t="s">
        <v>465</v>
      </c>
      <c r="B320" s="10" t="s">
        <v>466</v>
      </c>
      <c r="C320" s="10"/>
      <c r="D320" s="165" t="s">
        <v>467</v>
      </c>
      <c r="E320" s="11" t="s">
        <v>25</v>
      </c>
      <c r="F320" s="164"/>
      <c r="G320" s="11" t="s">
        <v>26</v>
      </c>
      <c r="H320" s="145">
        <v>54.35</v>
      </c>
      <c r="I320" s="166">
        <v>154.5</v>
      </c>
      <c r="J320" s="10"/>
      <c r="K320" s="11">
        <v>30</v>
      </c>
      <c r="L320" s="11">
        <f t="shared" si="134"/>
        <v>5</v>
      </c>
      <c r="M320" s="25">
        <f t="shared" si="135"/>
        <v>0.82677165354330029</v>
      </c>
      <c r="N320" s="25">
        <f t="shared" si="136"/>
        <v>119.57000000000001</v>
      </c>
      <c r="O320" s="26">
        <f t="shared" si="137"/>
        <v>22.768927849519802</v>
      </c>
      <c r="P320" s="11" t="str">
        <f t="shared" si="138"/>
        <v>NORMAL</v>
      </c>
      <c r="Q320" s="25">
        <f t="shared" si="139"/>
        <v>49.05</v>
      </c>
      <c r="R320" s="25">
        <f t="shared" si="140"/>
        <v>48.914999999999999</v>
      </c>
      <c r="S320" s="25">
        <f t="shared" si="141"/>
        <v>59.785000000000004</v>
      </c>
      <c r="T320" s="25">
        <f t="shared" si="142"/>
        <v>1471.5</v>
      </c>
      <c r="U320" s="153">
        <v>43322</v>
      </c>
    </row>
    <row r="321" spans="1:21">
      <c r="A321" s="9" t="s">
        <v>470</v>
      </c>
      <c r="B321" s="10" t="s">
        <v>471</v>
      </c>
      <c r="C321" s="10"/>
      <c r="D321" s="165" t="s">
        <v>472</v>
      </c>
      <c r="E321" s="11" t="s">
        <v>25</v>
      </c>
      <c r="F321" s="164"/>
      <c r="G321" s="11" t="s">
        <v>26</v>
      </c>
      <c r="H321" s="145">
        <v>77.650000000000006</v>
      </c>
      <c r="I321" s="166">
        <v>158.9</v>
      </c>
      <c r="J321" s="10"/>
      <c r="K321" s="11">
        <v>30</v>
      </c>
      <c r="L321" s="11">
        <f t="shared" si="134"/>
        <v>5</v>
      </c>
      <c r="M321" s="25">
        <f t="shared" si="135"/>
        <v>2.5590551181102406</v>
      </c>
      <c r="N321" s="25">
        <f t="shared" si="136"/>
        <v>170.83</v>
      </c>
      <c r="O321" s="26">
        <f t="shared" si="137"/>
        <v>30.753437434280123</v>
      </c>
      <c r="P321" s="11" t="str">
        <f t="shared" si="138"/>
        <v>OBESE</v>
      </c>
      <c r="Q321" s="25">
        <f t="shared" si="139"/>
        <v>53.010000000000005</v>
      </c>
      <c r="R321" s="25">
        <f t="shared" si="140"/>
        <v>69.885000000000005</v>
      </c>
      <c r="S321" s="25">
        <f t="shared" si="141"/>
        <v>85.415000000000006</v>
      </c>
      <c r="T321" s="25">
        <f t="shared" si="142"/>
        <v>1590.3000000000002</v>
      </c>
      <c r="U321" s="153">
        <v>43322</v>
      </c>
    </row>
    <row r="322" spans="1:21">
      <c r="A322" s="9" t="s">
        <v>473</v>
      </c>
      <c r="B322" s="10" t="s">
        <v>474</v>
      </c>
      <c r="C322" s="10" t="s">
        <v>446</v>
      </c>
      <c r="D322" s="165" t="s">
        <v>475</v>
      </c>
      <c r="E322" s="11" t="s">
        <v>25</v>
      </c>
      <c r="F322" s="164">
        <v>34589</v>
      </c>
      <c r="G322" s="11" t="s">
        <v>26</v>
      </c>
      <c r="H322" s="145">
        <v>52.2</v>
      </c>
      <c r="I322" s="166">
        <v>159.1</v>
      </c>
      <c r="J322" s="10"/>
      <c r="K322" s="11">
        <v>30</v>
      </c>
      <c r="L322" s="11">
        <f t="shared" si="134"/>
        <v>5</v>
      </c>
      <c r="M322" s="25">
        <f t="shared" si="135"/>
        <v>2.6377952755905483</v>
      </c>
      <c r="N322" s="25">
        <f t="shared" si="136"/>
        <v>114.84000000000002</v>
      </c>
      <c r="O322" s="26">
        <f t="shared" si="137"/>
        <v>20.621969666741862</v>
      </c>
      <c r="P322" s="11" t="str">
        <f t="shared" si="138"/>
        <v>NORMAL</v>
      </c>
      <c r="Q322" s="25">
        <f t="shared" si="139"/>
        <v>53.19</v>
      </c>
      <c r="R322" s="25">
        <f t="shared" si="140"/>
        <v>46.980000000000004</v>
      </c>
      <c r="S322" s="25">
        <f t="shared" si="141"/>
        <v>57.42</v>
      </c>
      <c r="T322" s="25">
        <f t="shared" si="142"/>
        <v>1595.6999999999998</v>
      </c>
      <c r="U322" s="153">
        <v>43322</v>
      </c>
    </row>
    <row r="323" spans="1:21">
      <c r="A323" s="9" t="s">
        <v>479</v>
      </c>
      <c r="B323" s="10" t="s">
        <v>480</v>
      </c>
      <c r="C323" s="10" t="s">
        <v>481</v>
      </c>
      <c r="D323" s="165" t="s">
        <v>482</v>
      </c>
      <c r="E323" s="11" t="s">
        <v>25</v>
      </c>
      <c r="F323" s="164"/>
      <c r="G323" s="11" t="s">
        <v>26</v>
      </c>
      <c r="H323" s="145">
        <v>56.5</v>
      </c>
      <c r="I323" s="166">
        <v>155.19999999999999</v>
      </c>
      <c r="J323" s="10"/>
      <c r="K323" s="11">
        <v>30</v>
      </c>
      <c r="L323" s="11">
        <f t="shared" si="134"/>
        <v>5</v>
      </c>
      <c r="M323" s="25">
        <f t="shared" si="135"/>
        <v>1.1023622047244039</v>
      </c>
      <c r="N323" s="25">
        <f t="shared" si="136"/>
        <v>124.30000000000001</v>
      </c>
      <c r="O323" s="26">
        <f t="shared" si="137"/>
        <v>23.456597406738236</v>
      </c>
      <c r="P323" s="11" t="str">
        <f t="shared" si="138"/>
        <v>NORMAL</v>
      </c>
      <c r="Q323" s="25">
        <f t="shared" si="139"/>
        <v>49.679999999999993</v>
      </c>
      <c r="R323" s="25">
        <f t="shared" si="140"/>
        <v>50.85</v>
      </c>
      <c r="S323" s="25">
        <f t="shared" si="141"/>
        <v>62.15</v>
      </c>
      <c r="T323" s="25">
        <f t="shared" si="142"/>
        <v>1490.3999999999999</v>
      </c>
      <c r="U323" s="153">
        <v>43322</v>
      </c>
    </row>
    <row r="324" spans="1:21">
      <c r="A324" s="9" t="s">
        <v>483</v>
      </c>
      <c r="B324" s="10" t="s">
        <v>484</v>
      </c>
      <c r="C324" s="10"/>
      <c r="D324" s="165" t="s">
        <v>485</v>
      </c>
      <c r="E324" s="11" t="s">
        <v>37</v>
      </c>
      <c r="F324" s="164"/>
      <c r="G324" s="11" t="s">
        <v>26</v>
      </c>
      <c r="H324" s="145">
        <v>88.9</v>
      </c>
      <c r="I324" s="166">
        <v>174</v>
      </c>
      <c r="J324" s="10"/>
      <c r="K324" s="11">
        <v>30</v>
      </c>
      <c r="L324" s="11">
        <f t="shared" si="134"/>
        <v>5</v>
      </c>
      <c r="M324" s="25">
        <f t="shared" si="135"/>
        <v>8.5039370078740113</v>
      </c>
      <c r="N324" s="25">
        <f t="shared" si="136"/>
        <v>195.58000000000004</v>
      </c>
      <c r="O324" s="26">
        <f t="shared" si="137"/>
        <v>29.363191967234776</v>
      </c>
      <c r="P324" s="11" t="str">
        <f t="shared" si="138"/>
        <v>OVERWEIGHT</v>
      </c>
      <c r="Q324" s="25">
        <f t="shared" si="139"/>
        <v>66.599999999999994</v>
      </c>
      <c r="R324" s="25">
        <f t="shared" si="140"/>
        <v>80.010000000000005</v>
      </c>
      <c r="S324" s="25">
        <f t="shared" si="141"/>
        <v>97.79</v>
      </c>
      <c r="T324" s="25">
        <f t="shared" si="142"/>
        <v>1997.9999999999998</v>
      </c>
      <c r="U324" s="153">
        <v>43322</v>
      </c>
    </row>
    <row r="325" spans="1:21">
      <c r="A325" s="9" t="s">
        <v>486</v>
      </c>
      <c r="B325" s="10" t="s">
        <v>487</v>
      </c>
      <c r="C325" s="10"/>
      <c r="D325" s="165" t="s">
        <v>488</v>
      </c>
      <c r="E325" s="11" t="s">
        <v>25</v>
      </c>
      <c r="F325" s="164">
        <v>31292</v>
      </c>
      <c r="G325" s="11" t="s">
        <v>26</v>
      </c>
      <c r="H325" s="145">
        <v>53</v>
      </c>
      <c r="I325" s="166">
        <v>152.5</v>
      </c>
      <c r="J325" s="10"/>
      <c r="K325" s="11">
        <v>30</v>
      </c>
      <c r="L325" s="11">
        <f t="shared" si="134"/>
        <v>5</v>
      </c>
      <c r="M325" s="25">
        <f t="shared" si="135"/>
        <v>3.9370078740159187E-2</v>
      </c>
      <c r="N325" s="25">
        <f t="shared" si="136"/>
        <v>116.60000000000001</v>
      </c>
      <c r="O325" s="26">
        <f t="shared" si="137"/>
        <v>22.789572695511964</v>
      </c>
      <c r="P325" s="11" t="str">
        <f t="shared" si="138"/>
        <v>NORMAL</v>
      </c>
      <c r="Q325" s="25">
        <f t="shared" si="139"/>
        <v>47.25</v>
      </c>
      <c r="R325" s="25">
        <f t="shared" si="140"/>
        <v>47.7</v>
      </c>
      <c r="S325" s="25">
        <f t="shared" si="141"/>
        <v>58.3</v>
      </c>
      <c r="T325" s="25">
        <f t="shared" si="142"/>
        <v>1417.5</v>
      </c>
      <c r="U325" s="153">
        <v>43322</v>
      </c>
    </row>
    <row r="326" spans="1:21">
      <c r="A326" s="9" t="s">
        <v>489</v>
      </c>
      <c r="B326" s="10" t="s">
        <v>490</v>
      </c>
      <c r="C326" s="10" t="s">
        <v>491</v>
      </c>
      <c r="D326" s="165" t="s">
        <v>492</v>
      </c>
      <c r="E326" s="11" t="s">
        <v>25</v>
      </c>
      <c r="F326" s="164"/>
      <c r="G326" s="11" t="s">
        <v>26</v>
      </c>
      <c r="H326" s="145">
        <v>47</v>
      </c>
      <c r="I326" s="166">
        <v>153</v>
      </c>
      <c r="J326" s="10"/>
      <c r="K326" s="11">
        <v>30</v>
      </c>
      <c r="L326" s="11">
        <f t="shared" si="134"/>
        <v>5</v>
      </c>
      <c r="M326" s="25">
        <f t="shared" si="135"/>
        <v>0.23622047244094446</v>
      </c>
      <c r="N326" s="25">
        <f t="shared" si="136"/>
        <v>103.4</v>
      </c>
      <c r="O326" s="26">
        <f t="shared" si="137"/>
        <v>20.077747874749029</v>
      </c>
      <c r="P326" s="11" t="str">
        <f t="shared" si="138"/>
        <v>NORMAL</v>
      </c>
      <c r="Q326" s="25">
        <f t="shared" si="139"/>
        <v>47.7</v>
      </c>
      <c r="R326" s="25">
        <f t="shared" si="140"/>
        <v>42.3</v>
      </c>
      <c r="S326" s="25">
        <f t="shared" si="141"/>
        <v>51.7</v>
      </c>
      <c r="T326" s="25">
        <f t="shared" si="142"/>
        <v>1431</v>
      </c>
      <c r="U326" s="153">
        <v>43322</v>
      </c>
    </row>
    <row r="327" spans="1:21">
      <c r="A327" s="9" t="s">
        <v>493</v>
      </c>
      <c r="B327" s="10" t="s">
        <v>494</v>
      </c>
      <c r="C327" s="10"/>
      <c r="D327" s="10"/>
      <c r="E327" s="11" t="s">
        <v>25</v>
      </c>
      <c r="F327" s="164">
        <v>33941</v>
      </c>
      <c r="G327" s="11" t="s">
        <v>26</v>
      </c>
      <c r="H327" s="145">
        <v>55.95</v>
      </c>
      <c r="I327" s="166">
        <v>152.9</v>
      </c>
      <c r="J327" s="10"/>
      <c r="K327" s="11">
        <v>30</v>
      </c>
      <c r="L327" s="11">
        <f t="shared" si="134"/>
        <v>5</v>
      </c>
      <c r="M327" s="25">
        <f t="shared" si="135"/>
        <v>0.19685039370078528</v>
      </c>
      <c r="N327" s="25">
        <f t="shared" si="136"/>
        <v>123.09000000000002</v>
      </c>
      <c r="O327" s="26">
        <f t="shared" si="137"/>
        <v>23.932337571289061</v>
      </c>
      <c r="P327" s="11" t="str">
        <f t="shared" si="138"/>
        <v>NORMAL</v>
      </c>
      <c r="Q327" s="25">
        <f t="shared" si="139"/>
        <v>47.610000000000007</v>
      </c>
      <c r="R327" s="25">
        <f t="shared" si="140"/>
        <v>50.355000000000004</v>
      </c>
      <c r="S327" s="25">
        <f t="shared" si="141"/>
        <v>61.545000000000002</v>
      </c>
      <c r="T327" s="25">
        <f t="shared" si="142"/>
        <v>1428.3000000000002</v>
      </c>
      <c r="U327" s="153">
        <v>43322</v>
      </c>
    </row>
    <row r="328" spans="1:21">
      <c r="A328" s="9" t="s">
        <v>497</v>
      </c>
      <c r="B328" s="10" t="s">
        <v>498</v>
      </c>
      <c r="C328" s="10"/>
      <c r="D328" s="165" t="s">
        <v>499</v>
      </c>
      <c r="E328" s="11" t="s">
        <v>37</v>
      </c>
      <c r="F328" s="164">
        <v>32561</v>
      </c>
      <c r="G328" s="11" t="s">
        <v>26</v>
      </c>
      <c r="H328" s="145">
        <v>76.3</v>
      </c>
      <c r="I328" s="166">
        <v>170.1</v>
      </c>
      <c r="J328" s="10"/>
      <c r="K328" s="11">
        <v>30</v>
      </c>
      <c r="L328" s="11">
        <f t="shared" si="134"/>
        <v>5</v>
      </c>
      <c r="M328" s="25">
        <f t="shared" si="135"/>
        <v>6.968503937007867</v>
      </c>
      <c r="N328" s="25">
        <f t="shared" si="136"/>
        <v>167.86</v>
      </c>
      <c r="O328" s="26">
        <f t="shared" si="137"/>
        <v>26.370351015984308</v>
      </c>
      <c r="P328" s="11" t="str">
        <f t="shared" si="138"/>
        <v>OVERWEIGHT</v>
      </c>
      <c r="Q328" s="25">
        <f t="shared" si="139"/>
        <v>63.089999999999996</v>
      </c>
      <c r="R328" s="25">
        <f t="shared" si="140"/>
        <v>68.67</v>
      </c>
      <c r="S328" s="25">
        <f t="shared" si="141"/>
        <v>83.929999999999993</v>
      </c>
      <c r="T328" s="25">
        <f t="shared" si="142"/>
        <v>1892.6999999999998</v>
      </c>
      <c r="U328" s="153">
        <v>43322</v>
      </c>
    </row>
    <row r="329" spans="1:21">
      <c r="A329" s="9" t="s">
        <v>500</v>
      </c>
      <c r="B329" s="10" t="s">
        <v>246</v>
      </c>
      <c r="C329" s="10" t="s">
        <v>318</v>
      </c>
      <c r="D329" s="165" t="s">
        <v>501</v>
      </c>
      <c r="E329" s="11" t="s">
        <v>25</v>
      </c>
      <c r="F329" s="164"/>
      <c r="G329" s="11" t="s">
        <v>26</v>
      </c>
      <c r="H329" s="145">
        <v>54.1</v>
      </c>
      <c r="I329" s="166">
        <v>155.4</v>
      </c>
      <c r="J329" s="10"/>
      <c r="K329" s="11">
        <v>30</v>
      </c>
      <c r="L329" s="11">
        <f t="shared" si="134"/>
        <v>5</v>
      </c>
      <c r="M329" s="25">
        <f t="shared" si="135"/>
        <v>1.1811023622047223</v>
      </c>
      <c r="N329" s="25">
        <f t="shared" si="136"/>
        <v>119.02000000000001</v>
      </c>
      <c r="O329" s="26">
        <f t="shared" si="137"/>
        <v>22.402435529848656</v>
      </c>
      <c r="P329" s="11" t="str">
        <f t="shared" si="138"/>
        <v>NORMAL</v>
      </c>
      <c r="Q329" s="25">
        <f t="shared" si="139"/>
        <v>49.860000000000007</v>
      </c>
      <c r="R329" s="25">
        <f t="shared" si="140"/>
        <v>48.69</v>
      </c>
      <c r="S329" s="25">
        <f t="shared" si="141"/>
        <v>59.510000000000005</v>
      </c>
      <c r="T329" s="25">
        <f t="shared" si="142"/>
        <v>1495.8000000000002</v>
      </c>
      <c r="U329" s="153">
        <v>43322</v>
      </c>
    </row>
    <row r="330" spans="1:21">
      <c r="A330" s="9" t="s">
        <v>504</v>
      </c>
      <c r="B330" s="10" t="s">
        <v>505</v>
      </c>
      <c r="C330" s="10" t="s">
        <v>460</v>
      </c>
      <c r="D330" s="165" t="s">
        <v>506</v>
      </c>
      <c r="E330" s="11" t="s">
        <v>25</v>
      </c>
      <c r="F330" s="164"/>
      <c r="G330" s="11" t="s">
        <v>26</v>
      </c>
      <c r="H330" s="145">
        <v>44.15</v>
      </c>
      <c r="I330" s="166">
        <v>149</v>
      </c>
      <c r="J330" s="10"/>
      <c r="K330" s="11">
        <v>30</v>
      </c>
      <c r="L330" s="11">
        <f t="shared" si="134"/>
        <v>4</v>
      </c>
      <c r="M330" s="25">
        <f t="shared" si="135"/>
        <v>10.661417322834641</v>
      </c>
      <c r="N330" s="25">
        <f t="shared" si="136"/>
        <v>97.13000000000001</v>
      </c>
      <c r="O330" s="26">
        <f t="shared" si="137"/>
        <v>19.886491599477502</v>
      </c>
      <c r="P330" s="11" t="str">
        <f t="shared" si="138"/>
        <v>NORMAL</v>
      </c>
      <c r="Q330" s="25">
        <f t="shared" si="139"/>
        <v>44.1</v>
      </c>
      <c r="R330" s="25">
        <f t="shared" si="140"/>
        <v>39.734999999999999</v>
      </c>
      <c r="S330" s="25">
        <f t="shared" si="141"/>
        <v>48.564999999999998</v>
      </c>
      <c r="T330" s="25">
        <f t="shared" si="142"/>
        <v>1323</v>
      </c>
      <c r="U330" s="153">
        <v>43322</v>
      </c>
    </row>
    <row r="331" spans="1:21">
      <c r="A331" s="9" t="s">
        <v>507</v>
      </c>
      <c r="B331" s="10" t="s">
        <v>508</v>
      </c>
      <c r="C331" s="10" t="s">
        <v>509</v>
      </c>
      <c r="D331" s="165" t="s">
        <v>510</v>
      </c>
      <c r="E331" s="11" t="s">
        <v>37</v>
      </c>
      <c r="F331" s="164">
        <v>21968</v>
      </c>
      <c r="G331" s="11" t="s">
        <v>26</v>
      </c>
      <c r="H331" s="145">
        <v>70.400000000000006</v>
      </c>
      <c r="I331" s="166">
        <v>166.9</v>
      </c>
      <c r="J331" s="10"/>
      <c r="K331" s="11">
        <v>30</v>
      </c>
      <c r="L331" s="11">
        <f t="shared" si="134"/>
        <v>5</v>
      </c>
      <c r="M331" s="25">
        <f t="shared" si="135"/>
        <v>5.7086614173228263</v>
      </c>
      <c r="N331" s="25">
        <f t="shared" si="136"/>
        <v>154.88000000000002</v>
      </c>
      <c r="O331" s="26">
        <f t="shared" si="137"/>
        <v>25.273185545030248</v>
      </c>
      <c r="P331" s="11" t="str">
        <f t="shared" si="138"/>
        <v>OVERWEIGHT</v>
      </c>
      <c r="Q331" s="25">
        <f t="shared" si="139"/>
        <v>60.210000000000008</v>
      </c>
      <c r="R331" s="25">
        <f t="shared" si="140"/>
        <v>63.360000000000007</v>
      </c>
      <c r="S331" s="25">
        <f t="shared" si="141"/>
        <v>77.440000000000012</v>
      </c>
      <c r="T331" s="25">
        <f t="shared" si="142"/>
        <v>1806.3000000000002</v>
      </c>
      <c r="U331" s="153">
        <v>43322</v>
      </c>
    </row>
    <row r="332" spans="1:21">
      <c r="A332" s="9" t="s">
        <v>511</v>
      </c>
      <c r="B332" s="10" t="s">
        <v>512</v>
      </c>
      <c r="C332" s="10" t="s">
        <v>509</v>
      </c>
      <c r="D332" s="165" t="s">
        <v>513</v>
      </c>
      <c r="E332" s="11" t="s">
        <v>25</v>
      </c>
      <c r="F332" s="164"/>
      <c r="G332" s="11" t="s">
        <v>26</v>
      </c>
      <c r="H332" s="145">
        <v>60.4</v>
      </c>
      <c r="I332" s="166">
        <v>163.5</v>
      </c>
      <c r="J332" s="10"/>
      <c r="K332" s="11">
        <v>30</v>
      </c>
      <c r="L332" s="11">
        <f t="shared" si="134"/>
        <v>5</v>
      </c>
      <c r="M332" s="25">
        <f t="shared" si="135"/>
        <v>4.3700787401574779</v>
      </c>
      <c r="N332" s="25">
        <f t="shared" si="136"/>
        <v>132.88</v>
      </c>
      <c r="O332" s="26">
        <f t="shared" si="137"/>
        <v>22.594431819244544</v>
      </c>
      <c r="P332" s="11" t="str">
        <f t="shared" si="138"/>
        <v>NORMAL</v>
      </c>
      <c r="Q332" s="25">
        <f t="shared" si="139"/>
        <v>57.15</v>
      </c>
      <c r="R332" s="25">
        <f t="shared" si="140"/>
        <v>54.36</v>
      </c>
      <c r="S332" s="25">
        <f t="shared" si="141"/>
        <v>66.44</v>
      </c>
      <c r="T332" s="25">
        <f t="shared" si="142"/>
        <v>1714.5</v>
      </c>
      <c r="U332" s="153">
        <v>43322</v>
      </c>
    </row>
    <row r="333" spans="1:21">
      <c r="A333" s="9" t="s">
        <v>269</v>
      </c>
      <c r="B333" s="10" t="s">
        <v>528</v>
      </c>
      <c r="C333" s="10"/>
      <c r="D333" s="165" t="s">
        <v>529</v>
      </c>
      <c r="E333" s="11" t="s">
        <v>37</v>
      </c>
      <c r="F333" s="164">
        <v>34606</v>
      </c>
      <c r="G333" s="11" t="s">
        <v>26</v>
      </c>
      <c r="H333" s="145">
        <v>57.95</v>
      </c>
      <c r="I333" s="166">
        <v>157.69999999999999</v>
      </c>
      <c r="J333" s="10"/>
      <c r="K333" s="11">
        <v>30</v>
      </c>
      <c r="L333" s="11">
        <f t="shared" si="134"/>
        <v>5</v>
      </c>
      <c r="M333" s="25">
        <f t="shared" si="135"/>
        <v>2.086614173228341</v>
      </c>
      <c r="N333" s="25">
        <f t="shared" si="136"/>
        <v>127.49000000000002</v>
      </c>
      <c r="O333" s="26">
        <f t="shared" si="137"/>
        <v>23.301831294741429</v>
      </c>
      <c r="P333" s="11" t="str">
        <f t="shared" si="138"/>
        <v>NORMAL</v>
      </c>
      <c r="Q333" s="25">
        <f t="shared" si="139"/>
        <v>51.929999999999993</v>
      </c>
      <c r="R333" s="25">
        <f t="shared" si="140"/>
        <v>52.155000000000001</v>
      </c>
      <c r="S333" s="25">
        <f t="shared" si="141"/>
        <v>63.745000000000005</v>
      </c>
      <c r="T333" s="25">
        <f t="shared" si="142"/>
        <v>1557.8999999999999</v>
      </c>
      <c r="U333" s="153">
        <v>43322</v>
      </c>
    </row>
    <row r="334" spans="1:21">
      <c r="A334" s="9" t="s">
        <v>274</v>
      </c>
      <c r="B334" s="10" t="s">
        <v>530</v>
      </c>
      <c r="C334" s="10"/>
      <c r="D334" s="165" t="s">
        <v>531</v>
      </c>
      <c r="E334" s="11" t="s">
        <v>25</v>
      </c>
      <c r="F334" s="164"/>
      <c r="G334" s="11" t="s">
        <v>26</v>
      </c>
      <c r="H334" s="145">
        <v>45.35</v>
      </c>
      <c r="I334" s="166">
        <v>154.5</v>
      </c>
      <c r="J334" s="10"/>
      <c r="K334" s="11">
        <v>30</v>
      </c>
      <c r="L334" s="11">
        <f t="shared" si="134"/>
        <v>5</v>
      </c>
      <c r="M334" s="25">
        <f t="shared" si="135"/>
        <v>0.82677165354330029</v>
      </c>
      <c r="N334" s="25">
        <f t="shared" si="136"/>
        <v>99.77000000000001</v>
      </c>
      <c r="O334" s="26">
        <f t="shared" si="137"/>
        <v>18.998544212984783</v>
      </c>
      <c r="P334" s="11" t="str">
        <f t="shared" si="138"/>
        <v>NORMAL</v>
      </c>
      <c r="Q334" s="25">
        <f t="shared" si="139"/>
        <v>49.05</v>
      </c>
      <c r="R334" s="25">
        <f t="shared" si="140"/>
        <v>40.814999999999998</v>
      </c>
      <c r="S334" s="25">
        <f t="shared" si="141"/>
        <v>49.885000000000005</v>
      </c>
      <c r="T334" s="25">
        <f t="shared" si="142"/>
        <v>1471.5</v>
      </c>
      <c r="U334" s="153">
        <v>43322</v>
      </c>
    </row>
    <row r="335" spans="1:21">
      <c r="A335" s="9" t="s">
        <v>532</v>
      </c>
      <c r="B335" s="10" t="s">
        <v>533</v>
      </c>
      <c r="C335" s="10"/>
      <c r="D335" s="10"/>
      <c r="E335" s="11" t="s">
        <v>25</v>
      </c>
      <c r="F335" s="164"/>
      <c r="G335" s="11" t="s">
        <v>26</v>
      </c>
      <c r="H335" s="145">
        <v>61.85</v>
      </c>
      <c r="I335" s="166">
        <v>157.9</v>
      </c>
      <c r="J335" s="10"/>
      <c r="K335" s="11">
        <v>30</v>
      </c>
      <c r="L335" s="11">
        <f t="shared" si="134"/>
        <v>5</v>
      </c>
      <c r="M335" s="25">
        <f t="shared" si="135"/>
        <v>2.1653543307086593</v>
      </c>
      <c r="N335" s="25">
        <f t="shared" si="136"/>
        <v>136.07000000000002</v>
      </c>
      <c r="O335" s="26">
        <f t="shared" si="137"/>
        <v>24.807068390099474</v>
      </c>
      <c r="P335" s="11" t="str">
        <f t="shared" si="138"/>
        <v>NORMAL</v>
      </c>
      <c r="Q335" s="25">
        <f t="shared" si="139"/>
        <v>52.110000000000007</v>
      </c>
      <c r="R335" s="25">
        <f t="shared" si="140"/>
        <v>55.664999999999999</v>
      </c>
      <c r="S335" s="25">
        <f t="shared" si="141"/>
        <v>68.034999999999997</v>
      </c>
      <c r="T335" s="25">
        <f t="shared" si="142"/>
        <v>1563.3000000000002</v>
      </c>
      <c r="U335" s="153">
        <v>43322</v>
      </c>
    </row>
    <row r="336" spans="1:21">
      <c r="A336" s="9" t="s">
        <v>534</v>
      </c>
      <c r="B336" s="10" t="s">
        <v>535</v>
      </c>
      <c r="C336" s="10"/>
      <c r="D336" s="165" t="s">
        <v>536</v>
      </c>
      <c r="E336" s="11" t="s">
        <v>25</v>
      </c>
      <c r="F336" s="164">
        <v>33902</v>
      </c>
      <c r="G336" s="11" t="s">
        <v>26</v>
      </c>
      <c r="H336" s="145">
        <v>56.55</v>
      </c>
      <c r="I336" s="166">
        <v>156.5</v>
      </c>
      <c r="J336" s="10"/>
      <c r="K336" s="11">
        <v>30</v>
      </c>
      <c r="L336" s="11">
        <f t="shared" si="134"/>
        <v>5</v>
      </c>
      <c r="M336" s="25">
        <f t="shared" si="135"/>
        <v>1.6141732283464627</v>
      </c>
      <c r="N336" s="25">
        <f t="shared" si="136"/>
        <v>124.41000000000001</v>
      </c>
      <c r="O336" s="26">
        <f t="shared" si="137"/>
        <v>23.088936296175323</v>
      </c>
      <c r="P336" s="11" t="str">
        <f t="shared" si="138"/>
        <v>NORMAL</v>
      </c>
      <c r="Q336" s="25">
        <f t="shared" si="139"/>
        <v>50.85</v>
      </c>
      <c r="R336" s="25">
        <f t="shared" si="140"/>
        <v>50.894999999999996</v>
      </c>
      <c r="S336" s="25">
        <f t="shared" si="141"/>
        <v>62.204999999999998</v>
      </c>
      <c r="T336" s="25">
        <f t="shared" si="142"/>
        <v>1525.5</v>
      </c>
      <c r="U336" s="153">
        <v>43322</v>
      </c>
    </row>
    <row r="337" spans="1:21">
      <c r="A337" s="9" t="s">
        <v>537</v>
      </c>
      <c r="B337" s="10" t="s">
        <v>538</v>
      </c>
      <c r="C337" s="10"/>
      <c r="D337" s="165" t="s">
        <v>539</v>
      </c>
      <c r="E337" s="11" t="s">
        <v>25</v>
      </c>
      <c r="F337" s="164">
        <v>34845</v>
      </c>
      <c r="G337" s="11" t="s">
        <v>26</v>
      </c>
      <c r="H337" s="145">
        <v>55.7</v>
      </c>
      <c r="I337" s="166">
        <v>155</v>
      </c>
      <c r="J337" s="10"/>
      <c r="K337" s="11">
        <v>30</v>
      </c>
      <c r="L337" s="11">
        <f t="shared" si="134"/>
        <v>5</v>
      </c>
      <c r="M337" s="25">
        <f t="shared" si="135"/>
        <v>1.0236220472440962</v>
      </c>
      <c r="N337" s="25">
        <f t="shared" si="136"/>
        <v>122.54000000000002</v>
      </c>
      <c r="O337" s="26">
        <f t="shared" si="137"/>
        <v>23.184183142559831</v>
      </c>
      <c r="P337" s="11" t="str">
        <f t="shared" si="138"/>
        <v>NORMAL</v>
      </c>
      <c r="Q337" s="25">
        <f t="shared" si="139"/>
        <v>49.5</v>
      </c>
      <c r="R337" s="25">
        <f t="shared" si="140"/>
        <v>50.13</v>
      </c>
      <c r="S337" s="25">
        <f t="shared" si="141"/>
        <v>61.27</v>
      </c>
      <c r="T337" s="25">
        <f t="shared" si="142"/>
        <v>1485</v>
      </c>
      <c r="U337" s="153">
        <v>43322</v>
      </c>
    </row>
    <row r="338" spans="1:21">
      <c r="A338" s="9" t="s">
        <v>540</v>
      </c>
      <c r="B338" s="10" t="s">
        <v>541</v>
      </c>
      <c r="C338" s="10"/>
      <c r="D338" s="165" t="s">
        <v>542</v>
      </c>
      <c r="E338" s="11" t="s">
        <v>25</v>
      </c>
      <c r="F338" s="164">
        <v>31356</v>
      </c>
      <c r="G338" s="11" t="s">
        <v>26</v>
      </c>
      <c r="H338" s="145">
        <v>53.6</v>
      </c>
      <c r="I338" s="166">
        <v>152</v>
      </c>
      <c r="J338" s="10"/>
      <c r="K338" s="11">
        <v>30</v>
      </c>
      <c r="L338" s="11">
        <f t="shared" si="134"/>
        <v>4</v>
      </c>
      <c r="M338" s="25">
        <f t="shared" si="135"/>
        <v>11.842519685039374</v>
      </c>
      <c r="N338" s="25">
        <f t="shared" si="136"/>
        <v>117.92000000000002</v>
      </c>
      <c r="O338" s="26">
        <f t="shared" si="137"/>
        <v>23.199445983379501</v>
      </c>
      <c r="P338" s="11" t="str">
        <f t="shared" si="138"/>
        <v>NORMAL</v>
      </c>
      <c r="Q338" s="25">
        <f t="shared" si="139"/>
        <v>46.8</v>
      </c>
      <c r="R338" s="25">
        <f t="shared" si="140"/>
        <v>48.24</v>
      </c>
      <c r="S338" s="25">
        <f t="shared" si="141"/>
        <v>58.96</v>
      </c>
      <c r="T338" s="25">
        <f t="shared" si="142"/>
        <v>1404</v>
      </c>
      <c r="U338" s="153">
        <v>43322</v>
      </c>
    </row>
    <row r="339" spans="1:21">
      <c r="A339" s="9" t="s">
        <v>543</v>
      </c>
      <c r="B339" s="10" t="s">
        <v>544</v>
      </c>
      <c r="C339" s="10"/>
      <c r="D339" s="165" t="s">
        <v>545</v>
      </c>
      <c r="E339" s="11" t="s">
        <v>25</v>
      </c>
      <c r="F339" s="164">
        <v>30070</v>
      </c>
      <c r="G339" s="11" t="s">
        <v>26</v>
      </c>
      <c r="H339" s="145">
        <v>98.9</v>
      </c>
      <c r="I339" s="166">
        <v>147.80000000000001</v>
      </c>
      <c r="J339" s="10"/>
      <c r="K339" s="11">
        <v>30</v>
      </c>
      <c r="L339" s="11">
        <f t="shared" si="134"/>
        <v>4</v>
      </c>
      <c r="M339" s="25">
        <f t="shared" si="135"/>
        <v>10.188976377952763</v>
      </c>
      <c r="N339" s="25">
        <f t="shared" si="136"/>
        <v>217.58000000000004</v>
      </c>
      <c r="O339" s="26">
        <f t="shared" si="137"/>
        <v>45.273849568135986</v>
      </c>
      <c r="P339" s="11" t="str">
        <f t="shared" si="138"/>
        <v>OBESE</v>
      </c>
      <c r="Q339" s="25">
        <f t="shared" si="139"/>
        <v>43.02000000000001</v>
      </c>
      <c r="R339" s="25">
        <f t="shared" si="140"/>
        <v>89.01</v>
      </c>
      <c r="S339" s="25">
        <f t="shared" si="141"/>
        <v>108.79</v>
      </c>
      <c r="T339" s="25">
        <f t="shared" si="142"/>
        <v>1290.6000000000004</v>
      </c>
      <c r="U339" s="153">
        <v>43322</v>
      </c>
    </row>
    <row r="340" spans="1:21">
      <c r="A340" s="9" t="s">
        <v>546</v>
      </c>
      <c r="B340" s="10" t="s">
        <v>547</v>
      </c>
      <c r="C340" s="10"/>
      <c r="D340" s="165" t="s">
        <v>548</v>
      </c>
      <c r="E340" s="11" t="s">
        <v>37</v>
      </c>
      <c r="F340" s="164">
        <v>31366</v>
      </c>
      <c r="G340" s="11" t="s">
        <v>26</v>
      </c>
      <c r="H340" s="145">
        <v>76.099999999999994</v>
      </c>
      <c r="I340" s="166">
        <v>162</v>
      </c>
      <c r="J340" s="10"/>
      <c r="K340" s="11">
        <v>30</v>
      </c>
      <c r="L340" s="11">
        <f t="shared" si="134"/>
        <v>5</v>
      </c>
      <c r="M340" s="25">
        <f t="shared" si="135"/>
        <v>3.7795275590551221</v>
      </c>
      <c r="N340" s="25">
        <f t="shared" si="136"/>
        <v>167.42</v>
      </c>
      <c r="O340" s="26">
        <f t="shared" si="137"/>
        <v>28.99710409998475</v>
      </c>
      <c r="P340" s="11" t="str">
        <f t="shared" si="138"/>
        <v>OVERWEIGHT</v>
      </c>
      <c r="Q340" s="25">
        <f t="shared" si="139"/>
        <v>55.8</v>
      </c>
      <c r="R340" s="25">
        <f t="shared" si="140"/>
        <v>68.489999999999995</v>
      </c>
      <c r="S340" s="25">
        <f t="shared" si="141"/>
        <v>83.71</v>
      </c>
      <c r="T340" s="25">
        <f t="shared" si="142"/>
        <v>1674</v>
      </c>
      <c r="U340" s="153">
        <v>43322</v>
      </c>
    </row>
    <row r="341" spans="1:21">
      <c r="A341" s="9" t="s">
        <v>47</v>
      </c>
      <c r="B341" s="10" t="s">
        <v>551</v>
      </c>
      <c r="C341" s="10" t="s">
        <v>460</v>
      </c>
      <c r="D341" s="165" t="s">
        <v>552</v>
      </c>
      <c r="E341" s="11" t="s">
        <v>25</v>
      </c>
      <c r="F341" s="164">
        <v>34820</v>
      </c>
      <c r="G341" s="11" t="s">
        <v>26</v>
      </c>
      <c r="H341" s="145">
        <v>57.9</v>
      </c>
      <c r="I341" s="166">
        <v>155.5</v>
      </c>
      <c r="J341" s="10"/>
      <c r="K341" s="11">
        <v>30</v>
      </c>
      <c r="L341" s="11">
        <f t="shared" si="134"/>
        <v>5</v>
      </c>
      <c r="M341" s="25">
        <f t="shared" si="135"/>
        <v>1.2204724409448815</v>
      </c>
      <c r="N341" s="25">
        <f t="shared" si="136"/>
        <v>127.38000000000001</v>
      </c>
      <c r="O341" s="26">
        <f t="shared" si="137"/>
        <v>23.945161857300899</v>
      </c>
      <c r="P341" s="11" t="str">
        <f t="shared" si="138"/>
        <v>NORMAL</v>
      </c>
      <c r="Q341" s="25">
        <f t="shared" si="139"/>
        <v>49.95</v>
      </c>
      <c r="R341" s="25">
        <f t="shared" si="140"/>
        <v>52.11</v>
      </c>
      <c r="S341" s="25">
        <f t="shared" si="141"/>
        <v>63.69</v>
      </c>
      <c r="T341" s="25">
        <f t="shared" si="142"/>
        <v>1498.5</v>
      </c>
      <c r="U341" s="153">
        <v>43322</v>
      </c>
    </row>
    <row r="342" spans="1:21">
      <c r="A342" s="9" t="s">
        <v>553</v>
      </c>
      <c r="B342" s="10" t="s">
        <v>554</v>
      </c>
      <c r="C342" s="10"/>
      <c r="D342" s="165" t="s">
        <v>555</v>
      </c>
      <c r="E342" s="11" t="s">
        <v>37</v>
      </c>
      <c r="F342" s="164">
        <v>34996</v>
      </c>
      <c r="G342" s="11" t="s">
        <v>26</v>
      </c>
      <c r="H342" s="145">
        <v>98.2</v>
      </c>
      <c r="I342" s="166">
        <v>169</v>
      </c>
      <c r="J342" s="10"/>
      <c r="K342" s="11">
        <v>30</v>
      </c>
      <c r="L342" s="11">
        <f t="shared" si="134"/>
        <v>5</v>
      </c>
      <c r="M342" s="25">
        <f t="shared" si="135"/>
        <v>6.5354330708661479</v>
      </c>
      <c r="N342" s="25">
        <f t="shared" si="136"/>
        <v>216.04000000000002</v>
      </c>
      <c r="O342" s="26">
        <f t="shared" si="137"/>
        <v>34.382549630615181</v>
      </c>
      <c r="P342" s="11" t="str">
        <f t="shared" si="138"/>
        <v>OBESE</v>
      </c>
      <c r="Q342" s="25">
        <f t="shared" si="139"/>
        <v>62.1</v>
      </c>
      <c r="R342" s="25">
        <f t="shared" si="140"/>
        <v>88.38</v>
      </c>
      <c r="S342" s="25">
        <f t="shared" si="141"/>
        <v>108.02000000000001</v>
      </c>
      <c r="T342" s="25">
        <f t="shared" si="142"/>
        <v>1863</v>
      </c>
      <c r="U342" s="153">
        <v>43322</v>
      </c>
    </row>
    <row r="343" spans="1:21">
      <c r="A343" s="9" t="s">
        <v>556</v>
      </c>
      <c r="B343" s="10" t="s">
        <v>557</v>
      </c>
      <c r="C343" s="10" t="s">
        <v>558</v>
      </c>
      <c r="D343" s="165" t="s">
        <v>559</v>
      </c>
      <c r="E343" s="11" t="s">
        <v>25</v>
      </c>
      <c r="F343" s="164">
        <v>35572</v>
      </c>
      <c r="G343" s="11" t="s">
        <v>26</v>
      </c>
      <c r="H343" s="145">
        <v>56.5</v>
      </c>
      <c r="I343" s="166">
        <v>153.1</v>
      </c>
      <c r="J343" s="10"/>
      <c r="K343" s="11">
        <v>30</v>
      </c>
      <c r="L343" s="11">
        <f t="shared" si="134"/>
        <v>5</v>
      </c>
      <c r="M343" s="25">
        <f t="shared" si="135"/>
        <v>0.27559055118109299</v>
      </c>
      <c r="N343" s="25">
        <f t="shared" si="136"/>
        <v>124.30000000000001</v>
      </c>
      <c r="O343" s="26">
        <f t="shared" si="137"/>
        <v>24.104496619184367</v>
      </c>
      <c r="P343" s="11" t="str">
        <f t="shared" si="138"/>
        <v>NORMAL</v>
      </c>
      <c r="Q343" s="25">
        <f t="shared" si="139"/>
        <v>47.789999999999992</v>
      </c>
      <c r="R343" s="25">
        <f t="shared" si="140"/>
        <v>50.85</v>
      </c>
      <c r="S343" s="25">
        <f t="shared" si="141"/>
        <v>62.15</v>
      </c>
      <c r="T343" s="25">
        <f t="shared" si="142"/>
        <v>1433.6999999999998</v>
      </c>
      <c r="U343" s="153">
        <v>43322</v>
      </c>
    </row>
    <row r="344" spans="1:21" ht="15.95" customHeight="1">
      <c r="A344" s="168" t="s">
        <v>561</v>
      </c>
      <c r="B344" s="168" t="s">
        <v>562</v>
      </c>
      <c r="C344" s="168"/>
      <c r="D344" s="168"/>
      <c r="E344" s="169" t="s">
        <v>37</v>
      </c>
      <c r="F344" s="170"/>
      <c r="G344" s="169" t="s">
        <v>26</v>
      </c>
      <c r="H344" s="12">
        <v>61.4</v>
      </c>
      <c r="I344" s="12">
        <v>163.5</v>
      </c>
      <c r="J344" s="10"/>
      <c r="K344" s="11">
        <v>30</v>
      </c>
      <c r="L344" s="11">
        <f t="shared" si="134"/>
        <v>5</v>
      </c>
      <c r="M344" s="25">
        <f t="shared" si="135"/>
        <v>4.3700787401574779</v>
      </c>
      <c r="N344" s="25">
        <f t="shared" si="136"/>
        <v>135.08000000000001</v>
      </c>
      <c r="O344" s="26">
        <f t="shared" si="137"/>
        <v>22.968511816251905</v>
      </c>
      <c r="P344" s="11" t="str">
        <f t="shared" si="138"/>
        <v>NORMAL</v>
      </c>
      <c r="Q344" s="25">
        <f t="shared" si="139"/>
        <v>57.15</v>
      </c>
      <c r="R344" s="25">
        <f t="shared" si="140"/>
        <v>55.26</v>
      </c>
      <c r="S344" s="25">
        <f t="shared" si="141"/>
        <v>67.539999999999992</v>
      </c>
      <c r="T344" s="25">
        <f t="shared" si="142"/>
        <v>1714.5</v>
      </c>
      <c r="U344" s="153">
        <v>43322</v>
      </c>
    </row>
    <row r="345" spans="1:21">
      <c r="A345" s="14" t="s">
        <v>426</v>
      </c>
      <c r="B345" s="15" t="s">
        <v>427</v>
      </c>
      <c r="C345" s="15" t="s">
        <v>371</v>
      </c>
      <c r="D345" s="171" t="s">
        <v>428</v>
      </c>
      <c r="E345" s="16" t="s">
        <v>25</v>
      </c>
      <c r="F345" s="129">
        <v>34938</v>
      </c>
      <c r="G345" s="16" t="s">
        <v>26</v>
      </c>
      <c r="H345" s="172">
        <v>54.8</v>
      </c>
      <c r="I345" s="17">
        <v>160</v>
      </c>
      <c r="J345" s="172">
        <v>32.200000000000003</v>
      </c>
      <c r="K345" s="16">
        <v>30</v>
      </c>
      <c r="L345" s="16">
        <f t="shared" si="134"/>
        <v>5</v>
      </c>
      <c r="M345" s="27">
        <f t="shared" si="135"/>
        <v>2.9921259842519703</v>
      </c>
      <c r="N345" s="27">
        <f t="shared" si="136"/>
        <v>120.56</v>
      </c>
      <c r="O345" s="28">
        <f t="shared" si="137"/>
        <v>21.406249999999996</v>
      </c>
      <c r="P345" s="16" t="str">
        <f t="shared" si="138"/>
        <v>NORMAL</v>
      </c>
      <c r="Q345" s="27">
        <f t="shared" si="139"/>
        <v>54</v>
      </c>
      <c r="R345" s="27">
        <f t="shared" si="140"/>
        <v>49.319999999999993</v>
      </c>
      <c r="S345" s="27">
        <f t="shared" si="141"/>
        <v>60.28</v>
      </c>
      <c r="T345" s="27">
        <f t="shared" si="142"/>
        <v>1620</v>
      </c>
      <c r="U345" s="180">
        <v>43420</v>
      </c>
    </row>
    <row r="346" spans="1:21">
      <c r="A346" s="14" t="s">
        <v>434</v>
      </c>
      <c r="B346" s="15" t="s">
        <v>435</v>
      </c>
      <c r="C346" s="15" t="s">
        <v>357</v>
      </c>
      <c r="D346" s="171" t="s">
        <v>436</v>
      </c>
      <c r="E346" s="16" t="s">
        <v>25</v>
      </c>
      <c r="F346" s="129">
        <v>33998</v>
      </c>
      <c r="G346" s="16" t="s">
        <v>26</v>
      </c>
      <c r="H346" s="172">
        <v>45.2</v>
      </c>
      <c r="I346" s="17">
        <v>149.5</v>
      </c>
      <c r="J346" s="172">
        <v>27.1</v>
      </c>
      <c r="K346" s="16">
        <v>30</v>
      </c>
      <c r="L346" s="16">
        <f t="shared" si="134"/>
        <v>4</v>
      </c>
      <c r="M346" s="27">
        <f t="shared" si="135"/>
        <v>10.858267716535426</v>
      </c>
      <c r="N346" s="27">
        <f t="shared" si="136"/>
        <v>99.440000000000012</v>
      </c>
      <c r="O346" s="28">
        <f t="shared" si="137"/>
        <v>20.223487433026474</v>
      </c>
      <c r="P346" s="16" t="str">
        <f t="shared" si="138"/>
        <v>NORMAL</v>
      </c>
      <c r="Q346" s="27">
        <f t="shared" si="139"/>
        <v>44.55</v>
      </c>
      <c r="R346" s="27">
        <f t="shared" si="140"/>
        <v>40.68</v>
      </c>
      <c r="S346" s="27">
        <f t="shared" si="141"/>
        <v>49.720000000000006</v>
      </c>
      <c r="T346" s="27">
        <f t="shared" si="142"/>
        <v>1336.5</v>
      </c>
      <c r="U346" s="180">
        <v>43420</v>
      </c>
    </row>
    <row r="347" spans="1:21">
      <c r="A347" s="14" t="s">
        <v>441</v>
      </c>
      <c r="B347" s="15" t="s">
        <v>442</v>
      </c>
      <c r="C347" s="15"/>
      <c r="D347" s="171" t="s">
        <v>443</v>
      </c>
      <c r="E347" s="16" t="s">
        <v>25</v>
      </c>
      <c r="F347" s="129">
        <v>32038</v>
      </c>
      <c r="G347" s="16" t="s">
        <v>26</v>
      </c>
      <c r="H347" s="172">
        <v>67.7</v>
      </c>
      <c r="I347" s="17">
        <v>158.4</v>
      </c>
      <c r="J347" s="172">
        <v>36.9</v>
      </c>
      <c r="K347" s="16">
        <v>30</v>
      </c>
      <c r="L347" s="16">
        <f t="shared" si="134"/>
        <v>5</v>
      </c>
      <c r="M347" s="27">
        <f t="shared" si="135"/>
        <v>2.3622047244094553</v>
      </c>
      <c r="N347" s="27">
        <f t="shared" si="136"/>
        <v>148.94000000000003</v>
      </c>
      <c r="O347" s="28">
        <f t="shared" si="137"/>
        <v>26.982259463320069</v>
      </c>
      <c r="P347" s="16" t="str">
        <f t="shared" si="138"/>
        <v>OVERWEIGHT</v>
      </c>
      <c r="Q347" s="27">
        <f t="shared" si="139"/>
        <v>52.56</v>
      </c>
      <c r="R347" s="27">
        <f t="shared" si="140"/>
        <v>60.93</v>
      </c>
      <c r="S347" s="27">
        <f t="shared" si="141"/>
        <v>74.47</v>
      </c>
      <c r="T347" s="27">
        <f t="shared" si="142"/>
        <v>1576.8000000000002</v>
      </c>
      <c r="U347" s="180">
        <v>43420</v>
      </c>
    </row>
    <row r="348" spans="1:21">
      <c r="A348" s="14" t="s">
        <v>444</v>
      </c>
      <c r="B348" s="15" t="s">
        <v>445</v>
      </c>
      <c r="C348" s="15" t="s">
        <v>446</v>
      </c>
      <c r="D348" s="171" t="s">
        <v>447</v>
      </c>
      <c r="E348" s="16" t="s">
        <v>25</v>
      </c>
      <c r="F348" s="129"/>
      <c r="G348" s="16" t="s">
        <v>26</v>
      </c>
      <c r="H348" s="172">
        <v>61.3</v>
      </c>
      <c r="I348" s="17">
        <v>152</v>
      </c>
      <c r="J348" s="172">
        <v>40.299999999999997</v>
      </c>
      <c r="K348" s="16">
        <v>30</v>
      </c>
      <c r="L348" s="16">
        <f t="shared" si="134"/>
        <v>4</v>
      </c>
      <c r="M348" s="27">
        <f t="shared" si="135"/>
        <v>11.842519685039374</v>
      </c>
      <c r="N348" s="27">
        <f t="shared" si="136"/>
        <v>134.86000000000001</v>
      </c>
      <c r="O348" s="28">
        <f t="shared" si="137"/>
        <v>26.53220221606648</v>
      </c>
      <c r="P348" s="16" t="str">
        <f t="shared" si="138"/>
        <v>OVERWEIGHT</v>
      </c>
      <c r="Q348" s="27">
        <f t="shared" si="139"/>
        <v>46.8</v>
      </c>
      <c r="R348" s="27">
        <f t="shared" si="140"/>
        <v>55.169999999999995</v>
      </c>
      <c r="S348" s="27">
        <f t="shared" si="141"/>
        <v>67.429999999999993</v>
      </c>
      <c r="T348" s="27">
        <f t="shared" si="142"/>
        <v>1404</v>
      </c>
      <c r="U348" s="180">
        <v>43420</v>
      </c>
    </row>
    <row r="349" spans="1:21">
      <c r="A349" s="14" t="s">
        <v>448</v>
      </c>
      <c r="B349" s="15" t="s">
        <v>449</v>
      </c>
      <c r="C349" s="15" t="s">
        <v>450</v>
      </c>
      <c r="D349" s="171" t="s">
        <v>451</v>
      </c>
      <c r="E349" s="16" t="s">
        <v>25</v>
      </c>
      <c r="F349" s="129">
        <v>32170</v>
      </c>
      <c r="G349" s="16" t="s">
        <v>26</v>
      </c>
      <c r="H349" s="172">
        <v>53.6</v>
      </c>
      <c r="I349" s="17">
        <v>157</v>
      </c>
      <c r="J349" s="172">
        <v>29.7</v>
      </c>
      <c r="K349" s="16">
        <v>30</v>
      </c>
      <c r="L349" s="16">
        <f t="shared" si="134"/>
        <v>5</v>
      </c>
      <c r="M349" s="27">
        <f t="shared" si="135"/>
        <v>1.811023622047248</v>
      </c>
      <c r="N349" s="27">
        <f t="shared" si="136"/>
        <v>117.92000000000002</v>
      </c>
      <c r="O349" s="28">
        <f t="shared" si="137"/>
        <v>21.745304069130594</v>
      </c>
      <c r="P349" s="16" t="str">
        <f t="shared" si="138"/>
        <v>NORMAL</v>
      </c>
      <c r="Q349" s="27">
        <f t="shared" si="139"/>
        <v>51.3</v>
      </c>
      <c r="R349" s="27">
        <f t="shared" si="140"/>
        <v>48.24</v>
      </c>
      <c r="S349" s="27">
        <f t="shared" si="141"/>
        <v>58.96</v>
      </c>
      <c r="T349" s="27">
        <f t="shared" si="142"/>
        <v>1539</v>
      </c>
      <c r="U349" s="180">
        <v>43420</v>
      </c>
    </row>
    <row r="350" spans="1:21">
      <c r="A350" s="14" t="s">
        <v>452</v>
      </c>
      <c r="B350" s="15" t="s">
        <v>453</v>
      </c>
      <c r="C350" s="15"/>
      <c r="D350" s="171" t="s">
        <v>454</v>
      </c>
      <c r="E350" s="16" t="s">
        <v>25</v>
      </c>
      <c r="F350" s="129">
        <v>28413</v>
      </c>
      <c r="G350" s="16" t="s">
        <v>26</v>
      </c>
      <c r="H350" s="172">
        <v>63.9</v>
      </c>
      <c r="I350" s="17">
        <v>151</v>
      </c>
      <c r="J350" s="172">
        <v>39.799999999999997</v>
      </c>
      <c r="K350" s="16">
        <v>30</v>
      </c>
      <c r="L350" s="16">
        <f t="shared" si="134"/>
        <v>4</v>
      </c>
      <c r="M350" s="27">
        <f t="shared" si="135"/>
        <v>11.448818897637793</v>
      </c>
      <c r="N350" s="27">
        <f t="shared" si="136"/>
        <v>140.58000000000001</v>
      </c>
      <c r="O350" s="28">
        <f t="shared" si="137"/>
        <v>28.025086619007936</v>
      </c>
      <c r="P350" s="16" t="str">
        <f t="shared" si="138"/>
        <v>OVERWEIGHT</v>
      </c>
      <c r="Q350" s="27">
        <f t="shared" si="139"/>
        <v>45.9</v>
      </c>
      <c r="R350" s="27">
        <f t="shared" si="140"/>
        <v>57.51</v>
      </c>
      <c r="S350" s="27">
        <f t="shared" si="141"/>
        <v>70.289999999999992</v>
      </c>
      <c r="T350" s="27">
        <f t="shared" si="142"/>
        <v>1377</v>
      </c>
      <c r="U350" s="180">
        <v>43420</v>
      </c>
    </row>
    <row r="351" spans="1:21">
      <c r="A351" s="14" t="s">
        <v>455</v>
      </c>
      <c r="B351" s="15" t="s">
        <v>456</v>
      </c>
      <c r="C351" s="15"/>
      <c r="D351" s="171" t="s">
        <v>457</v>
      </c>
      <c r="E351" s="16" t="s">
        <v>25</v>
      </c>
      <c r="F351" s="129">
        <v>26840</v>
      </c>
      <c r="G351" s="16" t="s">
        <v>26</v>
      </c>
      <c r="H351" s="172">
        <v>47.3</v>
      </c>
      <c r="I351" s="151">
        <v>145.6</v>
      </c>
      <c r="J351" s="172">
        <v>31.2</v>
      </c>
      <c r="K351" s="16">
        <v>30</v>
      </c>
      <c r="L351" s="16">
        <f t="shared" si="134"/>
        <v>4</v>
      </c>
      <c r="M351" s="27">
        <f t="shared" si="135"/>
        <v>9.3228346456692925</v>
      </c>
      <c r="N351" s="27">
        <f t="shared" si="136"/>
        <v>104.06</v>
      </c>
      <c r="O351" s="28">
        <f t="shared" si="137"/>
        <v>22.311994324356959</v>
      </c>
      <c r="P351" s="16" t="str">
        <f t="shared" si="138"/>
        <v>NORMAL</v>
      </c>
      <c r="Q351" s="27">
        <f t="shared" si="139"/>
        <v>41.039999999999992</v>
      </c>
      <c r="R351" s="27">
        <f t="shared" si="140"/>
        <v>42.57</v>
      </c>
      <c r="S351" s="27">
        <f t="shared" si="141"/>
        <v>52.029999999999994</v>
      </c>
      <c r="T351" s="27">
        <f t="shared" si="142"/>
        <v>1231.1999999999998</v>
      </c>
      <c r="U351" s="180">
        <v>43420</v>
      </c>
    </row>
    <row r="352" spans="1:21">
      <c r="A352" s="14" t="s">
        <v>462</v>
      </c>
      <c r="B352" s="15" t="s">
        <v>463</v>
      </c>
      <c r="C352" s="15"/>
      <c r="D352" s="171" t="s">
        <v>464</v>
      </c>
      <c r="E352" s="16" t="s">
        <v>37</v>
      </c>
      <c r="F352" s="129">
        <v>34934</v>
      </c>
      <c r="G352" s="16" t="s">
        <v>26</v>
      </c>
      <c r="H352" s="172">
        <v>76.5</v>
      </c>
      <c r="I352" s="17">
        <v>162.19999999999999</v>
      </c>
      <c r="J352" s="172">
        <v>22.5</v>
      </c>
      <c r="K352" s="16">
        <v>30</v>
      </c>
      <c r="L352" s="16">
        <f t="shared" si="134"/>
        <v>5</v>
      </c>
      <c r="M352" s="27">
        <f t="shared" si="135"/>
        <v>3.8582677165354298</v>
      </c>
      <c r="N352" s="27">
        <f t="shared" si="136"/>
        <v>168.3</v>
      </c>
      <c r="O352" s="28">
        <f t="shared" si="137"/>
        <v>29.077678833426337</v>
      </c>
      <c r="P352" s="16" t="str">
        <f t="shared" si="138"/>
        <v>OVERWEIGHT</v>
      </c>
      <c r="Q352" s="27">
        <f t="shared" si="139"/>
        <v>55.97999999999999</v>
      </c>
      <c r="R352" s="27">
        <f t="shared" si="140"/>
        <v>68.849999999999994</v>
      </c>
      <c r="S352" s="27">
        <f t="shared" si="141"/>
        <v>84.15</v>
      </c>
      <c r="T352" s="27">
        <f t="shared" si="142"/>
        <v>1679.3999999999996</v>
      </c>
      <c r="U352" s="180">
        <v>43420</v>
      </c>
    </row>
    <row r="353" spans="1:21">
      <c r="A353" s="14" t="s">
        <v>470</v>
      </c>
      <c r="B353" s="15" t="s">
        <v>471</v>
      </c>
      <c r="C353" s="15"/>
      <c r="D353" s="171" t="s">
        <v>472</v>
      </c>
      <c r="E353" s="16" t="s">
        <v>25</v>
      </c>
      <c r="F353" s="129"/>
      <c r="G353" s="16" t="s">
        <v>26</v>
      </c>
      <c r="H353" s="172">
        <v>79.900000000000006</v>
      </c>
      <c r="I353" s="17">
        <v>158.9</v>
      </c>
      <c r="J353" s="172"/>
      <c r="K353" s="16">
        <v>30</v>
      </c>
      <c r="L353" s="16">
        <f t="shared" si="134"/>
        <v>5</v>
      </c>
      <c r="M353" s="27">
        <f t="shared" si="135"/>
        <v>2.5590551181102406</v>
      </c>
      <c r="N353" s="27">
        <f t="shared" si="136"/>
        <v>175.78000000000003</v>
      </c>
      <c r="O353" s="28">
        <f t="shared" si="137"/>
        <v>31.644554423682962</v>
      </c>
      <c r="P353" s="16" t="str">
        <f t="shared" si="138"/>
        <v>OBESE</v>
      </c>
      <c r="Q353" s="27">
        <f t="shared" si="139"/>
        <v>53.010000000000005</v>
      </c>
      <c r="R353" s="27">
        <f t="shared" si="140"/>
        <v>71.910000000000011</v>
      </c>
      <c r="S353" s="27">
        <f t="shared" si="141"/>
        <v>87.89</v>
      </c>
      <c r="T353" s="27">
        <f t="shared" si="142"/>
        <v>1590.3000000000002</v>
      </c>
      <c r="U353" s="180">
        <v>43420</v>
      </c>
    </row>
    <row r="354" spans="1:21">
      <c r="A354" s="14" t="s">
        <v>473</v>
      </c>
      <c r="B354" s="15" t="s">
        <v>474</v>
      </c>
      <c r="C354" s="15" t="s">
        <v>446</v>
      </c>
      <c r="D354" s="171" t="s">
        <v>475</v>
      </c>
      <c r="E354" s="16" t="s">
        <v>25</v>
      </c>
      <c r="F354" s="129">
        <v>34589</v>
      </c>
      <c r="G354" s="16" t="s">
        <v>26</v>
      </c>
      <c r="H354" s="172">
        <v>51</v>
      </c>
      <c r="I354" s="17">
        <v>159.1</v>
      </c>
      <c r="J354" s="172">
        <v>27.9</v>
      </c>
      <c r="K354" s="16">
        <v>30</v>
      </c>
      <c r="L354" s="16">
        <f t="shared" si="134"/>
        <v>5</v>
      </c>
      <c r="M354" s="27">
        <f t="shared" si="135"/>
        <v>2.6377952755905483</v>
      </c>
      <c r="N354" s="27">
        <f t="shared" si="136"/>
        <v>112.2</v>
      </c>
      <c r="O354" s="28">
        <f t="shared" si="137"/>
        <v>20.147901398540899</v>
      </c>
      <c r="P354" s="16" t="str">
        <f t="shared" si="138"/>
        <v>NORMAL</v>
      </c>
      <c r="Q354" s="27">
        <f t="shared" si="139"/>
        <v>53.19</v>
      </c>
      <c r="R354" s="27">
        <f t="shared" si="140"/>
        <v>45.9</v>
      </c>
      <c r="S354" s="27">
        <f t="shared" si="141"/>
        <v>56.1</v>
      </c>
      <c r="T354" s="27">
        <f t="shared" si="142"/>
        <v>1595.6999999999998</v>
      </c>
      <c r="U354" s="180">
        <v>43420</v>
      </c>
    </row>
    <row r="355" spans="1:21">
      <c r="A355" s="14" t="s">
        <v>483</v>
      </c>
      <c r="B355" s="15" t="s">
        <v>484</v>
      </c>
      <c r="C355" s="15"/>
      <c r="D355" s="171" t="s">
        <v>485</v>
      </c>
      <c r="E355" s="16" t="s">
        <v>37</v>
      </c>
      <c r="F355" s="129"/>
      <c r="G355" s="16" t="s">
        <v>26</v>
      </c>
      <c r="H355" s="172">
        <v>89.8</v>
      </c>
      <c r="I355" s="17">
        <v>174</v>
      </c>
      <c r="J355" s="172">
        <v>26.7</v>
      </c>
      <c r="K355" s="16">
        <v>30</v>
      </c>
      <c r="L355" s="16">
        <f t="shared" si="134"/>
        <v>5</v>
      </c>
      <c r="M355" s="27">
        <f t="shared" si="135"/>
        <v>8.5039370078740113</v>
      </c>
      <c r="N355" s="27">
        <f t="shared" si="136"/>
        <v>197.56</v>
      </c>
      <c r="O355" s="28">
        <f t="shared" si="137"/>
        <v>29.660457127757958</v>
      </c>
      <c r="P355" s="16" t="str">
        <f t="shared" si="138"/>
        <v>OVERWEIGHT</v>
      </c>
      <c r="Q355" s="27">
        <f t="shared" si="139"/>
        <v>66.599999999999994</v>
      </c>
      <c r="R355" s="27">
        <f t="shared" si="140"/>
        <v>80.819999999999993</v>
      </c>
      <c r="S355" s="27">
        <f t="shared" si="141"/>
        <v>98.78</v>
      </c>
      <c r="T355" s="27">
        <f t="shared" si="142"/>
        <v>1997.9999999999998</v>
      </c>
      <c r="U355" s="180">
        <v>43420</v>
      </c>
    </row>
    <row r="356" spans="1:21">
      <c r="A356" s="14" t="s">
        <v>486</v>
      </c>
      <c r="B356" s="15" t="s">
        <v>487</v>
      </c>
      <c r="C356" s="15"/>
      <c r="D356" s="171" t="s">
        <v>488</v>
      </c>
      <c r="E356" s="16" t="s">
        <v>25</v>
      </c>
      <c r="F356" s="129">
        <v>31292</v>
      </c>
      <c r="G356" s="16" t="s">
        <v>26</v>
      </c>
      <c r="H356" s="172">
        <v>53.9</v>
      </c>
      <c r="I356" s="17">
        <v>152.5</v>
      </c>
      <c r="J356" s="172"/>
      <c r="K356" s="16">
        <v>30</v>
      </c>
      <c r="L356" s="16">
        <f t="shared" si="134"/>
        <v>5</v>
      </c>
      <c r="M356" s="27">
        <f t="shared" si="135"/>
        <v>3.9370078740159187E-2</v>
      </c>
      <c r="N356" s="27">
        <f t="shared" si="136"/>
        <v>118.58000000000001</v>
      </c>
      <c r="O356" s="28">
        <f t="shared" si="137"/>
        <v>23.176565439398015</v>
      </c>
      <c r="P356" s="16" t="str">
        <f t="shared" si="138"/>
        <v>NORMAL</v>
      </c>
      <c r="Q356" s="27">
        <f t="shared" si="139"/>
        <v>47.25</v>
      </c>
      <c r="R356" s="27">
        <f t="shared" si="140"/>
        <v>48.51</v>
      </c>
      <c r="S356" s="27">
        <f t="shared" si="141"/>
        <v>59.29</v>
      </c>
      <c r="T356" s="27">
        <f t="shared" si="142"/>
        <v>1417.5</v>
      </c>
      <c r="U356" s="180">
        <v>43420</v>
      </c>
    </row>
    <row r="357" spans="1:21">
      <c r="A357" s="14" t="s">
        <v>493</v>
      </c>
      <c r="B357" s="15" t="s">
        <v>494</v>
      </c>
      <c r="C357" s="15"/>
      <c r="D357" s="15"/>
      <c r="E357" s="16" t="s">
        <v>25</v>
      </c>
      <c r="F357" s="129">
        <v>33941</v>
      </c>
      <c r="G357" s="16" t="s">
        <v>26</v>
      </c>
      <c r="H357" s="172">
        <v>57.7</v>
      </c>
      <c r="I357" s="17">
        <v>152.9</v>
      </c>
      <c r="J357" s="172"/>
      <c r="K357" s="16">
        <v>30</v>
      </c>
      <c r="L357" s="16">
        <f t="shared" si="134"/>
        <v>5</v>
      </c>
      <c r="M357" s="27">
        <f t="shared" si="135"/>
        <v>0.19685039370078528</v>
      </c>
      <c r="N357" s="27">
        <f t="shared" si="136"/>
        <v>126.94000000000001</v>
      </c>
      <c r="O357" s="28">
        <f t="shared" si="137"/>
        <v>24.680891472088987</v>
      </c>
      <c r="P357" s="16" t="str">
        <f t="shared" si="138"/>
        <v>NORMAL</v>
      </c>
      <c r="Q357" s="27">
        <f t="shared" si="139"/>
        <v>47.610000000000007</v>
      </c>
      <c r="R357" s="27">
        <f t="shared" si="140"/>
        <v>51.93</v>
      </c>
      <c r="S357" s="27">
        <f t="shared" si="141"/>
        <v>63.470000000000006</v>
      </c>
      <c r="T357" s="27">
        <f t="shared" si="142"/>
        <v>1428.3000000000002</v>
      </c>
      <c r="U357" s="180">
        <v>43420</v>
      </c>
    </row>
    <row r="358" spans="1:21">
      <c r="A358" s="14" t="s">
        <v>497</v>
      </c>
      <c r="B358" s="15" t="s">
        <v>498</v>
      </c>
      <c r="C358" s="15"/>
      <c r="D358" s="171" t="s">
        <v>499</v>
      </c>
      <c r="E358" s="16" t="s">
        <v>37</v>
      </c>
      <c r="F358" s="129">
        <v>32561</v>
      </c>
      <c r="G358" s="16" t="s">
        <v>26</v>
      </c>
      <c r="H358" s="172">
        <v>75.8</v>
      </c>
      <c r="I358" s="17">
        <v>170.1</v>
      </c>
      <c r="J358" s="172">
        <v>26.2</v>
      </c>
      <c r="K358" s="16">
        <v>30</v>
      </c>
      <c r="L358" s="16">
        <f t="shared" si="134"/>
        <v>5</v>
      </c>
      <c r="M358" s="27">
        <f t="shared" si="135"/>
        <v>6.968503937007867</v>
      </c>
      <c r="N358" s="27">
        <f t="shared" si="136"/>
        <v>166.76000000000002</v>
      </c>
      <c r="O358" s="28">
        <f t="shared" si="137"/>
        <v>26.197543997530936</v>
      </c>
      <c r="P358" s="16" t="str">
        <f t="shared" si="138"/>
        <v>OVERWEIGHT</v>
      </c>
      <c r="Q358" s="27">
        <f t="shared" si="139"/>
        <v>63.089999999999996</v>
      </c>
      <c r="R358" s="27">
        <f t="shared" si="140"/>
        <v>68.22</v>
      </c>
      <c r="S358" s="27">
        <f t="shared" si="141"/>
        <v>83.38</v>
      </c>
      <c r="T358" s="27">
        <f t="shared" si="142"/>
        <v>1892.6999999999998</v>
      </c>
      <c r="U358" s="180">
        <v>43420</v>
      </c>
    </row>
    <row r="359" spans="1:21">
      <c r="A359" s="14" t="s">
        <v>507</v>
      </c>
      <c r="B359" s="15" t="s">
        <v>508</v>
      </c>
      <c r="C359" s="15" t="s">
        <v>509</v>
      </c>
      <c r="D359" s="171" t="s">
        <v>510</v>
      </c>
      <c r="E359" s="16" t="s">
        <v>37</v>
      </c>
      <c r="F359" s="129">
        <v>21968</v>
      </c>
      <c r="G359" s="16" t="s">
        <v>26</v>
      </c>
      <c r="H359" s="172">
        <v>69.599999999999994</v>
      </c>
      <c r="I359" s="17">
        <v>166.9</v>
      </c>
      <c r="J359" s="172"/>
      <c r="K359" s="16">
        <v>30</v>
      </c>
      <c r="L359" s="16">
        <f t="shared" si="134"/>
        <v>5</v>
      </c>
      <c r="M359" s="27">
        <f t="shared" si="135"/>
        <v>5.7086614173228263</v>
      </c>
      <c r="N359" s="27">
        <f t="shared" si="136"/>
        <v>153.12</v>
      </c>
      <c r="O359" s="28">
        <f t="shared" si="137"/>
        <v>24.985990254745811</v>
      </c>
      <c r="P359" s="16" t="str">
        <f t="shared" si="138"/>
        <v>NORMAL</v>
      </c>
      <c r="Q359" s="27">
        <f t="shared" si="139"/>
        <v>60.210000000000008</v>
      </c>
      <c r="R359" s="27">
        <f t="shared" si="140"/>
        <v>62.639999999999993</v>
      </c>
      <c r="S359" s="27">
        <f t="shared" si="141"/>
        <v>76.559999999999988</v>
      </c>
      <c r="T359" s="27">
        <f t="shared" si="142"/>
        <v>1806.3000000000002</v>
      </c>
      <c r="U359" s="180">
        <v>43420</v>
      </c>
    </row>
    <row r="360" spans="1:21">
      <c r="A360" s="14" t="s">
        <v>517</v>
      </c>
      <c r="B360" s="15" t="s">
        <v>518</v>
      </c>
      <c r="C360" s="15" t="s">
        <v>371</v>
      </c>
      <c r="D360" s="171" t="s">
        <v>519</v>
      </c>
      <c r="E360" s="16" t="s">
        <v>37</v>
      </c>
      <c r="F360" s="129">
        <v>26973</v>
      </c>
      <c r="G360" s="16" t="s">
        <v>26</v>
      </c>
      <c r="H360" s="172">
        <v>63.1</v>
      </c>
      <c r="I360" s="17">
        <v>153.30000000000001</v>
      </c>
      <c r="J360" s="172">
        <v>27.7</v>
      </c>
      <c r="K360" s="16">
        <v>30</v>
      </c>
      <c r="L360" s="16">
        <f t="shared" si="134"/>
        <v>5</v>
      </c>
      <c r="M360" s="27">
        <f t="shared" si="135"/>
        <v>0.35433070866142202</v>
      </c>
      <c r="N360" s="27">
        <f t="shared" si="136"/>
        <v>138.82000000000002</v>
      </c>
      <c r="O360" s="28">
        <f t="shared" si="137"/>
        <v>26.850046955668482</v>
      </c>
      <c r="P360" s="16" t="str">
        <f t="shared" si="138"/>
        <v>OVERWEIGHT</v>
      </c>
      <c r="Q360" s="27">
        <f t="shared" si="139"/>
        <v>47.970000000000013</v>
      </c>
      <c r="R360" s="27">
        <f t="shared" si="140"/>
        <v>56.79</v>
      </c>
      <c r="S360" s="27">
        <f t="shared" si="141"/>
        <v>69.41</v>
      </c>
      <c r="T360" s="27">
        <f t="shared" si="142"/>
        <v>1439.1000000000004</v>
      </c>
      <c r="U360" s="180">
        <v>43420</v>
      </c>
    </row>
    <row r="361" spans="1:21">
      <c r="A361" s="14" t="s">
        <v>524</v>
      </c>
      <c r="B361" s="15" t="s">
        <v>525</v>
      </c>
      <c r="C361" s="15" t="s">
        <v>526</v>
      </c>
      <c r="D361" s="171" t="s">
        <v>527</v>
      </c>
      <c r="E361" s="16" t="s">
        <v>25</v>
      </c>
      <c r="F361" s="129">
        <v>32023</v>
      </c>
      <c r="G361" s="16" t="s">
        <v>26</v>
      </c>
      <c r="H361" s="172">
        <v>53.7</v>
      </c>
      <c r="I361" s="17">
        <v>157.6</v>
      </c>
      <c r="J361" s="172"/>
      <c r="K361" s="16">
        <v>30</v>
      </c>
      <c r="L361" s="16">
        <f t="shared" si="134"/>
        <v>5</v>
      </c>
      <c r="M361" s="27">
        <f t="shared" si="135"/>
        <v>2.0472440944881818</v>
      </c>
      <c r="N361" s="27">
        <f t="shared" si="136"/>
        <v>118.14000000000001</v>
      </c>
      <c r="O361" s="28">
        <f t="shared" si="137"/>
        <v>21.620307145249821</v>
      </c>
      <c r="P361" s="16" t="str">
        <f t="shared" si="138"/>
        <v>NORMAL</v>
      </c>
      <c r="Q361" s="27">
        <f t="shared" si="139"/>
        <v>51.839999999999996</v>
      </c>
      <c r="R361" s="27">
        <f t="shared" si="140"/>
        <v>48.33</v>
      </c>
      <c r="S361" s="27">
        <f t="shared" si="141"/>
        <v>59.070000000000007</v>
      </c>
      <c r="T361" s="27">
        <f t="shared" si="142"/>
        <v>1555.1999999999998</v>
      </c>
      <c r="U361" s="180">
        <v>43420</v>
      </c>
    </row>
    <row r="362" spans="1:21">
      <c r="A362" s="14" t="s">
        <v>269</v>
      </c>
      <c r="B362" s="15" t="s">
        <v>528</v>
      </c>
      <c r="C362" s="15"/>
      <c r="D362" s="171" t="s">
        <v>529</v>
      </c>
      <c r="E362" s="16" t="s">
        <v>37</v>
      </c>
      <c r="F362" s="129">
        <v>34606</v>
      </c>
      <c r="G362" s="16" t="s">
        <v>26</v>
      </c>
      <c r="H362" s="172">
        <v>57.6</v>
      </c>
      <c r="I362" s="17">
        <v>157.69999999999999</v>
      </c>
      <c r="J362" s="172">
        <v>18.899999999999999</v>
      </c>
      <c r="K362" s="16">
        <v>30</v>
      </c>
      <c r="L362" s="16">
        <f t="shared" si="134"/>
        <v>5</v>
      </c>
      <c r="M362" s="27">
        <f t="shared" si="135"/>
        <v>2.086614173228341</v>
      </c>
      <c r="N362" s="27">
        <f t="shared" si="136"/>
        <v>126.72000000000001</v>
      </c>
      <c r="O362" s="28">
        <f t="shared" si="137"/>
        <v>23.161095471563524</v>
      </c>
      <c r="P362" s="16" t="str">
        <f t="shared" si="138"/>
        <v>NORMAL</v>
      </c>
      <c r="Q362" s="27">
        <f t="shared" si="139"/>
        <v>51.929999999999993</v>
      </c>
      <c r="R362" s="27">
        <f t="shared" si="140"/>
        <v>51.84</v>
      </c>
      <c r="S362" s="27">
        <f t="shared" si="141"/>
        <v>63.36</v>
      </c>
      <c r="T362" s="27">
        <f t="shared" si="142"/>
        <v>1557.8999999999999</v>
      </c>
      <c r="U362" s="180">
        <v>43420</v>
      </c>
    </row>
    <row r="363" spans="1:21">
      <c r="A363" s="14" t="s">
        <v>534</v>
      </c>
      <c r="B363" s="15" t="s">
        <v>535</v>
      </c>
      <c r="C363" s="15"/>
      <c r="D363" s="171" t="s">
        <v>536</v>
      </c>
      <c r="E363" s="16" t="s">
        <v>25</v>
      </c>
      <c r="F363" s="129">
        <v>33902</v>
      </c>
      <c r="G363" s="16" t="s">
        <v>26</v>
      </c>
      <c r="H363" s="172">
        <v>58.7</v>
      </c>
      <c r="I363" s="17">
        <v>156.5</v>
      </c>
      <c r="J363" s="172">
        <v>35</v>
      </c>
      <c r="K363" s="16">
        <v>30</v>
      </c>
      <c r="L363" s="16">
        <f t="shared" si="134"/>
        <v>5</v>
      </c>
      <c r="M363" s="27">
        <f t="shared" si="135"/>
        <v>1.6141732283464627</v>
      </c>
      <c r="N363" s="27">
        <f t="shared" si="136"/>
        <v>129.14000000000001</v>
      </c>
      <c r="O363" s="28">
        <f t="shared" si="137"/>
        <v>23.96676499709092</v>
      </c>
      <c r="P363" s="16" t="str">
        <f t="shared" si="138"/>
        <v>NORMAL</v>
      </c>
      <c r="Q363" s="27">
        <f t="shared" si="139"/>
        <v>50.85</v>
      </c>
      <c r="R363" s="27">
        <f t="shared" si="140"/>
        <v>52.83</v>
      </c>
      <c r="S363" s="27">
        <f t="shared" si="141"/>
        <v>64.570000000000007</v>
      </c>
      <c r="T363" s="27">
        <f t="shared" si="142"/>
        <v>1525.5</v>
      </c>
      <c r="U363" s="180">
        <v>43420</v>
      </c>
    </row>
    <row r="364" spans="1:21">
      <c r="A364" s="14" t="s">
        <v>537</v>
      </c>
      <c r="B364" s="15" t="s">
        <v>538</v>
      </c>
      <c r="C364" s="15"/>
      <c r="D364" s="171" t="s">
        <v>539</v>
      </c>
      <c r="E364" s="16" t="s">
        <v>25</v>
      </c>
      <c r="F364" s="129">
        <v>34845</v>
      </c>
      <c r="G364" s="16" t="s">
        <v>26</v>
      </c>
      <c r="H364" s="172">
        <v>55.3</v>
      </c>
      <c r="I364" s="17">
        <v>155</v>
      </c>
      <c r="J364" s="172"/>
      <c r="K364" s="16">
        <v>30</v>
      </c>
      <c r="L364" s="16">
        <f>ROUNDDOWN(((I364/2.54)/12),0)</f>
        <v>5</v>
      </c>
      <c r="M364" s="27">
        <f>((((I364/2.54)/12)-L364)*12)</f>
        <v>1.0236220472440962</v>
      </c>
      <c r="N364" s="27">
        <f>H364*2.2</f>
        <v>121.66</v>
      </c>
      <c r="O364" s="28">
        <f>H364/((I364/100)^2)</f>
        <v>23.017689906347549</v>
      </c>
      <c r="P364" s="16" t="str">
        <f>IF(O364&lt;18.5,"UNDERWEIGHT",IF(O364&lt;=24.99,"NORMAL",IF(O364&lt;=29.99,"OVERWEIGHT","OBESE")))</f>
        <v>NORMAL</v>
      </c>
      <c r="Q364" s="27">
        <f>((I364-100)-((I364-100)*0.1))</f>
        <v>49.5</v>
      </c>
      <c r="R364" s="27">
        <f>(H364)-(0.1*H364)</f>
        <v>49.769999999999996</v>
      </c>
      <c r="S364" s="27">
        <f>(H364)+(0.1*H364)</f>
        <v>60.83</v>
      </c>
      <c r="T364" s="27">
        <f>Q364*K364</f>
        <v>1485</v>
      </c>
      <c r="U364" s="180">
        <v>43420</v>
      </c>
    </row>
    <row r="365" spans="1:21">
      <c r="A365" s="14" t="s">
        <v>540</v>
      </c>
      <c r="B365" s="15" t="s">
        <v>541</v>
      </c>
      <c r="C365" s="15"/>
      <c r="D365" s="171" t="s">
        <v>542</v>
      </c>
      <c r="E365" s="16" t="s">
        <v>25</v>
      </c>
      <c r="F365" s="129">
        <v>31356</v>
      </c>
      <c r="G365" s="16" t="s">
        <v>26</v>
      </c>
      <c r="H365" s="172">
        <v>53.4</v>
      </c>
      <c r="I365" s="17">
        <v>152</v>
      </c>
      <c r="J365" s="172">
        <v>32.6</v>
      </c>
      <c r="K365" s="16">
        <v>30</v>
      </c>
      <c r="L365" s="16">
        <f>ROUNDDOWN(((I365/2.54)/12),0)</f>
        <v>4</v>
      </c>
      <c r="M365" s="27">
        <f>((((I365/2.54)/12)-L365)*12)</f>
        <v>11.842519685039374</v>
      </c>
      <c r="N365" s="27">
        <f>H365*2.2</f>
        <v>117.48</v>
      </c>
      <c r="O365" s="28">
        <f>H365/((I365/100)^2)</f>
        <v>23.112880886426591</v>
      </c>
      <c r="P365" s="16" t="str">
        <f>IF(O365&lt;18.5,"UNDERWEIGHT",IF(O365&lt;=24.99,"NORMAL",IF(O365&lt;=29.99,"OVERWEIGHT","OBESE")))</f>
        <v>NORMAL</v>
      </c>
      <c r="Q365" s="27">
        <f>((I365-100)-((I365-100)*0.1))</f>
        <v>46.8</v>
      </c>
      <c r="R365" s="27">
        <f>(H365)-(0.1*H365)</f>
        <v>48.06</v>
      </c>
      <c r="S365" s="27">
        <f>(H365)+(0.1*H365)</f>
        <v>58.739999999999995</v>
      </c>
      <c r="T365" s="27">
        <f>Q365*K365</f>
        <v>1404</v>
      </c>
      <c r="U365" s="180">
        <v>43420</v>
      </c>
    </row>
    <row r="366" spans="1:21">
      <c r="A366" s="14" t="s">
        <v>543</v>
      </c>
      <c r="B366" s="15" t="s">
        <v>544</v>
      </c>
      <c r="C366" s="15"/>
      <c r="D366" s="171" t="s">
        <v>545</v>
      </c>
      <c r="E366" s="16" t="s">
        <v>25</v>
      </c>
      <c r="F366" s="129">
        <v>30070</v>
      </c>
      <c r="G366" s="16" t="s">
        <v>26</v>
      </c>
      <c r="H366" s="172">
        <v>100.3</v>
      </c>
      <c r="I366" s="17">
        <v>147.80000000000001</v>
      </c>
      <c r="J366" s="172">
        <v>59.7</v>
      </c>
      <c r="K366" s="16">
        <v>30</v>
      </c>
      <c r="L366" s="16">
        <f t="shared" ref="L366:L371" si="143">ROUNDDOWN(((I366/2.54)/12),0)</f>
        <v>4</v>
      </c>
      <c r="M366" s="27">
        <f t="shared" ref="M366:M371" si="144">((((I366/2.54)/12)-L366)*12)</f>
        <v>10.188976377952763</v>
      </c>
      <c r="N366" s="27">
        <f t="shared" ref="N366:N371" si="145">H366*2.2</f>
        <v>220.66000000000003</v>
      </c>
      <c r="O366" s="28">
        <f t="shared" ref="O366:O371" si="146">H366/((I366/100)^2)</f>
        <v>45.914733181840639</v>
      </c>
      <c r="P366" s="16" t="str">
        <f t="shared" ref="P366:P371" si="147">IF(O366&lt;18.5,"UNDERWEIGHT",IF(O366&lt;=24.99,"NORMAL",IF(O366&lt;=29.99,"OVERWEIGHT","OBESE")))</f>
        <v>OBESE</v>
      </c>
      <c r="Q366" s="27">
        <f t="shared" ref="Q366:Q371" si="148">((I366-100)-((I366-100)*0.1))</f>
        <v>43.02000000000001</v>
      </c>
      <c r="R366" s="27">
        <f t="shared" ref="R366:R371" si="149">(H366)-(0.1*H366)</f>
        <v>90.27</v>
      </c>
      <c r="S366" s="27">
        <f t="shared" ref="S366:S371" si="150">(H366)+(0.1*H366)</f>
        <v>110.33</v>
      </c>
      <c r="T366" s="27">
        <f t="shared" ref="T366:T371" si="151">Q366*K366</f>
        <v>1290.6000000000004</v>
      </c>
      <c r="U366" s="180">
        <v>43420</v>
      </c>
    </row>
    <row r="367" spans="1:21">
      <c r="A367" s="14" t="s">
        <v>546</v>
      </c>
      <c r="B367" s="15" t="s">
        <v>547</v>
      </c>
      <c r="C367" s="15"/>
      <c r="D367" s="171" t="s">
        <v>548</v>
      </c>
      <c r="E367" s="16" t="s">
        <v>37</v>
      </c>
      <c r="F367" s="129">
        <v>31366</v>
      </c>
      <c r="G367" s="16" t="s">
        <v>26</v>
      </c>
      <c r="H367" s="172">
        <v>76.400000000000006</v>
      </c>
      <c r="I367" s="17">
        <v>162</v>
      </c>
      <c r="J367" s="172">
        <v>28.6</v>
      </c>
      <c r="K367" s="16">
        <v>30</v>
      </c>
      <c r="L367" s="16">
        <f t="shared" si="143"/>
        <v>5</v>
      </c>
      <c r="M367" s="27">
        <f t="shared" si="144"/>
        <v>3.7795275590551221</v>
      </c>
      <c r="N367" s="27">
        <f t="shared" si="145"/>
        <v>168.08</v>
      </c>
      <c r="O367" s="28">
        <f t="shared" si="146"/>
        <v>29.111415942691661</v>
      </c>
      <c r="P367" s="16" t="str">
        <f t="shared" si="147"/>
        <v>OVERWEIGHT</v>
      </c>
      <c r="Q367" s="27">
        <f t="shared" si="148"/>
        <v>55.8</v>
      </c>
      <c r="R367" s="27">
        <f t="shared" si="149"/>
        <v>68.760000000000005</v>
      </c>
      <c r="S367" s="27">
        <f t="shared" si="150"/>
        <v>84.04</v>
      </c>
      <c r="T367" s="27">
        <f t="shared" si="151"/>
        <v>1674</v>
      </c>
      <c r="U367" s="180">
        <v>43420</v>
      </c>
    </row>
    <row r="368" spans="1:21">
      <c r="A368" s="14" t="s">
        <v>47</v>
      </c>
      <c r="B368" s="15" t="s">
        <v>551</v>
      </c>
      <c r="C368" s="15" t="s">
        <v>460</v>
      </c>
      <c r="D368" s="171" t="s">
        <v>552</v>
      </c>
      <c r="E368" s="16" t="s">
        <v>25</v>
      </c>
      <c r="F368" s="129">
        <v>34820</v>
      </c>
      <c r="G368" s="16" t="s">
        <v>26</v>
      </c>
      <c r="H368" s="172">
        <v>58.3</v>
      </c>
      <c r="I368" s="17">
        <v>155.5</v>
      </c>
      <c r="J368" s="172">
        <v>36.200000000000003</v>
      </c>
      <c r="K368" s="16">
        <v>30</v>
      </c>
      <c r="L368" s="16">
        <f t="shared" si="143"/>
        <v>5</v>
      </c>
      <c r="M368" s="27">
        <f t="shared" si="144"/>
        <v>1.2204724409448815</v>
      </c>
      <c r="N368" s="27">
        <f t="shared" si="145"/>
        <v>128.26</v>
      </c>
      <c r="O368" s="28">
        <f t="shared" si="146"/>
        <v>24.110586118836657</v>
      </c>
      <c r="P368" s="16" t="str">
        <f t="shared" si="147"/>
        <v>NORMAL</v>
      </c>
      <c r="Q368" s="27">
        <f t="shared" si="148"/>
        <v>49.95</v>
      </c>
      <c r="R368" s="27">
        <f t="shared" si="149"/>
        <v>52.47</v>
      </c>
      <c r="S368" s="27">
        <f t="shared" si="150"/>
        <v>64.13</v>
      </c>
      <c r="T368" s="27">
        <f t="shared" si="151"/>
        <v>1498.5</v>
      </c>
      <c r="U368" s="180">
        <v>43420</v>
      </c>
    </row>
    <row r="369" spans="1:21">
      <c r="A369" s="14" t="s">
        <v>553</v>
      </c>
      <c r="B369" s="15" t="s">
        <v>554</v>
      </c>
      <c r="C369" s="15"/>
      <c r="D369" s="171" t="s">
        <v>555</v>
      </c>
      <c r="E369" s="16" t="s">
        <v>37</v>
      </c>
      <c r="F369" s="129">
        <v>34996</v>
      </c>
      <c r="G369" s="16" t="s">
        <v>26</v>
      </c>
      <c r="H369" s="172">
        <v>100</v>
      </c>
      <c r="I369" s="17">
        <v>169</v>
      </c>
      <c r="J369" s="172">
        <v>35</v>
      </c>
      <c r="K369" s="16">
        <v>30</v>
      </c>
      <c r="L369" s="16">
        <f t="shared" si="143"/>
        <v>5</v>
      </c>
      <c r="M369" s="27">
        <f t="shared" si="144"/>
        <v>6.5354330708661479</v>
      </c>
      <c r="N369" s="27">
        <f t="shared" si="145"/>
        <v>220.00000000000003</v>
      </c>
      <c r="O369" s="28">
        <f t="shared" si="146"/>
        <v>35.012779664577572</v>
      </c>
      <c r="P369" s="16" t="str">
        <f t="shared" si="147"/>
        <v>OBESE</v>
      </c>
      <c r="Q369" s="27">
        <f t="shared" si="148"/>
        <v>62.1</v>
      </c>
      <c r="R369" s="27">
        <f t="shared" si="149"/>
        <v>90</v>
      </c>
      <c r="S369" s="27">
        <f t="shared" si="150"/>
        <v>110</v>
      </c>
      <c r="T369" s="27">
        <f t="shared" si="151"/>
        <v>1863</v>
      </c>
      <c r="U369" s="180">
        <v>43420</v>
      </c>
    </row>
    <row r="370" spans="1:21">
      <c r="A370" s="14" t="s">
        <v>556</v>
      </c>
      <c r="B370" s="15" t="s">
        <v>557</v>
      </c>
      <c r="C370" s="15" t="s">
        <v>558</v>
      </c>
      <c r="D370" s="171" t="s">
        <v>559</v>
      </c>
      <c r="E370" s="16" t="s">
        <v>25</v>
      </c>
      <c r="F370" s="129">
        <v>35572</v>
      </c>
      <c r="G370" s="16" t="s">
        <v>26</v>
      </c>
      <c r="H370" s="172">
        <v>56.5</v>
      </c>
      <c r="I370" s="17">
        <v>153.1</v>
      </c>
      <c r="J370" s="172"/>
      <c r="K370" s="16">
        <v>30</v>
      </c>
      <c r="L370" s="16">
        <f t="shared" si="143"/>
        <v>5</v>
      </c>
      <c r="M370" s="27">
        <f t="shared" si="144"/>
        <v>0.27559055118109299</v>
      </c>
      <c r="N370" s="27">
        <f t="shared" si="145"/>
        <v>124.30000000000001</v>
      </c>
      <c r="O370" s="28">
        <f t="shared" si="146"/>
        <v>24.104496619184367</v>
      </c>
      <c r="P370" s="16" t="str">
        <f t="shared" si="147"/>
        <v>NORMAL</v>
      </c>
      <c r="Q370" s="27">
        <f t="shared" si="148"/>
        <v>47.789999999999992</v>
      </c>
      <c r="R370" s="27">
        <f t="shared" si="149"/>
        <v>50.85</v>
      </c>
      <c r="S370" s="27">
        <f t="shared" si="150"/>
        <v>62.15</v>
      </c>
      <c r="T370" s="27">
        <f t="shared" si="151"/>
        <v>1433.6999999999998</v>
      </c>
      <c r="U370" s="180">
        <v>43420</v>
      </c>
    </row>
    <row r="371" spans="1:21">
      <c r="A371" s="14" t="s">
        <v>563</v>
      </c>
      <c r="B371" s="15" t="s">
        <v>564</v>
      </c>
      <c r="C371" s="15"/>
      <c r="D371" s="171" t="s">
        <v>565</v>
      </c>
      <c r="E371" s="16" t="s">
        <v>37</v>
      </c>
      <c r="F371" s="129">
        <v>32781</v>
      </c>
      <c r="G371" s="16" t="s">
        <v>26</v>
      </c>
      <c r="H371" s="173">
        <v>62.6</v>
      </c>
      <c r="I371" s="173">
        <v>155.80000000000001</v>
      </c>
      <c r="J371" s="179">
        <v>21.9</v>
      </c>
      <c r="K371" s="16">
        <v>30</v>
      </c>
      <c r="L371" s="16">
        <f t="shared" si="143"/>
        <v>5</v>
      </c>
      <c r="M371" s="27">
        <f t="shared" si="144"/>
        <v>1.3385826771653591</v>
      </c>
      <c r="N371" s="27">
        <f t="shared" si="145"/>
        <v>137.72000000000003</v>
      </c>
      <c r="O371" s="28">
        <f t="shared" si="146"/>
        <v>25.789292417618451</v>
      </c>
      <c r="P371" s="16" t="str">
        <f t="shared" si="147"/>
        <v>OVERWEIGHT</v>
      </c>
      <c r="Q371" s="27">
        <f t="shared" si="148"/>
        <v>50.220000000000013</v>
      </c>
      <c r="R371" s="27">
        <f t="shared" si="149"/>
        <v>56.34</v>
      </c>
      <c r="S371" s="27">
        <f t="shared" si="150"/>
        <v>68.86</v>
      </c>
      <c r="T371" s="27">
        <f t="shared" si="151"/>
        <v>1506.6000000000004</v>
      </c>
      <c r="U371" s="180">
        <v>43420</v>
      </c>
    </row>
    <row r="372" spans="1:21">
      <c r="A372" s="4" t="s">
        <v>566</v>
      </c>
      <c r="B372" s="5" t="s">
        <v>567</v>
      </c>
      <c r="C372" s="5"/>
      <c r="D372" s="159" t="s">
        <v>568</v>
      </c>
      <c r="E372" s="6" t="s">
        <v>37</v>
      </c>
      <c r="F372" s="7"/>
      <c r="G372" s="6" t="s">
        <v>26</v>
      </c>
      <c r="H372" s="8">
        <v>94.6</v>
      </c>
      <c r="I372" s="8">
        <v>173.6</v>
      </c>
      <c r="J372" s="8">
        <v>26.9</v>
      </c>
      <c r="K372" s="6">
        <v>30</v>
      </c>
      <c r="L372" s="6">
        <f t="shared" ref="L372:L426" si="152">ROUNDDOWN(((I372/2.54)/12),0)</f>
        <v>5</v>
      </c>
      <c r="M372" s="23">
        <f t="shared" ref="M372:M426" si="153">((((I372/2.54)/12)-L372)*12)</f>
        <v>8.3464566929133746</v>
      </c>
      <c r="N372" s="23">
        <f t="shared" ref="N372:N426" si="154">H372*2.2</f>
        <v>208.12</v>
      </c>
      <c r="O372" s="24">
        <f t="shared" ref="O372:O426" si="155">H372/((I372/100)^2)</f>
        <v>31.390027394932996</v>
      </c>
      <c r="P372" s="6" t="str">
        <f t="shared" ref="P372:P426" si="156">IF(O372&lt;18.5,"UNDERWEIGHT",IF(O372&lt;=24.99,"NORMAL",IF(O372&lt;=29.99,"OVERWEIGHT","OBESE")))</f>
        <v>OBESE</v>
      </c>
      <c r="Q372" s="23">
        <f t="shared" ref="Q372:Q426" si="157">((I372-100)-((I372-100)*0.1))</f>
        <v>66.239999999999995</v>
      </c>
      <c r="R372" s="23">
        <f t="shared" ref="R372:R426" si="158">(H372)-(0.1*H372)</f>
        <v>85.14</v>
      </c>
      <c r="S372" s="23">
        <f t="shared" ref="S372:S426" si="159">(H372)+(0.1*H372)</f>
        <v>104.05999999999999</v>
      </c>
      <c r="T372" s="23">
        <f t="shared" ref="T372:T426" si="160">Q372*K372</f>
        <v>1987.1999999999998</v>
      </c>
      <c r="U372" s="181">
        <v>43182</v>
      </c>
    </row>
    <row r="373" spans="1:21">
      <c r="A373" s="4" t="s">
        <v>569</v>
      </c>
      <c r="B373" s="5" t="s">
        <v>570</v>
      </c>
      <c r="C373" s="5"/>
      <c r="D373" s="5"/>
      <c r="E373" s="6" t="s">
        <v>25</v>
      </c>
      <c r="F373" s="174"/>
      <c r="G373" s="6" t="s">
        <v>26</v>
      </c>
      <c r="H373" s="8">
        <v>73.400000000000006</v>
      </c>
      <c r="I373" s="8">
        <v>156.9</v>
      </c>
      <c r="J373" s="8">
        <v>43.4</v>
      </c>
      <c r="K373" s="6">
        <v>30</v>
      </c>
      <c r="L373" s="6">
        <f t="shared" si="152"/>
        <v>5</v>
      </c>
      <c r="M373" s="23">
        <f t="shared" si="153"/>
        <v>1.7716535433070888</v>
      </c>
      <c r="N373" s="23">
        <f t="shared" si="154"/>
        <v>161.48000000000002</v>
      </c>
      <c r="O373" s="24">
        <f t="shared" si="155"/>
        <v>29.816054442328081</v>
      </c>
      <c r="P373" s="6" t="str">
        <f t="shared" si="156"/>
        <v>OVERWEIGHT</v>
      </c>
      <c r="Q373" s="23">
        <f t="shared" si="157"/>
        <v>51.210000000000008</v>
      </c>
      <c r="R373" s="23">
        <f t="shared" si="158"/>
        <v>66.06</v>
      </c>
      <c r="S373" s="23">
        <f t="shared" si="159"/>
        <v>80.740000000000009</v>
      </c>
      <c r="T373" s="23">
        <f t="shared" si="160"/>
        <v>1536.3000000000002</v>
      </c>
      <c r="U373" s="181">
        <v>43182</v>
      </c>
    </row>
    <row r="374" spans="1:21">
      <c r="A374" s="4" t="s">
        <v>571</v>
      </c>
      <c r="B374" s="5" t="s">
        <v>572</v>
      </c>
      <c r="C374" s="5"/>
      <c r="D374" s="159" t="s">
        <v>573</v>
      </c>
      <c r="E374" s="6" t="s">
        <v>25</v>
      </c>
      <c r="F374" s="174">
        <v>34092</v>
      </c>
      <c r="G374" s="6" t="s">
        <v>26</v>
      </c>
      <c r="H374" s="8">
        <v>60.6</v>
      </c>
      <c r="I374" s="8">
        <v>157.69999999999999</v>
      </c>
      <c r="J374" s="8">
        <v>36</v>
      </c>
      <c r="K374" s="6">
        <v>30</v>
      </c>
      <c r="L374" s="6">
        <f t="shared" si="152"/>
        <v>5</v>
      </c>
      <c r="M374" s="23">
        <f t="shared" si="153"/>
        <v>2.086614173228341</v>
      </c>
      <c r="N374" s="23">
        <f t="shared" si="154"/>
        <v>133.32000000000002</v>
      </c>
      <c r="O374" s="24">
        <f t="shared" si="155"/>
        <v>24.367402527374125</v>
      </c>
      <c r="P374" s="6" t="str">
        <f t="shared" si="156"/>
        <v>NORMAL</v>
      </c>
      <c r="Q374" s="23">
        <f t="shared" si="157"/>
        <v>51.929999999999993</v>
      </c>
      <c r="R374" s="23">
        <f t="shared" si="158"/>
        <v>54.54</v>
      </c>
      <c r="S374" s="23">
        <f t="shared" si="159"/>
        <v>66.66</v>
      </c>
      <c r="T374" s="23">
        <f t="shared" si="160"/>
        <v>1557.8999999999999</v>
      </c>
      <c r="U374" s="181">
        <v>43182</v>
      </c>
    </row>
    <row r="375" spans="1:21">
      <c r="A375" s="4" t="s">
        <v>574</v>
      </c>
      <c r="B375" s="5" t="s">
        <v>575</v>
      </c>
      <c r="C375" s="5" t="s">
        <v>105</v>
      </c>
      <c r="D375" s="175" t="s">
        <v>576</v>
      </c>
      <c r="E375" s="6" t="s">
        <v>25</v>
      </c>
      <c r="F375" s="174">
        <v>34314</v>
      </c>
      <c r="G375" s="6" t="s">
        <v>26</v>
      </c>
      <c r="H375" s="8">
        <v>49.6</v>
      </c>
      <c r="I375" s="8">
        <v>154.80000000000001</v>
      </c>
      <c r="J375" s="8">
        <v>27.7</v>
      </c>
      <c r="K375" s="6">
        <v>30</v>
      </c>
      <c r="L375" s="6">
        <f t="shared" si="152"/>
        <v>5</v>
      </c>
      <c r="M375" s="23">
        <f t="shared" si="153"/>
        <v>0.94488188976378851</v>
      </c>
      <c r="N375" s="23">
        <f t="shared" si="154"/>
        <v>109.12000000000002</v>
      </c>
      <c r="O375" s="24">
        <f t="shared" si="155"/>
        <v>20.698542421996539</v>
      </c>
      <c r="P375" s="6" t="str">
        <f t="shared" si="156"/>
        <v>NORMAL</v>
      </c>
      <c r="Q375" s="23">
        <f t="shared" si="157"/>
        <v>49.320000000000007</v>
      </c>
      <c r="R375" s="23">
        <f t="shared" si="158"/>
        <v>44.64</v>
      </c>
      <c r="S375" s="23">
        <f t="shared" si="159"/>
        <v>54.56</v>
      </c>
      <c r="T375" s="23">
        <f t="shared" si="160"/>
        <v>1479.6000000000001</v>
      </c>
      <c r="U375" s="181">
        <v>43182</v>
      </c>
    </row>
    <row r="376" spans="1:21">
      <c r="A376" s="4" t="s">
        <v>204</v>
      </c>
      <c r="B376" s="5" t="s">
        <v>577</v>
      </c>
      <c r="C376" s="5"/>
      <c r="D376" s="159" t="s">
        <v>578</v>
      </c>
      <c r="E376" s="6" t="s">
        <v>25</v>
      </c>
      <c r="F376" s="174"/>
      <c r="G376" s="6" t="s">
        <v>26</v>
      </c>
      <c r="H376" s="8">
        <v>57.4</v>
      </c>
      <c r="I376" s="8">
        <v>156.4</v>
      </c>
      <c r="J376" s="8">
        <v>35</v>
      </c>
      <c r="K376" s="6">
        <v>30</v>
      </c>
      <c r="L376" s="6">
        <f t="shared" si="152"/>
        <v>5</v>
      </c>
      <c r="M376" s="23">
        <f t="shared" si="153"/>
        <v>1.5748031496063035</v>
      </c>
      <c r="N376" s="23">
        <f t="shared" si="154"/>
        <v>126.28</v>
      </c>
      <c r="O376" s="24">
        <f t="shared" si="155"/>
        <v>23.465963723418866</v>
      </c>
      <c r="P376" s="6" t="str">
        <f t="shared" si="156"/>
        <v>NORMAL</v>
      </c>
      <c r="Q376" s="23">
        <f t="shared" si="157"/>
        <v>50.760000000000005</v>
      </c>
      <c r="R376" s="23">
        <f t="shared" si="158"/>
        <v>51.66</v>
      </c>
      <c r="S376" s="23">
        <f t="shared" si="159"/>
        <v>63.14</v>
      </c>
      <c r="T376" s="23">
        <f t="shared" si="160"/>
        <v>1522.8000000000002</v>
      </c>
      <c r="U376" s="181">
        <v>43182</v>
      </c>
    </row>
    <row r="377" spans="1:21">
      <c r="A377" s="4" t="s">
        <v>579</v>
      </c>
      <c r="B377" s="5" t="s">
        <v>580</v>
      </c>
      <c r="C377" s="5"/>
      <c r="D377" s="159" t="s">
        <v>581</v>
      </c>
      <c r="E377" s="6" t="s">
        <v>25</v>
      </c>
      <c r="F377" s="174"/>
      <c r="G377" s="6" t="s">
        <v>26</v>
      </c>
      <c r="H377" s="8">
        <v>59.5</v>
      </c>
      <c r="I377" s="8">
        <v>159.30000000000001</v>
      </c>
      <c r="J377" s="8">
        <v>34.200000000000003</v>
      </c>
      <c r="K377" s="6">
        <v>30</v>
      </c>
      <c r="L377" s="6">
        <f t="shared" si="152"/>
        <v>5</v>
      </c>
      <c r="M377" s="23">
        <f t="shared" si="153"/>
        <v>2.7165354330708666</v>
      </c>
      <c r="N377" s="23">
        <f t="shared" si="154"/>
        <v>130.9</v>
      </c>
      <c r="O377" s="24">
        <f t="shared" si="155"/>
        <v>23.446899078635379</v>
      </c>
      <c r="P377" s="6" t="str">
        <f t="shared" si="156"/>
        <v>NORMAL</v>
      </c>
      <c r="Q377" s="23">
        <f t="shared" si="157"/>
        <v>53.370000000000012</v>
      </c>
      <c r="R377" s="23">
        <f t="shared" si="158"/>
        <v>53.55</v>
      </c>
      <c r="S377" s="23">
        <f t="shared" si="159"/>
        <v>65.45</v>
      </c>
      <c r="T377" s="23">
        <f t="shared" si="160"/>
        <v>1601.1000000000004</v>
      </c>
      <c r="U377" s="181">
        <v>43182</v>
      </c>
    </row>
    <row r="378" spans="1:21">
      <c r="A378" s="4" t="s">
        <v>582</v>
      </c>
      <c r="B378" s="5" t="s">
        <v>583</v>
      </c>
      <c r="C378" s="5"/>
      <c r="D378" s="159" t="s">
        <v>584</v>
      </c>
      <c r="E378" s="6" t="s">
        <v>25</v>
      </c>
      <c r="F378" s="174">
        <v>33776</v>
      </c>
      <c r="G378" s="6" t="s">
        <v>26</v>
      </c>
      <c r="H378" s="8">
        <v>54.5</v>
      </c>
      <c r="I378" s="8">
        <v>149.9</v>
      </c>
      <c r="J378" s="8">
        <v>34.4</v>
      </c>
      <c r="K378" s="6">
        <v>30</v>
      </c>
      <c r="L378" s="6">
        <f t="shared" si="152"/>
        <v>4</v>
      </c>
      <c r="M378" s="23">
        <f t="shared" si="153"/>
        <v>11.015748031496063</v>
      </c>
      <c r="N378" s="23">
        <f t="shared" si="154"/>
        <v>119.9</v>
      </c>
      <c r="O378" s="24">
        <f t="shared" si="155"/>
        <v>24.254550843546571</v>
      </c>
      <c r="P378" s="6" t="str">
        <f t="shared" si="156"/>
        <v>NORMAL</v>
      </c>
      <c r="Q378" s="23">
        <f t="shared" si="157"/>
        <v>44.910000000000004</v>
      </c>
      <c r="R378" s="23">
        <f t="shared" si="158"/>
        <v>49.05</v>
      </c>
      <c r="S378" s="23">
        <f t="shared" si="159"/>
        <v>59.95</v>
      </c>
      <c r="T378" s="23">
        <f t="shared" si="160"/>
        <v>1347.3000000000002</v>
      </c>
      <c r="U378" s="181">
        <v>43182</v>
      </c>
    </row>
    <row r="379" spans="1:21">
      <c r="A379" s="4" t="s">
        <v>585</v>
      </c>
      <c r="B379" s="5" t="s">
        <v>586</v>
      </c>
      <c r="C379" s="5" t="s">
        <v>587</v>
      </c>
      <c r="D379" s="159" t="s">
        <v>588</v>
      </c>
      <c r="E379" s="6" t="s">
        <v>37</v>
      </c>
      <c r="F379" s="174"/>
      <c r="G379" s="6" t="s">
        <v>26</v>
      </c>
      <c r="H379" s="8">
        <v>77.099999999999994</v>
      </c>
      <c r="I379" s="8">
        <v>171.1</v>
      </c>
      <c r="J379" s="8">
        <v>25.6</v>
      </c>
      <c r="K379" s="6">
        <v>30</v>
      </c>
      <c r="L379" s="6">
        <f t="shared" si="152"/>
        <v>5</v>
      </c>
      <c r="M379" s="23">
        <f t="shared" si="153"/>
        <v>7.3622047244094482</v>
      </c>
      <c r="N379" s="23">
        <f t="shared" si="154"/>
        <v>169.62</v>
      </c>
      <c r="O379" s="24">
        <f t="shared" si="155"/>
        <v>26.336275640721279</v>
      </c>
      <c r="P379" s="6" t="str">
        <f t="shared" si="156"/>
        <v>OVERWEIGHT</v>
      </c>
      <c r="Q379" s="23">
        <f t="shared" si="157"/>
        <v>63.989999999999995</v>
      </c>
      <c r="R379" s="23">
        <f t="shared" si="158"/>
        <v>69.39</v>
      </c>
      <c r="S379" s="23">
        <f t="shared" si="159"/>
        <v>84.809999999999988</v>
      </c>
      <c r="T379" s="23">
        <f t="shared" si="160"/>
        <v>1919.6999999999998</v>
      </c>
      <c r="U379" s="181">
        <v>43182</v>
      </c>
    </row>
    <row r="380" spans="1:21">
      <c r="A380" s="9" t="s">
        <v>574</v>
      </c>
      <c r="B380" s="10" t="s">
        <v>575</v>
      </c>
      <c r="C380" s="10" t="s">
        <v>105</v>
      </c>
      <c r="D380" s="176" t="s">
        <v>576</v>
      </c>
      <c r="E380" s="11" t="s">
        <v>25</v>
      </c>
      <c r="F380" s="177">
        <v>34314</v>
      </c>
      <c r="G380" s="11" t="s">
        <v>26</v>
      </c>
      <c r="H380" s="145">
        <v>49.9</v>
      </c>
      <c r="I380" s="12">
        <v>154.80000000000001</v>
      </c>
      <c r="J380" s="10"/>
      <c r="K380" s="11">
        <v>30</v>
      </c>
      <c r="L380" s="11">
        <f t="shared" si="152"/>
        <v>5</v>
      </c>
      <c r="M380" s="25">
        <f t="shared" si="153"/>
        <v>0.94488188976378851</v>
      </c>
      <c r="N380" s="25">
        <f t="shared" si="154"/>
        <v>109.78</v>
      </c>
      <c r="O380" s="26">
        <f t="shared" si="155"/>
        <v>20.823735218903774</v>
      </c>
      <c r="P380" s="11" t="str">
        <f t="shared" si="156"/>
        <v>NORMAL</v>
      </c>
      <c r="Q380" s="25">
        <f t="shared" si="157"/>
        <v>49.320000000000007</v>
      </c>
      <c r="R380" s="25">
        <f t="shared" si="158"/>
        <v>44.91</v>
      </c>
      <c r="S380" s="25">
        <f t="shared" si="159"/>
        <v>54.89</v>
      </c>
      <c r="T380" s="25">
        <f t="shared" si="160"/>
        <v>1479.6000000000001</v>
      </c>
      <c r="U380" s="153">
        <v>43322</v>
      </c>
    </row>
    <row r="381" spans="1:21">
      <c r="A381" s="9" t="s">
        <v>204</v>
      </c>
      <c r="B381" s="10" t="s">
        <v>577</v>
      </c>
      <c r="C381" s="10"/>
      <c r="D381" s="165" t="s">
        <v>578</v>
      </c>
      <c r="E381" s="11" t="s">
        <v>25</v>
      </c>
      <c r="F381" s="177"/>
      <c r="G381" s="11" t="s">
        <v>26</v>
      </c>
      <c r="H381" s="145">
        <v>58.2</v>
      </c>
      <c r="I381" s="12">
        <v>156.4</v>
      </c>
      <c r="J381" s="10"/>
      <c r="K381" s="11">
        <v>30</v>
      </c>
      <c r="L381" s="11">
        <f t="shared" si="152"/>
        <v>5</v>
      </c>
      <c r="M381" s="25">
        <f t="shared" si="153"/>
        <v>1.5748031496063035</v>
      </c>
      <c r="N381" s="25">
        <f t="shared" si="154"/>
        <v>128.04000000000002</v>
      </c>
      <c r="O381" s="26">
        <f t="shared" si="155"/>
        <v>23.793015482630281</v>
      </c>
      <c r="P381" s="11" t="str">
        <f t="shared" si="156"/>
        <v>NORMAL</v>
      </c>
      <c r="Q381" s="25">
        <f t="shared" si="157"/>
        <v>50.760000000000005</v>
      </c>
      <c r="R381" s="25">
        <f t="shared" si="158"/>
        <v>52.38</v>
      </c>
      <c r="S381" s="25">
        <f t="shared" si="159"/>
        <v>64.02000000000001</v>
      </c>
      <c r="T381" s="25">
        <f t="shared" si="160"/>
        <v>1522.8000000000002</v>
      </c>
      <c r="U381" s="153">
        <v>43322</v>
      </c>
    </row>
    <row r="382" spans="1:21">
      <c r="A382" s="9" t="s">
        <v>585</v>
      </c>
      <c r="B382" s="10" t="s">
        <v>586</v>
      </c>
      <c r="C382" s="10" t="s">
        <v>587</v>
      </c>
      <c r="D382" s="165" t="s">
        <v>588</v>
      </c>
      <c r="E382" s="11" t="s">
        <v>37</v>
      </c>
      <c r="F382" s="177"/>
      <c r="G382" s="11" t="s">
        <v>26</v>
      </c>
      <c r="H382" s="145">
        <v>77.7</v>
      </c>
      <c r="I382" s="12">
        <v>171.1</v>
      </c>
      <c r="J382" s="10"/>
      <c r="K382" s="11">
        <v>30</v>
      </c>
      <c r="L382" s="11">
        <f t="shared" si="152"/>
        <v>5</v>
      </c>
      <c r="M382" s="25">
        <f t="shared" si="153"/>
        <v>7.3622047244094482</v>
      </c>
      <c r="N382" s="25">
        <f t="shared" si="154"/>
        <v>170.94000000000003</v>
      </c>
      <c r="O382" s="26">
        <f t="shared" si="155"/>
        <v>26.541227202127676</v>
      </c>
      <c r="P382" s="11" t="str">
        <f t="shared" si="156"/>
        <v>OVERWEIGHT</v>
      </c>
      <c r="Q382" s="25">
        <f t="shared" si="157"/>
        <v>63.989999999999995</v>
      </c>
      <c r="R382" s="25">
        <f t="shared" si="158"/>
        <v>69.930000000000007</v>
      </c>
      <c r="S382" s="25">
        <f t="shared" si="159"/>
        <v>85.47</v>
      </c>
      <c r="T382" s="25">
        <f t="shared" si="160"/>
        <v>1919.6999999999998</v>
      </c>
      <c r="U382" s="153">
        <v>43322</v>
      </c>
    </row>
    <row r="383" spans="1:21">
      <c r="A383" s="9" t="s">
        <v>589</v>
      </c>
      <c r="B383" s="168" t="s">
        <v>590</v>
      </c>
      <c r="C383" s="168"/>
      <c r="D383" s="178" t="s">
        <v>591</v>
      </c>
      <c r="E383" s="169" t="s">
        <v>25</v>
      </c>
      <c r="F383" s="170"/>
      <c r="G383" s="11" t="s">
        <v>26</v>
      </c>
      <c r="H383" s="12">
        <v>49.2</v>
      </c>
      <c r="I383" s="12">
        <v>150.9</v>
      </c>
      <c r="J383" s="10"/>
      <c r="K383" s="11">
        <v>30</v>
      </c>
      <c r="L383" s="11">
        <f t="shared" si="152"/>
        <v>4</v>
      </c>
      <c r="M383" s="25">
        <f t="shared" si="153"/>
        <v>11.409448818897634</v>
      </c>
      <c r="N383" s="25">
        <f t="shared" si="154"/>
        <v>108.24000000000001</v>
      </c>
      <c r="O383" s="26">
        <f t="shared" si="155"/>
        <v>21.606609514549547</v>
      </c>
      <c r="P383" s="11" t="str">
        <f t="shared" si="156"/>
        <v>NORMAL</v>
      </c>
      <c r="Q383" s="25">
        <f t="shared" si="157"/>
        <v>45.81</v>
      </c>
      <c r="R383" s="25">
        <f t="shared" si="158"/>
        <v>44.28</v>
      </c>
      <c r="S383" s="25">
        <f t="shared" si="159"/>
        <v>54.120000000000005</v>
      </c>
      <c r="T383" s="25">
        <f t="shared" si="160"/>
        <v>1374.3000000000002</v>
      </c>
      <c r="U383" s="153">
        <v>43322</v>
      </c>
    </row>
    <row r="384" spans="1:21">
      <c r="A384" s="9" t="s">
        <v>592</v>
      </c>
      <c r="B384" s="168" t="s">
        <v>593</v>
      </c>
      <c r="C384" s="168"/>
      <c r="D384" s="178" t="s">
        <v>594</v>
      </c>
      <c r="E384" s="169" t="s">
        <v>25</v>
      </c>
      <c r="F384" s="170"/>
      <c r="G384" s="11" t="s">
        <v>26</v>
      </c>
      <c r="H384" s="12">
        <v>47.65</v>
      </c>
      <c r="I384" s="12">
        <v>156.1</v>
      </c>
      <c r="J384" s="10"/>
      <c r="K384" s="11">
        <v>30</v>
      </c>
      <c r="L384" s="11">
        <f t="shared" si="152"/>
        <v>5</v>
      </c>
      <c r="M384" s="25">
        <f t="shared" si="153"/>
        <v>1.456692913385826</v>
      </c>
      <c r="N384" s="25">
        <f t="shared" si="154"/>
        <v>104.83</v>
      </c>
      <c r="O384" s="26">
        <f t="shared" si="155"/>
        <v>19.554967515772219</v>
      </c>
      <c r="P384" s="11" t="str">
        <f t="shared" si="156"/>
        <v>NORMAL</v>
      </c>
      <c r="Q384" s="25">
        <f t="shared" si="157"/>
        <v>50.489999999999995</v>
      </c>
      <c r="R384" s="25">
        <f t="shared" si="158"/>
        <v>42.884999999999998</v>
      </c>
      <c r="S384" s="25">
        <f t="shared" si="159"/>
        <v>52.414999999999999</v>
      </c>
      <c r="T384" s="25">
        <f t="shared" si="160"/>
        <v>1514.6999999999998</v>
      </c>
      <c r="U384" s="153">
        <v>43322</v>
      </c>
    </row>
    <row r="385" spans="1:21">
      <c r="A385" s="9" t="s">
        <v>120</v>
      </c>
      <c r="B385" s="168" t="s">
        <v>595</v>
      </c>
      <c r="C385" s="168"/>
      <c r="D385" s="178" t="s">
        <v>596</v>
      </c>
      <c r="E385" s="169" t="s">
        <v>25</v>
      </c>
      <c r="F385" s="170"/>
      <c r="G385" s="11" t="s">
        <v>26</v>
      </c>
      <c r="H385" s="12">
        <v>49</v>
      </c>
      <c r="I385" s="12">
        <v>146.69999999999999</v>
      </c>
      <c r="J385" s="10"/>
      <c r="K385" s="11">
        <v>30</v>
      </c>
      <c r="L385" s="11">
        <f t="shared" si="152"/>
        <v>4</v>
      </c>
      <c r="M385" s="25">
        <f t="shared" si="153"/>
        <v>9.7559055118110116</v>
      </c>
      <c r="N385" s="25">
        <f t="shared" si="154"/>
        <v>107.80000000000001</v>
      </c>
      <c r="O385" s="26">
        <f t="shared" si="155"/>
        <v>22.768575091457652</v>
      </c>
      <c r="P385" s="11" t="str">
        <f t="shared" si="156"/>
        <v>NORMAL</v>
      </c>
      <c r="Q385" s="25">
        <f t="shared" si="157"/>
        <v>42.029999999999987</v>
      </c>
      <c r="R385" s="25">
        <f t="shared" si="158"/>
        <v>44.1</v>
      </c>
      <c r="S385" s="25">
        <f t="shared" si="159"/>
        <v>53.9</v>
      </c>
      <c r="T385" s="25">
        <f t="shared" si="160"/>
        <v>1260.8999999999996</v>
      </c>
      <c r="U385" s="153">
        <v>43322</v>
      </c>
    </row>
    <row r="386" spans="1:21">
      <c r="A386" s="9" t="s">
        <v>597</v>
      </c>
      <c r="B386" s="168" t="s">
        <v>598</v>
      </c>
      <c r="C386" s="168"/>
      <c r="D386" s="178" t="s">
        <v>599</v>
      </c>
      <c r="E386" s="169" t="s">
        <v>25</v>
      </c>
      <c r="F386" s="170"/>
      <c r="G386" s="11" t="s">
        <v>26</v>
      </c>
      <c r="H386" s="12">
        <v>48.3</v>
      </c>
      <c r="I386" s="12">
        <v>152.1</v>
      </c>
      <c r="J386" s="10"/>
      <c r="K386" s="11">
        <v>30</v>
      </c>
      <c r="L386" s="11">
        <f t="shared" si="152"/>
        <v>4</v>
      </c>
      <c r="M386" s="25">
        <f t="shared" si="153"/>
        <v>11.881889763779522</v>
      </c>
      <c r="N386" s="25">
        <f t="shared" si="154"/>
        <v>106.26</v>
      </c>
      <c r="O386" s="26">
        <f t="shared" si="155"/>
        <v>20.877990837025887</v>
      </c>
      <c r="P386" s="11" t="str">
        <f t="shared" si="156"/>
        <v>NORMAL</v>
      </c>
      <c r="Q386" s="25">
        <f t="shared" si="157"/>
        <v>46.889999999999993</v>
      </c>
      <c r="R386" s="25">
        <f t="shared" si="158"/>
        <v>43.47</v>
      </c>
      <c r="S386" s="25">
        <f t="shared" si="159"/>
        <v>53.129999999999995</v>
      </c>
      <c r="T386" s="25">
        <f t="shared" si="160"/>
        <v>1406.6999999999998</v>
      </c>
      <c r="U386" s="153">
        <v>43322</v>
      </c>
    </row>
    <row r="387" spans="1:21">
      <c r="A387" s="14" t="s">
        <v>571</v>
      </c>
      <c r="B387" s="15" t="s">
        <v>572</v>
      </c>
      <c r="C387" s="15"/>
      <c r="D387" s="171" t="s">
        <v>573</v>
      </c>
      <c r="E387" s="16" t="s">
        <v>25</v>
      </c>
      <c r="F387" s="182">
        <v>34092</v>
      </c>
      <c r="G387" s="16" t="s">
        <v>26</v>
      </c>
      <c r="H387" s="183">
        <v>53.1</v>
      </c>
      <c r="I387" s="17">
        <v>157.69999999999999</v>
      </c>
      <c r="J387" s="183">
        <v>28.1</v>
      </c>
      <c r="K387" s="16">
        <v>30</v>
      </c>
      <c r="L387" s="16">
        <f t="shared" si="152"/>
        <v>5</v>
      </c>
      <c r="M387" s="27">
        <f t="shared" si="153"/>
        <v>2.086614173228341</v>
      </c>
      <c r="N387" s="27">
        <f t="shared" si="154"/>
        <v>116.82000000000001</v>
      </c>
      <c r="O387" s="28">
        <f t="shared" si="155"/>
        <v>21.351634887847624</v>
      </c>
      <c r="P387" s="16" t="str">
        <f t="shared" si="156"/>
        <v>NORMAL</v>
      </c>
      <c r="Q387" s="27">
        <f t="shared" si="157"/>
        <v>51.929999999999993</v>
      </c>
      <c r="R387" s="27">
        <f t="shared" si="158"/>
        <v>47.79</v>
      </c>
      <c r="S387" s="27">
        <f t="shared" si="159"/>
        <v>58.410000000000004</v>
      </c>
      <c r="T387" s="27">
        <f t="shared" si="160"/>
        <v>1557.8999999999999</v>
      </c>
      <c r="U387" s="180">
        <v>43420</v>
      </c>
    </row>
    <row r="388" spans="1:21">
      <c r="A388" s="14" t="s">
        <v>574</v>
      </c>
      <c r="B388" s="15" t="s">
        <v>575</v>
      </c>
      <c r="C388" s="15" t="s">
        <v>105</v>
      </c>
      <c r="D388" s="184" t="s">
        <v>576</v>
      </c>
      <c r="E388" s="16" t="s">
        <v>25</v>
      </c>
      <c r="F388" s="182">
        <v>34314</v>
      </c>
      <c r="G388" s="16" t="s">
        <v>26</v>
      </c>
      <c r="H388" s="183">
        <v>50.5</v>
      </c>
      <c r="I388" s="17">
        <v>154.80000000000001</v>
      </c>
      <c r="J388" s="183">
        <v>29.7</v>
      </c>
      <c r="K388" s="16">
        <v>30</v>
      </c>
      <c r="L388" s="16">
        <f t="shared" si="152"/>
        <v>5</v>
      </c>
      <c r="M388" s="27">
        <f t="shared" si="153"/>
        <v>0.94488188976378851</v>
      </c>
      <c r="N388" s="27">
        <f t="shared" si="154"/>
        <v>111.10000000000001</v>
      </c>
      <c r="O388" s="28">
        <f t="shared" si="155"/>
        <v>21.074120812718252</v>
      </c>
      <c r="P388" s="16" t="str">
        <f t="shared" si="156"/>
        <v>NORMAL</v>
      </c>
      <c r="Q388" s="27">
        <f t="shared" si="157"/>
        <v>49.320000000000007</v>
      </c>
      <c r="R388" s="27">
        <f t="shared" si="158"/>
        <v>45.45</v>
      </c>
      <c r="S388" s="27">
        <f t="shared" si="159"/>
        <v>55.55</v>
      </c>
      <c r="T388" s="27">
        <f t="shared" si="160"/>
        <v>1479.6000000000001</v>
      </c>
      <c r="U388" s="180">
        <v>43420</v>
      </c>
    </row>
    <row r="389" spans="1:21">
      <c r="A389" s="14" t="s">
        <v>582</v>
      </c>
      <c r="B389" s="15" t="s">
        <v>583</v>
      </c>
      <c r="C389" s="15"/>
      <c r="D389" s="171" t="s">
        <v>584</v>
      </c>
      <c r="E389" s="16" t="s">
        <v>25</v>
      </c>
      <c r="F389" s="182">
        <v>33776</v>
      </c>
      <c r="G389" s="16" t="s">
        <v>26</v>
      </c>
      <c r="H389" s="183">
        <v>55.9</v>
      </c>
      <c r="I389" s="17">
        <v>149.9</v>
      </c>
      <c r="J389" s="183">
        <v>35.1</v>
      </c>
      <c r="K389" s="16">
        <v>30</v>
      </c>
      <c r="L389" s="16">
        <f t="shared" si="152"/>
        <v>4</v>
      </c>
      <c r="M389" s="27">
        <f t="shared" si="153"/>
        <v>11.015748031496063</v>
      </c>
      <c r="N389" s="27">
        <f t="shared" si="154"/>
        <v>122.98</v>
      </c>
      <c r="O389" s="28">
        <f t="shared" si="155"/>
        <v>24.877603525766116</v>
      </c>
      <c r="P389" s="16" t="str">
        <f t="shared" si="156"/>
        <v>NORMAL</v>
      </c>
      <c r="Q389" s="27">
        <f t="shared" si="157"/>
        <v>44.910000000000004</v>
      </c>
      <c r="R389" s="27">
        <f t="shared" si="158"/>
        <v>50.31</v>
      </c>
      <c r="S389" s="27">
        <f t="shared" si="159"/>
        <v>61.489999999999995</v>
      </c>
      <c r="T389" s="27">
        <f t="shared" si="160"/>
        <v>1347.3000000000002</v>
      </c>
      <c r="U389" s="180">
        <v>43420</v>
      </c>
    </row>
    <row r="390" spans="1:21">
      <c r="A390" s="14" t="s">
        <v>585</v>
      </c>
      <c r="B390" s="15" t="s">
        <v>586</v>
      </c>
      <c r="C390" s="15" t="s">
        <v>587</v>
      </c>
      <c r="D390" s="171" t="s">
        <v>588</v>
      </c>
      <c r="E390" s="16" t="s">
        <v>37</v>
      </c>
      <c r="F390" s="182"/>
      <c r="G390" s="16" t="s">
        <v>26</v>
      </c>
      <c r="H390" s="183">
        <v>77.7</v>
      </c>
      <c r="I390" s="17">
        <v>171.1</v>
      </c>
      <c r="J390" s="17"/>
      <c r="K390" s="16">
        <v>30</v>
      </c>
      <c r="L390" s="16">
        <f t="shared" si="152"/>
        <v>5</v>
      </c>
      <c r="M390" s="27">
        <f t="shared" si="153"/>
        <v>7.3622047244094482</v>
      </c>
      <c r="N390" s="27">
        <f t="shared" si="154"/>
        <v>170.94000000000003</v>
      </c>
      <c r="O390" s="28">
        <f t="shared" si="155"/>
        <v>26.541227202127676</v>
      </c>
      <c r="P390" s="16" t="str">
        <f t="shared" si="156"/>
        <v>OVERWEIGHT</v>
      </c>
      <c r="Q390" s="27">
        <f t="shared" si="157"/>
        <v>63.989999999999995</v>
      </c>
      <c r="R390" s="27">
        <f t="shared" si="158"/>
        <v>69.930000000000007</v>
      </c>
      <c r="S390" s="27">
        <f t="shared" si="159"/>
        <v>85.47</v>
      </c>
      <c r="T390" s="27">
        <f t="shared" si="160"/>
        <v>1919.6999999999998</v>
      </c>
      <c r="U390" s="180">
        <v>43420</v>
      </c>
    </row>
    <row r="391" spans="1:21">
      <c r="A391" s="185" t="s">
        <v>600</v>
      </c>
      <c r="B391" s="185" t="s">
        <v>601</v>
      </c>
      <c r="C391" s="185"/>
      <c r="D391" s="186" t="s">
        <v>602</v>
      </c>
      <c r="E391" s="187" t="s">
        <v>25</v>
      </c>
      <c r="F391" s="188"/>
      <c r="G391" s="187" t="s">
        <v>26</v>
      </c>
      <c r="H391" s="17">
        <v>49.2</v>
      </c>
      <c r="I391" s="17">
        <v>153.1</v>
      </c>
      <c r="J391" s="17">
        <v>27.4</v>
      </c>
      <c r="K391" s="16">
        <v>30</v>
      </c>
      <c r="L391" s="16">
        <f t="shared" si="152"/>
        <v>5</v>
      </c>
      <c r="M391" s="27">
        <f t="shared" si="153"/>
        <v>0.27559055118109299</v>
      </c>
      <c r="N391" s="27">
        <f t="shared" si="154"/>
        <v>108.24000000000001</v>
      </c>
      <c r="O391" s="28">
        <f t="shared" si="155"/>
        <v>20.990110330333998</v>
      </c>
      <c r="P391" s="16" t="str">
        <f t="shared" si="156"/>
        <v>NORMAL</v>
      </c>
      <c r="Q391" s="27">
        <f t="shared" si="157"/>
        <v>47.789999999999992</v>
      </c>
      <c r="R391" s="27">
        <f t="shared" si="158"/>
        <v>44.28</v>
      </c>
      <c r="S391" s="27">
        <f t="shared" si="159"/>
        <v>54.120000000000005</v>
      </c>
      <c r="T391" s="27">
        <f t="shared" si="160"/>
        <v>1433.6999999999998</v>
      </c>
      <c r="U391" s="180">
        <v>43420</v>
      </c>
    </row>
    <row r="392" spans="1:21">
      <c r="A392" s="4" t="s">
        <v>603</v>
      </c>
      <c r="B392" s="5" t="s">
        <v>604</v>
      </c>
      <c r="C392" s="5" t="s">
        <v>605</v>
      </c>
      <c r="D392" s="159" t="s">
        <v>606</v>
      </c>
      <c r="E392" s="18" t="s">
        <v>25</v>
      </c>
      <c r="F392" s="5"/>
      <c r="G392" s="18" t="s">
        <v>26</v>
      </c>
      <c r="H392" s="8">
        <v>52.1</v>
      </c>
      <c r="I392" s="8">
        <v>156.4</v>
      </c>
      <c r="J392" s="8">
        <v>35.9</v>
      </c>
      <c r="K392" s="6">
        <v>30</v>
      </c>
      <c r="L392" s="6">
        <f t="shared" si="152"/>
        <v>5</v>
      </c>
      <c r="M392" s="23">
        <f t="shared" si="153"/>
        <v>1.5748031496063035</v>
      </c>
      <c r="N392" s="23">
        <f t="shared" si="154"/>
        <v>114.62000000000002</v>
      </c>
      <c r="O392" s="24">
        <f t="shared" si="155"/>
        <v>21.299245818643257</v>
      </c>
      <c r="P392" s="6" t="str">
        <f t="shared" si="156"/>
        <v>NORMAL</v>
      </c>
      <c r="Q392" s="23">
        <f t="shared" si="157"/>
        <v>50.760000000000005</v>
      </c>
      <c r="R392" s="23">
        <f t="shared" si="158"/>
        <v>46.89</v>
      </c>
      <c r="S392" s="23">
        <f t="shared" si="159"/>
        <v>57.31</v>
      </c>
      <c r="T392" s="23">
        <f t="shared" si="160"/>
        <v>1522.8000000000002</v>
      </c>
      <c r="U392" s="181">
        <v>43182</v>
      </c>
    </row>
    <row r="393" spans="1:21">
      <c r="A393" s="4" t="s">
        <v>607</v>
      </c>
      <c r="B393" s="5" t="s">
        <v>608</v>
      </c>
      <c r="C393" s="5" t="s">
        <v>108</v>
      </c>
      <c r="D393" s="159" t="s">
        <v>609</v>
      </c>
      <c r="E393" s="18" t="s">
        <v>37</v>
      </c>
      <c r="F393" s="174"/>
      <c r="G393" s="18" t="s">
        <v>26</v>
      </c>
      <c r="H393" s="8">
        <v>66.099999999999994</v>
      </c>
      <c r="I393" s="8">
        <v>160.5</v>
      </c>
      <c r="J393" s="8">
        <v>23</v>
      </c>
      <c r="K393" s="6">
        <v>30</v>
      </c>
      <c r="L393" s="6">
        <f t="shared" si="152"/>
        <v>5</v>
      </c>
      <c r="M393" s="23">
        <f t="shared" si="153"/>
        <v>3.1889763779527556</v>
      </c>
      <c r="N393" s="23">
        <f t="shared" si="154"/>
        <v>145.41999999999999</v>
      </c>
      <c r="O393" s="24">
        <f t="shared" si="155"/>
        <v>25.659688861715239</v>
      </c>
      <c r="P393" s="6" t="str">
        <f t="shared" si="156"/>
        <v>OVERWEIGHT</v>
      </c>
      <c r="Q393" s="23">
        <f t="shared" si="157"/>
        <v>54.45</v>
      </c>
      <c r="R393" s="23">
        <f t="shared" si="158"/>
        <v>59.489999999999995</v>
      </c>
      <c r="S393" s="23">
        <f t="shared" si="159"/>
        <v>72.709999999999994</v>
      </c>
      <c r="T393" s="23">
        <f t="shared" si="160"/>
        <v>1633.5</v>
      </c>
      <c r="U393" s="181">
        <v>43182</v>
      </c>
    </row>
    <row r="394" spans="1:21">
      <c r="A394" s="4" t="s">
        <v>610</v>
      </c>
      <c r="B394" s="5" t="s">
        <v>611</v>
      </c>
      <c r="C394" s="5" t="s">
        <v>83</v>
      </c>
      <c r="D394" s="159" t="s">
        <v>612</v>
      </c>
      <c r="E394" s="18" t="s">
        <v>25</v>
      </c>
      <c r="F394" s="174"/>
      <c r="G394" s="18" t="s">
        <v>26</v>
      </c>
      <c r="H394" s="8">
        <v>53.1</v>
      </c>
      <c r="I394" s="8">
        <v>150</v>
      </c>
      <c r="J394" s="8">
        <v>35.1</v>
      </c>
      <c r="K394" s="6">
        <v>30</v>
      </c>
      <c r="L394" s="6">
        <f t="shared" si="152"/>
        <v>4</v>
      </c>
      <c r="M394" s="23">
        <f t="shared" si="153"/>
        <v>11.055118110236222</v>
      </c>
      <c r="N394" s="23">
        <f t="shared" si="154"/>
        <v>116.82000000000001</v>
      </c>
      <c r="O394" s="24">
        <f t="shared" si="155"/>
        <v>23.6</v>
      </c>
      <c r="P394" s="6" t="str">
        <f t="shared" si="156"/>
        <v>NORMAL</v>
      </c>
      <c r="Q394" s="23">
        <f t="shared" si="157"/>
        <v>45</v>
      </c>
      <c r="R394" s="23">
        <f t="shared" si="158"/>
        <v>47.79</v>
      </c>
      <c r="S394" s="23">
        <f t="shared" si="159"/>
        <v>58.410000000000004</v>
      </c>
      <c r="T394" s="23">
        <f t="shared" si="160"/>
        <v>1350</v>
      </c>
      <c r="U394" s="181">
        <v>43182</v>
      </c>
    </row>
    <row r="395" spans="1:21">
      <c r="A395" s="4" t="s">
        <v>613</v>
      </c>
      <c r="B395" s="5" t="s">
        <v>614</v>
      </c>
      <c r="C395" s="5"/>
      <c r="D395" s="159" t="s">
        <v>615</v>
      </c>
      <c r="E395" s="18" t="s">
        <v>25</v>
      </c>
      <c r="F395" s="174"/>
      <c r="G395" s="18" t="s">
        <v>26</v>
      </c>
      <c r="H395" s="8">
        <v>51</v>
      </c>
      <c r="I395" s="8">
        <v>147.19999999999999</v>
      </c>
      <c r="J395" s="8">
        <v>34.799999999999997</v>
      </c>
      <c r="K395" s="6">
        <v>30</v>
      </c>
      <c r="L395" s="6">
        <f t="shared" si="152"/>
        <v>4</v>
      </c>
      <c r="M395" s="23">
        <f t="shared" si="153"/>
        <v>9.9527559055118076</v>
      </c>
      <c r="N395" s="23">
        <f t="shared" si="154"/>
        <v>112.2</v>
      </c>
      <c r="O395" s="24">
        <f t="shared" si="155"/>
        <v>23.537186909262761</v>
      </c>
      <c r="P395" s="6" t="str">
        <f t="shared" si="156"/>
        <v>NORMAL</v>
      </c>
      <c r="Q395" s="23">
        <f t="shared" si="157"/>
        <v>42.47999999999999</v>
      </c>
      <c r="R395" s="23">
        <f t="shared" si="158"/>
        <v>45.9</v>
      </c>
      <c r="S395" s="23">
        <f t="shared" si="159"/>
        <v>56.1</v>
      </c>
      <c r="T395" s="23">
        <f t="shared" si="160"/>
        <v>1274.3999999999996</v>
      </c>
      <c r="U395" s="181">
        <v>43182</v>
      </c>
    </row>
    <row r="396" spans="1:21">
      <c r="A396" s="4" t="s">
        <v>616</v>
      </c>
      <c r="B396" s="5" t="s">
        <v>617</v>
      </c>
      <c r="C396" s="5"/>
      <c r="D396" s="159" t="s">
        <v>618</v>
      </c>
      <c r="E396" s="18" t="s">
        <v>37</v>
      </c>
      <c r="F396" s="174">
        <v>30940</v>
      </c>
      <c r="G396" s="18" t="s">
        <v>26</v>
      </c>
      <c r="H396" s="8">
        <v>69</v>
      </c>
      <c r="I396" s="8">
        <v>166.9</v>
      </c>
      <c r="J396" s="8">
        <v>25.5</v>
      </c>
      <c r="K396" s="6">
        <v>30</v>
      </c>
      <c r="L396" s="6">
        <f t="shared" si="152"/>
        <v>5</v>
      </c>
      <c r="M396" s="23">
        <f t="shared" si="153"/>
        <v>5.7086614173228263</v>
      </c>
      <c r="N396" s="23">
        <f t="shared" si="154"/>
        <v>151.80000000000001</v>
      </c>
      <c r="O396" s="24">
        <f t="shared" si="155"/>
        <v>24.770593787032485</v>
      </c>
      <c r="P396" s="6" t="str">
        <f t="shared" si="156"/>
        <v>NORMAL</v>
      </c>
      <c r="Q396" s="23">
        <f t="shared" si="157"/>
        <v>60.210000000000008</v>
      </c>
      <c r="R396" s="23">
        <f t="shared" si="158"/>
        <v>62.1</v>
      </c>
      <c r="S396" s="23">
        <f t="shared" si="159"/>
        <v>75.900000000000006</v>
      </c>
      <c r="T396" s="23">
        <f t="shared" si="160"/>
        <v>1806.3000000000002</v>
      </c>
      <c r="U396" s="181">
        <v>43182</v>
      </c>
    </row>
    <row r="397" spans="1:21">
      <c r="A397" s="4" t="s">
        <v>619</v>
      </c>
      <c r="B397" s="5" t="s">
        <v>620</v>
      </c>
      <c r="C397" s="5"/>
      <c r="D397" s="159" t="s">
        <v>621</v>
      </c>
      <c r="E397" s="18" t="s">
        <v>37</v>
      </c>
      <c r="F397" s="174"/>
      <c r="G397" s="18" t="s">
        <v>26</v>
      </c>
      <c r="H397" s="8">
        <v>67.2</v>
      </c>
      <c r="I397" s="8">
        <v>161.5</v>
      </c>
      <c r="J397" s="8">
        <v>20.3</v>
      </c>
      <c r="K397" s="6">
        <v>30</v>
      </c>
      <c r="L397" s="6">
        <f t="shared" si="152"/>
        <v>5</v>
      </c>
      <c r="M397" s="23">
        <f t="shared" si="153"/>
        <v>3.5826771653543368</v>
      </c>
      <c r="N397" s="23">
        <f t="shared" si="154"/>
        <v>147.84000000000003</v>
      </c>
      <c r="O397" s="24">
        <f t="shared" si="155"/>
        <v>25.764648371977113</v>
      </c>
      <c r="P397" s="6" t="str">
        <f t="shared" si="156"/>
        <v>OVERWEIGHT</v>
      </c>
      <c r="Q397" s="23">
        <f t="shared" si="157"/>
        <v>55.35</v>
      </c>
      <c r="R397" s="23">
        <f t="shared" si="158"/>
        <v>60.480000000000004</v>
      </c>
      <c r="S397" s="23">
        <f t="shared" si="159"/>
        <v>73.92</v>
      </c>
      <c r="T397" s="23">
        <f t="shared" si="160"/>
        <v>1660.5</v>
      </c>
      <c r="U397" s="181">
        <v>43182</v>
      </c>
    </row>
    <row r="398" spans="1:21">
      <c r="A398" s="4" t="s">
        <v>622</v>
      </c>
      <c r="B398" s="5" t="s">
        <v>623</v>
      </c>
      <c r="C398" s="5"/>
      <c r="D398" s="5"/>
      <c r="E398" s="18" t="s">
        <v>25</v>
      </c>
      <c r="F398" s="174"/>
      <c r="G398" s="18" t="s">
        <v>26</v>
      </c>
      <c r="H398" s="8">
        <v>72</v>
      </c>
      <c r="I398" s="8">
        <v>149.5</v>
      </c>
      <c r="J398" s="8">
        <v>47</v>
      </c>
      <c r="K398" s="6">
        <v>30</v>
      </c>
      <c r="L398" s="6">
        <f t="shared" si="152"/>
        <v>4</v>
      </c>
      <c r="M398" s="23">
        <f t="shared" si="153"/>
        <v>10.858267716535426</v>
      </c>
      <c r="N398" s="23">
        <f t="shared" si="154"/>
        <v>158.4</v>
      </c>
      <c r="O398" s="24">
        <f t="shared" si="155"/>
        <v>32.214404760573146</v>
      </c>
      <c r="P398" s="6" t="str">
        <f t="shared" si="156"/>
        <v>OBESE</v>
      </c>
      <c r="Q398" s="23">
        <f t="shared" si="157"/>
        <v>44.55</v>
      </c>
      <c r="R398" s="23">
        <f t="shared" si="158"/>
        <v>64.8</v>
      </c>
      <c r="S398" s="23">
        <f t="shared" si="159"/>
        <v>79.2</v>
      </c>
      <c r="T398" s="23">
        <f t="shared" si="160"/>
        <v>1336.5</v>
      </c>
      <c r="U398" s="181">
        <v>43182</v>
      </c>
    </row>
    <row r="399" spans="1:21">
      <c r="A399" s="4" t="s">
        <v>624</v>
      </c>
      <c r="B399" s="5" t="s">
        <v>625</v>
      </c>
      <c r="C399" s="5"/>
      <c r="D399" s="159" t="s">
        <v>626</v>
      </c>
      <c r="E399" s="18" t="s">
        <v>25</v>
      </c>
      <c r="F399" s="174"/>
      <c r="G399" s="18" t="s">
        <v>26</v>
      </c>
      <c r="H399" s="8">
        <v>69.3</v>
      </c>
      <c r="I399" s="8">
        <v>162</v>
      </c>
      <c r="J399" s="8">
        <v>37.6</v>
      </c>
      <c r="K399" s="6">
        <v>30</v>
      </c>
      <c r="L399" s="6">
        <f t="shared" si="152"/>
        <v>5</v>
      </c>
      <c r="M399" s="23">
        <f t="shared" si="153"/>
        <v>3.7795275590551221</v>
      </c>
      <c r="N399" s="23">
        <f t="shared" si="154"/>
        <v>152.46</v>
      </c>
      <c r="O399" s="24">
        <f t="shared" si="155"/>
        <v>26.406035665294919</v>
      </c>
      <c r="P399" s="6" t="str">
        <f t="shared" si="156"/>
        <v>OVERWEIGHT</v>
      </c>
      <c r="Q399" s="23">
        <f t="shared" si="157"/>
        <v>55.8</v>
      </c>
      <c r="R399" s="23">
        <f t="shared" si="158"/>
        <v>62.37</v>
      </c>
      <c r="S399" s="23">
        <f t="shared" si="159"/>
        <v>76.22999999999999</v>
      </c>
      <c r="T399" s="23">
        <f t="shared" si="160"/>
        <v>1674</v>
      </c>
      <c r="U399" s="181">
        <v>43182</v>
      </c>
    </row>
    <row r="400" spans="1:21">
      <c r="A400" s="4" t="s">
        <v>239</v>
      </c>
      <c r="B400" s="5" t="s">
        <v>627</v>
      </c>
      <c r="C400" s="5"/>
      <c r="D400" s="159" t="s">
        <v>628</v>
      </c>
      <c r="E400" s="18" t="s">
        <v>25</v>
      </c>
      <c r="F400" s="174"/>
      <c r="G400" s="18" t="s">
        <v>26</v>
      </c>
      <c r="H400" s="8">
        <v>54.3</v>
      </c>
      <c r="I400" s="8">
        <v>155.4</v>
      </c>
      <c r="J400" s="8"/>
      <c r="K400" s="6">
        <v>30</v>
      </c>
      <c r="L400" s="6">
        <f t="shared" si="152"/>
        <v>5</v>
      </c>
      <c r="M400" s="23">
        <f t="shared" si="153"/>
        <v>1.1811023622047223</v>
      </c>
      <c r="N400" s="23">
        <f t="shared" si="154"/>
        <v>119.46000000000001</v>
      </c>
      <c r="O400" s="24">
        <f t="shared" si="155"/>
        <v>22.485254145485801</v>
      </c>
      <c r="P400" s="6" t="str">
        <f t="shared" si="156"/>
        <v>NORMAL</v>
      </c>
      <c r="Q400" s="23">
        <f t="shared" si="157"/>
        <v>49.860000000000007</v>
      </c>
      <c r="R400" s="23">
        <f t="shared" si="158"/>
        <v>48.87</v>
      </c>
      <c r="S400" s="23">
        <f t="shared" si="159"/>
        <v>59.73</v>
      </c>
      <c r="T400" s="23">
        <f t="shared" si="160"/>
        <v>1495.8000000000002</v>
      </c>
      <c r="U400" s="181">
        <v>43182</v>
      </c>
    </row>
    <row r="401" spans="1:21">
      <c r="A401" s="4" t="s">
        <v>629</v>
      </c>
      <c r="B401" s="5" t="s">
        <v>630</v>
      </c>
      <c r="C401" s="5"/>
      <c r="D401" s="159" t="s">
        <v>631</v>
      </c>
      <c r="E401" s="18" t="s">
        <v>25</v>
      </c>
      <c r="F401" s="174"/>
      <c r="G401" s="18" t="s">
        <v>26</v>
      </c>
      <c r="H401" s="8">
        <v>51.7</v>
      </c>
      <c r="I401" s="8">
        <v>159.1</v>
      </c>
      <c r="J401" s="8">
        <v>31.2</v>
      </c>
      <c r="K401" s="6">
        <v>30</v>
      </c>
      <c r="L401" s="6">
        <f t="shared" si="152"/>
        <v>5</v>
      </c>
      <c r="M401" s="23">
        <f t="shared" si="153"/>
        <v>2.6377952755905483</v>
      </c>
      <c r="N401" s="23">
        <f t="shared" si="154"/>
        <v>113.74000000000001</v>
      </c>
      <c r="O401" s="24">
        <f t="shared" si="155"/>
        <v>20.424441221658128</v>
      </c>
      <c r="P401" s="6" t="str">
        <f t="shared" si="156"/>
        <v>NORMAL</v>
      </c>
      <c r="Q401" s="23">
        <f t="shared" si="157"/>
        <v>53.19</v>
      </c>
      <c r="R401" s="23">
        <f t="shared" si="158"/>
        <v>46.53</v>
      </c>
      <c r="S401" s="23">
        <f t="shared" si="159"/>
        <v>56.870000000000005</v>
      </c>
      <c r="T401" s="23">
        <f t="shared" si="160"/>
        <v>1595.6999999999998</v>
      </c>
      <c r="U401" s="181">
        <v>43182</v>
      </c>
    </row>
    <row r="402" spans="1:21">
      <c r="A402" s="4" t="s">
        <v>632</v>
      </c>
      <c r="B402" s="5" t="s">
        <v>633</v>
      </c>
      <c r="C402" s="5"/>
      <c r="D402" s="159" t="s">
        <v>634</v>
      </c>
      <c r="E402" s="18" t="s">
        <v>37</v>
      </c>
      <c r="F402" s="174"/>
      <c r="G402" s="18" t="s">
        <v>26</v>
      </c>
      <c r="H402" s="8">
        <v>62.8</v>
      </c>
      <c r="I402" s="8">
        <v>160.9</v>
      </c>
      <c r="J402" s="8">
        <v>21</v>
      </c>
      <c r="K402" s="6">
        <v>30</v>
      </c>
      <c r="L402" s="6">
        <f t="shared" si="152"/>
        <v>5</v>
      </c>
      <c r="M402" s="23">
        <f t="shared" si="153"/>
        <v>3.3464566929133817</v>
      </c>
      <c r="N402" s="23">
        <f t="shared" si="154"/>
        <v>138.16</v>
      </c>
      <c r="O402" s="24">
        <f t="shared" si="155"/>
        <v>24.257584647575538</v>
      </c>
      <c r="P402" s="6" t="str">
        <f t="shared" si="156"/>
        <v>NORMAL</v>
      </c>
      <c r="Q402" s="23">
        <f t="shared" si="157"/>
        <v>54.81</v>
      </c>
      <c r="R402" s="23">
        <f t="shared" si="158"/>
        <v>56.519999999999996</v>
      </c>
      <c r="S402" s="23">
        <f t="shared" si="159"/>
        <v>69.08</v>
      </c>
      <c r="T402" s="23">
        <f t="shared" si="160"/>
        <v>1644.3000000000002</v>
      </c>
      <c r="U402" s="181">
        <v>43182</v>
      </c>
    </row>
    <row r="403" spans="1:21">
      <c r="A403" s="4" t="s">
        <v>635</v>
      </c>
      <c r="B403" s="5" t="s">
        <v>636</v>
      </c>
      <c r="C403" s="5"/>
      <c r="D403" s="5"/>
      <c r="E403" s="18" t="s">
        <v>25</v>
      </c>
      <c r="F403" s="174"/>
      <c r="G403" s="18" t="s">
        <v>26</v>
      </c>
      <c r="H403" s="8">
        <v>81.099999999999994</v>
      </c>
      <c r="I403" s="8">
        <v>174.5</v>
      </c>
      <c r="J403" s="8">
        <v>46.4</v>
      </c>
      <c r="K403" s="6">
        <v>30</v>
      </c>
      <c r="L403" s="6">
        <f t="shared" si="152"/>
        <v>5</v>
      </c>
      <c r="M403" s="23">
        <f t="shared" si="153"/>
        <v>8.7007874015747966</v>
      </c>
      <c r="N403" s="23">
        <f t="shared" si="154"/>
        <v>178.42000000000002</v>
      </c>
      <c r="O403" s="24">
        <f t="shared" si="155"/>
        <v>26.633607277444352</v>
      </c>
      <c r="P403" s="6" t="str">
        <f t="shared" si="156"/>
        <v>OVERWEIGHT</v>
      </c>
      <c r="Q403" s="23">
        <f t="shared" si="157"/>
        <v>67.05</v>
      </c>
      <c r="R403" s="23">
        <f t="shared" si="158"/>
        <v>72.989999999999995</v>
      </c>
      <c r="S403" s="23">
        <f t="shared" si="159"/>
        <v>89.21</v>
      </c>
      <c r="T403" s="23">
        <f t="shared" si="160"/>
        <v>2011.5</v>
      </c>
      <c r="U403" s="181">
        <v>43182</v>
      </c>
    </row>
    <row r="404" spans="1:21">
      <c r="A404" s="4" t="s">
        <v>637</v>
      </c>
      <c r="B404" s="5" t="s">
        <v>638</v>
      </c>
      <c r="C404" s="5"/>
      <c r="D404" s="159" t="s">
        <v>639</v>
      </c>
      <c r="E404" s="18" t="s">
        <v>37</v>
      </c>
      <c r="F404" s="174"/>
      <c r="G404" s="18" t="s">
        <v>26</v>
      </c>
      <c r="H404" s="8">
        <v>60.2</v>
      </c>
      <c r="I404" s="8">
        <v>153.69999999999999</v>
      </c>
      <c r="J404" s="8">
        <v>24</v>
      </c>
      <c r="K404" s="6">
        <v>30</v>
      </c>
      <c r="L404" s="6">
        <f t="shared" si="152"/>
        <v>5</v>
      </c>
      <c r="M404" s="23">
        <f t="shared" si="153"/>
        <v>0.51181102362204811</v>
      </c>
      <c r="N404" s="23">
        <f t="shared" si="154"/>
        <v>132.44000000000003</v>
      </c>
      <c r="O404" s="24">
        <f t="shared" si="155"/>
        <v>25.482894501240072</v>
      </c>
      <c r="P404" s="6" t="str">
        <f t="shared" si="156"/>
        <v>OVERWEIGHT</v>
      </c>
      <c r="Q404" s="23">
        <f t="shared" si="157"/>
        <v>48.329999999999991</v>
      </c>
      <c r="R404" s="23">
        <f t="shared" si="158"/>
        <v>54.18</v>
      </c>
      <c r="S404" s="23">
        <f t="shared" si="159"/>
        <v>66.22</v>
      </c>
      <c r="T404" s="23">
        <f t="shared" si="160"/>
        <v>1449.8999999999996</v>
      </c>
      <c r="U404" s="181">
        <v>43182</v>
      </c>
    </row>
    <row r="405" spans="1:21">
      <c r="A405" s="4" t="s">
        <v>582</v>
      </c>
      <c r="B405" s="5" t="s">
        <v>640</v>
      </c>
      <c r="C405" s="5"/>
      <c r="D405" s="159" t="s">
        <v>641</v>
      </c>
      <c r="E405" s="18" t="s">
        <v>37</v>
      </c>
      <c r="F405" s="174"/>
      <c r="G405" s="18" t="s">
        <v>26</v>
      </c>
      <c r="H405" s="8">
        <v>76.099999999999994</v>
      </c>
      <c r="I405" s="8">
        <v>164.2</v>
      </c>
      <c r="J405" s="8">
        <v>24.7</v>
      </c>
      <c r="K405" s="6">
        <v>30</v>
      </c>
      <c r="L405" s="6">
        <f t="shared" si="152"/>
        <v>5</v>
      </c>
      <c r="M405" s="23">
        <f t="shared" si="153"/>
        <v>4.6456692913385815</v>
      </c>
      <c r="N405" s="23">
        <f t="shared" si="154"/>
        <v>167.42</v>
      </c>
      <c r="O405" s="24">
        <f t="shared" si="155"/>
        <v>28.225285998922917</v>
      </c>
      <c r="P405" s="6" t="str">
        <f t="shared" si="156"/>
        <v>OVERWEIGHT</v>
      </c>
      <c r="Q405" s="23">
        <f t="shared" si="157"/>
        <v>57.779999999999987</v>
      </c>
      <c r="R405" s="23">
        <f t="shared" si="158"/>
        <v>68.489999999999995</v>
      </c>
      <c r="S405" s="23">
        <f t="shared" si="159"/>
        <v>83.71</v>
      </c>
      <c r="T405" s="23">
        <f t="shared" si="160"/>
        <v>1733.3999999999996</v>
      </c>
      <c r="U405" s="181">
        <v>43182</v>
      </c>
    </row>
    <row r="406" spans="1:21">
      <c r="A406" s="4" t="s">
        <v>642</v>
      </c>
      <c r="B406" s="5" t="s">
        <v>530</v>
      </c>
      <c r="C406" s="5"/>
      <c r="D406" s="159" t="s">
        <v>643</v>
      </c>
      <c r="E406" s="18" t="s">
        <v>25</v>
      </c>
      <c r="F406" s="174">
        <v>20339</v>
      </c>
      <c r="G406" s="18" t="s">
        <v>26</v>
      </c>
      <c r="H406" s="8">
        <v>51.9</v>
      </c>
      <c r="I406" s="8">
        <v>157.1</v>
      </c>
      <c r="J406" s="8">
        <v>31.3</v>
      </c>
      <c r="K406" s="6">
        <v>30</v>
      </c>
      <c r="L406" s="6">
        <f t="shared" si="152"/>
        <v>5</v>
      </c>
      <c r="M406" s="23">
        <f t="shared" si="153"/>
        <v>1.8503937007873965</v>
      </c>
      <c r="N406" s="23">
        <f t="shared" si="154"/>
        <v>114.18</v>
      </c>
      <c r="O406" s="24">
        <f t="shared" si="155"/>
        <v>21.028824075450935</v>
      </c>
      <c r="P406" s="6" t="str">
        <f t="shared" si="156"/>
        <v>NORMAL</v>
      </c>
      <c r="Q406" s="23">
        <f t="shared" si="157"/>
        <v>51.389999999999993</v>
      </c>
      <c r="R406" s="23">
        <f t="shared" si="158"/>
        <v>46.71</v>
      </c>
      <c r="S406" s="23">
        <f t="shared" si="159"/>
        <v>57.089999999999996</v>
      </c>
      <c r="T406" s="23">
        <f t="shared" si="160"/>
        <v>1541.6999999999998</v>
      </c>
      <c r="U406" s="181">
        <v>43182</v>
      </c>
    </row>
    <row r="407" spans="1:21">
      <c r="A407" s="4" t="s">
        <v>644</v>
      </c>
      <c r="B407" s="5" t="s">
        <v>645</v>
      </c>
      <c r="C407" s="5"/>
      <c r="D407" s="159" t="s">
        <v>646</v>
      </c>
      <c r="E407" s="18" t="s">
        <v>25</v>
      </c>
      <c r="F407" s="174"/>
      <c r="G407" s="18" t="s">
        <v>26</v>
      </c>
      <c r="H407" s="8">
        <v>78.8</v>
      </c>
      <c r="I407" s="8">
        <v>158</v>
      </c>
      <c r="J407" s="8">
        <v>28.3</v>
      </c>
      <c r="K407" s="6">
        <v>30</v>
      </c>
      <c r="L407" s="6">
        <f t="shared" si="152"/>
        <v>5</v>
      </c>
      <c r="M407" s="23">
        <f t="shared" si="153"/>
        <v>2.2047244094488185</v>
      </c>
      <c r="N407" s="23">
        <f t="shared" si="154"/>
        <v>173.36</v>
      </c>
      <c r="O407" s="24">
        <f t="shared" si="155"/>
        <v>31.565454254125935</v>
      </c>
      <c r="P407" s="6" t="str">
        <f t="shared" si="156"/>
        <v>OBESE</v>
      </c>
      <c r="Q407" s="23">
        <f t="shared" si="157"/>
        <v>52.2</v>
      </c>
      <c r="R407" s="23">
        <f t="shared" si="158"/>
        <v>70.92</v>
      </c>
      <c r="S407" s="23">
        <f t="shared" si="159"/>
        <v>86.679999999999993</v>
      </c>
      <c r="T407" s="23">
        <f t="shared" si="160"/>
        <v>1566</v>
      </c>
      <c r="U407" s="181">
        <v>43182</v>
      </c>
    </row>
    <row r="408" spans="1:21">
      <c r="A408" s="4" t="s">
        <v>647</v>
      </c>
      <c r="B408" s="5" t="s">
        <v>648</v>
      </c>
      <c r="C408" s="5"/>
      <c r="D408" s="159" t="s">
        <v>649</v>
      </c>
      <c r="E408" s="18" t="s">
        <v>25</v>
      </c>
      <c r="F408" s="174"/>
      <c r="G408" s="18" t="s">
        <v>26</v>
      </c>
      <c r="H408" s="8">
        <v>89.9</v>
      </c>
      <c r="I408" s="8">
        <v>156.6</v>
      </c>
      <c r="J408" s="8">
        <v>50.6</v>
      </c>
      <c r="K408" s="6">
        <v>30</v>
      </c>
      <c r="L408" s="6">
        <f t="shared" si="152"/>
        <v>5</v>
      </c>
      <c r="M408" s="23">
        <f t="shared" si="153"/>
        <v>1.6535433070866112</v>
      </c>
      <c r="N408" s="23">
        <f t="shared" si="154"/>
        <v>197.78000000000003</v>
      </c>
      <c r="O408" s="24">
        <f t="shared" si="155"/>
        <v>36.658625419800394</v>
      </c>
      <c r="P408" s="6" t="str">
        <f t="shared" si="156"/>
        <v>OBESE</v>
      </c>
      <c r="Q408" s="23">
        <f t="shared" si="157"/>
        <v>50.94</v>
      </c>
      <c r="R408" s="23">
        <f t="shared" si="158"/>
        <v>80.910000000000011</v>
      </c>
      <c r="S408" s="23">
        <f t="shared" si="159"/>
        <v>98.89</v>
      </c>
      <c r="T408" s="23">
        <f t="shared" si="160"/>
        <v>1528.1999999999998</v>
      </c>
      <c r="U408" s="181">
        <v>43182</v>
      </c>
    </row>
    <row r="409" spans="1:21">
      <c r="A409" s="9" t="s">
        <v>603</v>
      </c>
      <c r="B409" s="10" t="s">
        <v>604</v>
      </c>
      <c r="C409" s="10" t="s">
        <v>605</v>
      </c>
      <c r="D409" s="165" t="s">
        <v>606</v>
      </c>
      <c r="E409" s="22" t="s">
        <v>25</v>
      </c>
      <c r="F409" s="177"/>
      <c r="G409" s="22" t="s">
        <v>26</v>
      </c>
      <c r="H409" s="145"/>
      <c r="I409" s="12">
        <v>156.4</v>
      </c>
      <c r="J409" s="10"/>
      <c r="K409" s="11">
        <v>30</v>
      </c>
      <c r="L409" s="11">
        <f t="shared" si="152"/>
        <v>5</v>
      </c>
      <c r="M409" s="25">
        <f t="shared" si="153"/>
        <v>1.5748031496063035</v>
      </c>
      <c r="N409" s="25">
        <f t="shared" si="154"/>
        <v>0</v>
      </c>
      <c r="O409" s="26">
        <f t="shared" si="155"/>
        <v>0</v>
      </c>
      <c r="P409" s="11" t="str">
        <f t="shared" si="156"/>
        <v>UNDERWEIGHT</v>
      </c>
      <c r="Q409" s="25">
        <f t="shared" si="157"/>
        <v>50.760000000000005</v>
      </c>
      <c r="R409" s="25">
        <f t="shared" si="158"/>
        <v>0</v>
      </c>
      <c r="S409" s="25">
        <f t="shared" si="159"/>
        <v>0</v>
      </c>
      <c r="T409" s="25">
        <f t="shared" si="160"/>
        <v>1522.8000000000002</v>
      </c>
      <c r="U409" s="153">
        <v>43322</v>
      </c>
    </row>
    <row r="410" spans="1:21">
      <c r="A410" s="9" t="s">
        <v>607</v>
      </c>
      <c r="B410" s="10" t="s">
        <v>608</v>
      </c>
      <c r="C410" s="10" t="s">
        <v>108</v>
      </c>
      <c r="D410" s="165" t="s">
        <v>609</v>
      </c>
      <c r="E410" s="22" t="s">
        <v>37</v>
      </c>
      <c r="F410" s="177"/>
      <c r="G410" s="22" t="s">
        <v>26</v>
      </c>
      <c r="H410" s="145"/>
      <c r="I410" s="12">
        <v>160.5</v>
      </c>
      <c r="J410" s="10"/>
      <c r="K410" s="11">
        <v>30</v>
      </c>
      <c r="L410" s="11">
        <f t="shared" si="152"/>
        <v>5</v>
      </c>
      <c r="M410" s="25">
        <f t="shared" si="153"/>
        <v>3.1889763779527556</v>
      </c>
      <c r="N410" s="25">
        <f t="shared" si="154"/>
        <v>0</v>
      </c>
      <c r="O410" s="26">
        <f t="shared" si="155"/>
        <v>0</v>
      </c>
      <c r="P410" s="11" t="str">
        <f t="shared" si="156"/>
        <v>UNDERWEIGHT</v>
      </c>
      <c r="Q410" s="25">
        <f t="shared" si="157"/>
        <v>54.45</v>
      </c>
      <c r="R410" s="25">
        <f t="shared" si="158"/>
        <v>0</v>
      </c>
      <c r="S410" s="25">
        <f t="shared" si="159"/>
        <v>0</v>
      </c>
      <c r="T410" s="25">
        <f t="shared" si="160"/>
        <v>1633.5</v>
      </c>
      <c r="U410" s="153">
        <v>43322</v>
      </c>
    </row>
    <row r="411" spans="1:21">
      <c r="A411" s="9" t="s">
        <v>610</v>
      </c>
      <c r="B411" s="10" t="s">
        <v>611</v>
      </c>
      <c r="C411" s="10" t="s">
        <v>83</v>
      </c>
      <c r="D411" s="165" t="s">
        <v>612</v>
      </c>
      <c r="E411" s="22" t="s">
        <v>25</v>
      </c>
      <c r="F411" s="177"/>
      <c r="G411" s="22" t="s">
        <v>26</v>
      </c>
      <c r="H411" s="145"/>
      <c r="I411" s="12">
        <v>150</v>
      </c>
      <c r="J411" s="10"/>
      <c r="K411" s="11">
        <v>30</v>
      </c>
      <c r="L411" s="11">
        <f t="shared" si="152"/>
        <v>4</v>
      </c>
      <c r="M411" s="25">
        <f t="shared" si="153"/>
        <v>11.055118110236222</v>
      </c>
      <c r="N411" s="25">
        <f t="shared" si="154"/>
        <v>0</v>
      </c>
      <c r="O411" s="26">
        <f t="shared" si="155"/>
        <v>0</v>
      </c>
      <c r="P411" s="11" t="str">
        <f t="shared" si="156"/>
        <v>UNDERWEIGHT</v>
      </c>
      <c r="Q411" s="25">
        <f t="shared" si="157"/>
        <v>45</v>
      </c>
      <c r="R411" s="25">
        <f t="shared" si="158"/>
        <v>0</v>
      </c>
      <c r="S411" s="25">
        <f t="shared" si="159"/>
        <v>0</v>
      </c>
      <c r="T411" s="25">
        <f t="shared" si="160"/>
        <v>1350</v>
      </c>
      <c r="U411" s="153">
        <v>43322</v>
      </c>
    </row>
    <row r="412" spans="1:21">
      <c r="A412" s="9" t="s">
        <v>613</v>
      </c>
      <c r="B412" s="10" t="s">
        <v>614</v>
      </c>
      <c r="C412" s="10"/>
      <c r="D412" s="165" t="s">
        <v>615</v>
      </c>
      <c r="E412" s="22" t="s">
        <v>25</v>
      </c>
      <c r="F412" s="177"/>
      <c r="G412" s="22" t="s">
        <v>26</v>
      </c>
      <c r="H412" s="145">
        <v>48.75</v>
      </c>
      <c r="I412" s="12">
        <v>147.19999999999999</v>
      </c>
      <c r="J412" s="10"/>
      <c r="K412" s="11">
        <v>30</v>
      </c>
      <c r="L412" s="11">
        <f t="shared" si="152"/>
        <v>4</v>
      </c>
      <c r="M412" s="25">
        <f t="shared" si="153"/>
        <v>9.9527559055118076</v>
      </c>
      <c r="N412" s="25">
        <f t="shared" si="154"/>
        <v>107.25000000000001</v>
      </c>
      <c r="O412" s="26">
        <f t="shared" si="155"/>
        <v>22.498781604442346</v>
      </c>
      <c r="P412" s="11" t="str">
        <f t="shared" si="156"/>
        <v>NORMAL</v>
      </c>
      <c r="Q412" s="25">
        <f t="shared" si="157"/>
        <v>42.47999999999999</v>
      </c>
      <c r="R412" s="25">
        <f t="shared" si="158"/>
        <v>43.875</v>
      </c>
      <c r="S412" s="25">
        <f t="shared" si="159"/>
        <v>53.625</v>
      </c>
      <c r="T412" s="25">
        <f t="shared" si="160"/>
        <v>1274.3999999999996</v>
      </c>
      <c r="U412" s="153">
        <v>43322</v>
      </c>
    </row>
    <row r="413" spans="1:21">
      <c r="A413" s="9" t="s">
        <v>616</v>
      </c>
      <c r="B413" s="10" t="s">
        <v>617</v>
      </c>
      <c r="C413" s="10"/>
      <c r="D413" s="165" t="s">
        <v>618</v>
      </c>
      <c r="E413" s="22" t="s">
        <v>37</v>
      </c>
      <c r="F413" s="177">
        <v>30940</v>
      </c>
      <c r="G413" s="22" t="s">
        <v>26</v>
      </c>
      <c r="H413" s="145">
        <v>66.349999999999994</v>
      </c>
      <c r="I413" s="12">
        <v>166.9</v>
      </c>
      <c r="J413" s="10"/>
      <c r="K413" s="11">
        <v>30</v>
      </c>
      <c r="L413" s="11">
        <f t="shared" si="152"/>
        <v>5</v>
      </c>
      <c r="M413" s="25">
        <f t="shared" si="153"/>
        <v>5.7086614173228263</v>
      </c>
      <c r="N413" s="25">
        <f t="shared" si="154"/>
        <v>145.97</v>
      </c>
      <c r="O413" s="26">
        <f t="shared" si="155"/>
        <v>23.819259387965296</v>
      </c>
      <c r="P413" s="11" t="str">
        <f t="shared" si="156"/>
        <v>NORMAL</v>
      </c>
      <c r="Q413" s="25">
        <f t="shared" si="157"/>
        <v>60.210000000000008</v>
      </c>
      <c r="R413" s="25">
        <f t="shared" si="158"/>
        <v>59.714999999999996</v>
      </c>
      <c r="S413" s="25">
        <f t="shared" si="159"/>
        <v>72.984999999999999</v>
      </c>
      <c r="T413" s="25">
        <f t="shared" si="160"/>
        <v>1806.3000000000002</v>
      </c>
      <c r="U413" s="153">
        <v>43322</v>
      </c>
    </row>
    <row r="414" spans="1:21">
      <c r="A414" s="9" t="s">
        <v>619</v>
      </c>
      <c r="B414" s="10" t="s">
        <v>620</v>
      </c>
      <c r="C414" s="10"/>
      <c r="D414" s="165" t="s">
        <v>621</v>
      </c>
      <c r="E414" s="22" t="s">
        <v>37</v>
      </c>
      <c r="F414" s="177"/>
      <c r="G414" s="22" t="s">
        <v>26</v>
      </c>
      <c r="H414" s="145">
        <v>69.8</v>
      </c>
      <c r="I414" s="12">
        <v>161.5</v>
      </c>
      <c r="J414" s="10"/>
      <c r="K414" s="11">
        <v>30</v>
      </c>
      <c r="L414" s="11">
        <f t="shared" si="152"/>
        <v>5</v>
      </c>
      <c r="M414" s="25">
        <f t="shared" si="153"/>
        <v>3.5826771653543368</v>
      </c>
      <c r="N414" s="25">
        <f t="shared" si="154"/>
        <v>153.56</v>
      </c>
      <c r="O414" s="26">
        <f t="shared" si="155"/>
        <v>26.761494886369082</v>
      </c>
      <c r="P414" s="11" t="str">
        <f t="shared" si="156"/>
        <v>OVERWEIGHT</v>
      </c>
      <c r="Q414" s="25">
        <f t="shared" si="157"/>
        <v>55.35</v>
      </c>
      <c r="R414" s="25">
        <f t="shared" si="158"/>
        <v>62.819999999999993</v>
      </c>
      <c r="S414" s="25">
        <f t="shared" si="159"/>
        <v>76.78</v>
      </c>
      <c r="T414" s="25">
        <f t="shared" si="160"/>
        <v>1660.5</v>
      </c>
      <c r="U414" s="153">
        <v>43322</v>
      </c>
    </row>
    <row r="415" spans="1:21">
      <c r="A415" s="9" t="s">
        <v>622</v>
      </c>
      <c r="B415" s="10" t="s">
        <v>623</v>
      </c>
      <c r="C415" s="10"/>
      <c r="D415" s="10"/>
      <c r="E415" s="22" t="s">
        <v>25</v>
      </c>
      <c r="F415" s="177"/>
      <c r="G415" s="22" t="s">
        <v>26</v>
      </c>
      <c r="H415" s="145">
        <v>72.8</v>
      </c>
      <c r="I415" s="12">
        <v>149.5</v>
      </c>
      <c r="J415" s="10"/>
      <c r="K415" s="11">
        <v>30</v>
      </c>
      <c r="L415" s="11">
        <f t="shared" si="152"/>
        <v>4</v>
      </c>
      <c r="M415" s="25">
        <f t="shared" si="153"/>
        <v>10.858267716535426</v>
      </c>
      <c r="N415" s="25">
        <f t="shared" si="154"/>
        <v>160.16</v>
      </c>
      <c r="O415" s="26">
        <f t="shared" si="155"/>
        <v>32.572342591246176</v>
      </c>
      <c r="P415" s="11" t="str">
        <f t="shared" si="156"/>
        <v>OBESE</v>
      </c>
      <c r="Q415" s="25">
        <f t="shared" si="157"/>
        <v>44.55</v>
      </c>
      <c r="R415" s="25">
        <f t="shared" si="158"/>
        <v>65.52</v>
      </c>
      <c r="S415" s="25">
        <f t="shared" si="159"/>
        <v>80.08</v>
      </c>
      <c r="T415" s="25">
        <f t="shared" si="160"/>
        <v>1336.5</v>
      </c>
      <c r="U415" s="153">
        <v>43322</v>
      </c>
    </row>
    <row r="416" spans="1:21">
      <c r="A416" s="9" t="s">
        <v>624</v>
      </c>
      <c r="B416" s="10" t="s">
        <v>625</v>
      </c>
      <c r="C416" s="10"/>
      <c r="D416" s="165" t="s">
        <v>626</v>
      </c>
      <c r="E416" s="22" t="s">
        <v>25</v>
      </c>
      <c r="F416" s="177"/>
      <c r="G416" s="22" t="s">
        <v>26</v>
      </c>
      <c r="H416" s="145"/>
      <c r="I416" s="12">
        <v>162</v>
      </c>
      <c r="J416" s="10"/>
      <c r="K416" s="11">
        <v>30</v>
      </c>
      <c r="L416" s="11">
        <f t="shared" si="152"/>
        <v>5</v>
      </c>
      <c r="M416" s="25">
        <f t="shared" si="153"/>
        <v>3.7795275590551221</v>
      </c>
      <c r="N416" s="25">
        <f t="shared" si="154"/>
        <v>0</v>
      </c>
      <c r="O416" s="26">
        <f t="shared" si="155"/>
        <v>0</v>
      </c>
      <c r="P416" s="11" t="str">
        <f t="shared" si="156"/>
        <v>UNDERWEIGHT</v>
      </c>
      <c r="Q416" s="25">
        <f t="shared" si="157"/>
        <v>55.8</v>
      </c>
      <c r="R416" s="25">
        <f t="shared" si="158"/>
        <v>0</v>
      </c>
      <c r="S416" s="25">
        <f t="shared" si="159"/>
        <v>0</v>
      </c>
      <c r="T416" s="25">
        <f t="shared" si="160"/>
        <v>1674</v>
      </c>
      <c r="U416" s="153">
        <v>43322</v>
      </c>
    </row>
    <row r="417" spans="1:21">
      <c r="A417" s="9" t="s">
        <v>239</v>
      </c>
      <c r="B417" s="10" t="s">
        <v>627</v>
      </c>
      <c r="C417" s="10"/>
      <c r="D417" s="165" t="s">
        <v>628</v>
      </c>
      <c r="E417" s="22" t="s">
        <v>25</v>
      </c>
      <c r="F417" s="177"/>
      <c r="G417" s="22" t="s">
        <v>26</v>
      </c>
      <c r="H417" s="145"/>
      <c r="I417" s="12">
        <v>155.4</v>
      </c>
      <c r="J417" s="10"/>
      <c r="K417" s="11">
        <v>30</v>
      </c>
      <c r="L417" s="11">
        <f t="shared" si="152"/>
        <v>5</v>
      </c>
      <c r="M417" s="25">
        <f t="shared" si="153"/>
        <v>1.1811023622047223</v>
      </c>
      <c r="N417" s="25">
        <f t="shared" si="154"/>
        <v>0</v>
      </c>
      <c r="O417" s="26">
        <f t="shared" si="155"/>
        <v>0</v>
      </c>
      <c r="P417" s="11" t="str">
        <f t="shared" si="156"/>
        <v>UNDERWEIGHT</v>
      </c>
      <c r="Q417" s="25">
        <f t="shared" si="157"/>
        <v>49.860000000000007</v>
      </c>
      <c r="R417" s="25">
        <f t="shared" si="158"/>
        <v>0</v>
      </c>
      <c r="S417" s="25">
        <f t="shared" si="159"/>
        <v>0</v>
      </c>
      <c r="T417" s="25">
        <f t="shared" si="160"/>
        <v>1495.8000000000002</v>
      </c>
      <c r="U417" s="153">
        <v>43322</v>
      </c>
    </row>
    <row r="418" spans="1:21">
      <c r="A418" s="9" t="s">
        <v>629</v>
      </c>
      <c r="B418" s="10" t="s">
        <v>630</v>
      </c>
      <c r="C418" s="10"/>
      <c r="D418" s="165" t="s">
        <v>631</v>
      </c>
      <c r="E418" s="22" t="s">
        <v>25</v>
      </c>
      <c r="F418" s="177"/>
      <c r="G418" s="22" t="s">
        <v>26</v>
      </c>
      <c r="H418" s="145">
        <v>50.2</v>
      </c>
      <c r="I418" s="12">
        <v>159.1</v>
      </c>
      <c r="J418" s="10"/>
      <c r="K418" s="11">
        <v>30</v>
      </c>
      <c r="L418" s="11">
        <f t="shared" si="152"/>
        <v>5</v>
      </c>
      <c r="M418" s="25">
        <f t="shared" si="153"/>
        <v>2.6377952755905483</v>
      </c>
      <c r="N418" s="25">
        <f t="shared" si="154"/>
        <v>110.44000000000001</v>
      </c>
      <c r="O418" s="26">
        <f t="shared" si="155"/>
        <v>19.831855886406924</v>
      </c>
      <c r="P418" s="11" t="str">
        <f t="shared" si="156"/>
        <v>NORMAL</v>
      </c>
      <c r="Q418" s="25">
        <f t="shared" si="157"/>
        <v>53.19</v>
      </c>
      <c r="R418" s="25">
        <f t="shared" si="158"/>
        <v>45.18</v>
      </c>
      <c r="S418" s="25">
        <f t="shared" si="159"/>
        <v>55.220000000000006</v>
      </c>
      <c r="T418" s="25">
        <f t="shared" si="160"/>
        <v>1595.6999999999998</v>
      </c>
      <c r="U418" s="153">
        <v>43322</v>
      </c>
    </row>
    <row r="419" spans="1:21">
      <c r="A419" s="9" t="s">
        <v>632</v>
      </c>
      <c r="B419" s="10" t="s">
        <v>633</v>
      </c>
      <c r="C419" s="10"/>
      <c r="D419" s="165" t="s">
        <v>634</v>
      </c>
      <c r="E419" s="22" t="s">
        <v>37</v>
      </c>
      <c r="F419" s="177"/>
      <c r="G419" s="22" t="s">
        <v>26</v>
      </c>
      <c r="H419" s="145">
        <v>62.55</v>
      </c>
      <c r="I419" s="12">
        <v>160.9</v>
      </c>
      <c r="J419" s="10"/>
      <c r="K419" s="11">
        <v>30</v>
      </c>
      <c r="L419" s="11">
        <f t="shared" si="152"/>
        <v>5</v>
      </c>
      <c r="M419" s="25">
        <f t="shared" si="153"/>
        <v>3.3464566929133817</v>
      </c>
      <c r="N419" s="25">
        <f t="shared" si="154"/>
        <v>137.61000000000001</v>
      </c>
      <c r="O419" s="26">
        <f t="shared" si="155"/>
        <v>24.161017829710985</v>
      </c>
      <c r="P419" s="11" t="str">
        <f t="shared" si="156"/>
        <v>NORMAL</v>
      </c>
      <c r="Q419" s="25">
        <f t="shared" si="157"/>
        <v>54.81</v>
      </c>
      <c r="R419" s="25">
        <f t="shared" si="158"/>
        <v>56.294999999999995</v>
      </c>
      <c r="S419" s="25">
        <f t="shared" si="159"/>
        <v>68.804999999999993</v>
      </c>
      <c r="T419" s="25">
        <f t="shared" si="160"/>
        <v>1644.3000000000002</v>
      </c>
      <c r="U419" s="153">
        <v>43322</v>
      </c>
    </row>
    <row r="420" spans="1:21">
      <c r="A420" s="9" t="s">
        <v>635</v>
      </c>
      <c r="B420" s="10" t="s">
        <v>636</v>
      </c>
      <c r="C420" s="10"/>
      <c r="D420" s="10"/>
      <c r="E420" s="22" t="s">
        <v>25</v>
      </c>
      <c r="F420" s="177"/>
      <c r="G420" s="22" t="s">
        <v>26</v>
      </c>
      <c r="H420" s="145"/>
      <c r="I420" s="12">
        <v>174.5</v>
      </c>
      <c r="J420" s="10"/>
      <c r="K420" s="11">
        <v>30</v>
      </c>
      <c r="L420" s="11">
        <f t="shared" si="152"/>
        <v>5</v>
      </c>
      <c r="M420" s="25">
        <f t="shared" si="153"/>
        <v>8.7007874015747966</v>
      </c>
      <c r="N420" s="25">
        <f t="shared" si="154"/>
        <v>0</v>
      </c>
      <c r="O420" s="26">
        <f t="shared" si="155"/>
        <v>0</v>
      </c>
      <c r="P420" s="11" t="str">
        <f t="shared" si="156"/>
        <v>UNDERWEIGHT</v>
      </c>
      <c r="Q420" s="25">
        <f t="shared" si="157"/>
        <v>67.05</v>
      </c>
      <c r="R420" s="25">
        <f t="shared" si="158"/>
        <v>0</v>
      </c>
      <c r="S420" s="25">
        <f t="shared" si="159"/>
        <v>0</v>
      </c>
      <c r="T420" s="25">
        <f t="shared" si="160"/>
        <v>2011.5</v>
      </c>
      <c r="U420" s="153">
        <v>43322</v>
      </c>
    </row>
    <row r="421" spans="1:21">
      <c r="A421" s="9" t="s">
        <v>637</v>
      </c>
      <c r="B421" s="10" t="s">
        <v>638</v>
      </c>
      <c r="C421" s="10"/>
      <c r="D421" s="165" t="s">
        <v>639</v>
      </c>
      <c r="E421" s="22" t="s">
        <v>37</v>
      </c>
      <c r="F421" s="177"/>
      <c r="G421" s="22" t="s">
        <v>26</v>
      </c>
      <c r="H421" s="145"/>
      <c r="I421" s="12">
        <v>153.69999999999999</v>
      </c>
      <c r="J421" s="10"/>
      <c r="K421" s="11">
        <v>30</v>
      </c>
      <c r="L421" s="11">
        <f t="shared" si="152"/>
        <v>5</v>
      </c>
      <c r="M421" s="25">
        <f t="shared" si="153"/>
        <v>0.51181102362204811</v>
      </c>
      <c r="N421" s="25">
        <f t="shared" si="154"/>
        <v>0</v>
      </c>
      <c r="O421" s="26">
        <f t="shared" si="155"/>
        <v>0</v>
      </c>
      <c r="P421" s="11" t="str">
        <f t="shared" si="156"/>
        <v>UNDERWEIGHT</v>
      </c>
      <c r="Q421" s="25">
        <f t="shared" si="157"/>
        <v>48.329999999999991</v>
      </c>
      <c r="R421" s="25">
        <f t="shared" si="158"/>
        <v>0</v>
      </c>
      <c r="S421" s="25">
        <f t="shared" si="159"/>
        <v>0</v>
      </c>
      <c r="T421" s="25">
        <f t="shared" si="160"/>
        <v>1449.8999999999996</v>
      </c>
      <c r="U421" s="153">
        <v>43322</v>
      </c>
    </row>
    <row r="422" spans="1:21">
      <c r="A422" s="9" t="s">
        <v>582</v>
      </c>
      <c r="B422" s="10" t="s">
        <v>640</v>
      </c>
      <c r="C422" s="10"/>
      <c r="D422" s="165" t="s">
        <v>641</v>
      </c>
      <c r="E422" s="22" t="s">
        <v>37</v>
      </c>
      <c r="F422" s="177"/>
      <c r="G422" s="22" t="s">
        <v>26</v>
      </c>
      <c r="H422" s="145">
        <v>75.7</v>
      </c>
      <c r="I422" s="12">
        <v>164.2</v>
      </c>
      <c r="J422" s="10"/>
      <c r="K422" s="11">
        <v>30</v>
      </c>
      <c r="L422" s="11">
        <f t="shared" si="152"/>
        <v>5</v>
      </c>
      <c r="M422" s="25">
        <f t="shared" si="153"/>
        <v>4.6456692913385815</v>
      </c>
      <c r="N422" s="25">
        <f t="shared" si="154"/>
        <v>166.54000000000002</v>
      </c>
      <c r="O422" s="26">
        <f t="shared" si="155"/>
        <v>28.076927071201904</v>
      </c>
      <c r="P422" s="11" t="str">
        <f t="shared" si="156"/>
        <v>OVERWEIGHT</v>
      </c>
      <c r="Q422" s="25">
        <f t="shared" si="157"/>
        <v>57.779999999999987</v>
      </c>
      <c r="R422" s="25">
        <f t="shared" si="158"/>
        <v>68.13</v>
      </c>
      <c r="S422" s="25">
        <f t="shared" si="159"/>
        <v>83.27000000000001</v>
      </c>
      <c r="T422" s="25">
        <f t="shared" si="160"/>
        <v>1733.3999999999996</v>
      </c>
      <c r="U422" s="153">
        <v>43322</v>
      </c>
    </row>
    <row r="423" spans="1:21">
      <c r="A423" s="9" t="s">
        <v>642</v>
      </c>
      <c r="B423" s="10" t="s">
        <v>530</v>
      </c>
      <c r="C423" s="10"/>
      <c r="D423" s="165" t="s">
        <v>643</v>
      </c>
      <c r="E423" s="22" t="s">
        <v>25</v>
      </c>
      <c r="F423" s="177">
        <v>20339</v>
      </c>
      <c r="G423" s="22" t="s">
        <v>26</v>
      </c>
      <c r="H423" s="145"/>
      <c r="I423" s="12">
        <v>157.1</v>
      </c>
      <c r="J423" s="10"/>
      <c r="K423" s="11">
        <v>30</v>
      </c>
      <c r="L423" s="11">
        <f t="shared" si="152"/>
        <v>5</v>
      </c>
      <c r="M423" s="25">
        <f t="shared" si="153"/>
        <v>1.8503937007873965</v>
      </c>
      <c r="N423" s="25">
        <f t="shared" si="154"/>
        <v>0</v>
      </c>
      <c r="O423" s="26">
        <f t="shared" si="155"/>
        <v>0</v>
      </c>
      <c r="P423" s="11" t="str">
        <f t="shared" si="156"/>
        <v>UNDERWEIGHT</v>
      </c>
      <c r="Q423" s="25">
        <f t="shared" si="157"/>
        <v>51.389999999999993</v>
      </c>
      <c r="R423" s="25">
        <f t="shared" si="158"/>
        <v>0</v>
      </c>
      <c r="S423" s="25">
        <f t="shared" si="159"/>
        <v>0</v>
      </c>
      <c r="T423" s="25">
        <f t="shared" si="160"/>
        <v>1541.6999999999998</v>
      </c>
      <c r="U423" s="153">
        <v>43322</v>
      </c>
    </row>
    <row r="424" spans="1:21">
      <c r="A424" s="9" t="s">
        <v>644</v>
      </c>
      <c r="B424" s="10" t="s">
        <v>645</v>
      </c>
      <c r="C424" s="10"/>
      <c r="D424" s="165" t="s">
        <v>646</v>
      </c>
      <c r="E424" s="22" t="s">
        <v>25</v>
      </c>
      <c r="F424" s="177"/>
      <c r="G424" s="22" t="s">
        <v>26</v>
      </c>
      <c r="H424" s="145">
        <v>77.650000000000006</v>
      </c>
      <c r="I424" s="12">
        <v>158</v>
      </c>
      <c r="J424" s="10"/>
      <c r="K424" s="11">
        <v>30</v>
      </c>
      <c r="L424" s="11">
        <f t="shared" si="152"/>
        <v>5</v>
      </c>
      <c r="M424" s="25">
        <f t="shared" si="153"/>
        <v>2.2047244094488185</v>
      </c>
      <c r="N424" s="25">
        <f t="shared" si="154"/>
        <v>170.83</v>
      </c>
      <c r="O424" s="26">
        <f t="shared" si="155"/>
        <v>31.104790898894404</v>
      </c>
      <c r="P424" s="11" t="str">
        <f t="shared" si="156"/>
        <v>OBESE</v>
      </c>
      <c r="Q424" s="25">
        <f t="shared" si="157"/>
        <v>52.2</v>
      </c>
      <c r="R424" s="25">
        <f t="shared" si="158"/>
        <v>69.885000000000005</v>
      </c>
      <c r="S424" s="25">
        <f t="shared" si="159"/>
        <v>85.415000000000006</v>
      </c>
      <c r="T424" s="25">
        <f t="shared" si="160"/>
        <v>1566</v>
      </c>
      <c r="U424" s="153">
        <v>43322</v>
      </c>
    </row>
    <row r="425" spans="1:21">
      <c r="A425" s="9" t="s">
        <v>647</v>
      </c>
      <c r="B425" s="10" t="s">
        <v>648</v>
      </c>
      <c r="C425" s="10"/>
      <c r="D425" s="165" t="s">
        <v>649</v>
      </c>
      <c r="E425" s="22" t="s">
        <v>25</v>
      </c>
      <c r="F425" s="177"/>
      <c r="G425" s="22" t="s">
        <v>26</v>
      </c>
      <c r="H425" s="145"/>
      <c r="I425" s="12">
        <v>156.6</v>
      </c>
      <c r="J425" s="10"/>
      <c r="K425" s="11">
        <v>30</v>
      </c>
      <c r="L425" s="11">
        <f t="shared" si="152"/>
        <v>5</v>
      </c>
      <c r="M425" s="25">
        <f t="shared" si="153"/>
        <v>1.6535433070866112</v>
      </c>
      <c r="N425" s="25">
        <f t="shared" si="154"/>
        <v>0</v>
      </c>
      <c r="O425" s="26">
        <f t="shared" si="155"/>
        <v>0</v>
      </c>
      <c r="P425" s="11" t="str">
        <f t="shared" si="156"/>
        <v>UNDERWEIGHT</v>
      </c>
      <c r="Q425" s="25">
        <f t="shared" si="157"/>
        <v>50.94</v>
      </c>
      <c r="R425" s="25">
        <f t="shared" si="158"/>
        <v>0</v>
      </c>
      <c r="S425" s="25">
        <f t="shared" si="159"/>
        <v>0</v>
      </c>
      <c r="T425" s="25">
        <f t="shared" si="160"/>
        <v>1528.1999999999998</v>
      </c>
      <c r="U425" s="153">
        <v>43322</v>
      </c>
    </row>
    <row r="426" spans="1:21">
      <c r="A426" s="21" t="s">
        <v>650</v>
      </c>
      <c r="B426" s="10" t="s">
        <v>651</v>
      </c>
      <c r="C426" s="10"/>
      <c r="D426" s="165" t="s">
        <v>652</v>
      </c>
      <c r="E426" s="22" t="s">
        <v>25</v>
      </c>
      <c r="F426" s="177"/>
      <c r="G426" s="11" t="s">
        <v>26</v>
      </c>
      <c r="H426" s="12">
        <v>51.6</v>
      </c>
      <c r="I426" s="12">
        <v>146.19999999999999</v>
      </c>
      <c r="J426" s="10"/>
      <c r="K426" s="11">
        <v>30</v>
      </c>
      <c r="L426" s="11">
        <f t="shared" si="152"/>
        <v>4</v>
      </c>
      <c r="M426" s="25">
        <f t="shared" si="153"/>
        <v>9.5590551181102263</v>
      </c>
      <c r="N426" s="25">
        <f t="shared" si="154"/>
        <v>113.52000000000001</v>
      </c>
      <c r="O426" s="26">
        <f t="shared" si="155"/>
        <v>24.140983342721494</v>
      </c>
      <c r="P426" s="11" t="str">
        <f t="shared" si="156"/>
        <v>NORMAL</v>
      </c>
      <c r="Q426" s="25">
        <f t="shared" si="157"/>
        <v>41.579999999999991</v>
      </c>
      <c r="R426" s="25">
        <f t="shared" si="158"/>
        <v>46.44</v>
      </c>
      <c r="S426" s="25">
        <f t="shared" si="159"/>
        <v>56.760000000000005</v>
      </c>
      <c r="T426" s="25">
        <f t="shared" si="160"/>
        <v>1247.3999999999996</v>
      </c>
      <c r="U426" s="194">
        <v>43322</v>
      </c>
    </row>
    <row r="427" spans="1:21" s="38" customFormat="1">
      <c r="A427" s="14" t="s">
        <v>616</v>
      </c>
      <c r="B427" s="15" t="s">
        <v>617</v>
      </c>
      <c r="C427" s="15"/>
      <c r="D427" s="171" t="s">
        <v>618</v>
      </c>
      <c r="E427" s="189" t="s">
        <v>37</v>
      </c>
      <c r="F427" s="182">
        <v>30940</v>
      </c>
      <c r="G427" s="189" t="s">
        <v>26</v>
      </c>
      <c r="H427" s="190">
        <v>67.3</v>
      </c>
      <c r="I427" s="17">
        <v>166.9</v>
      </c>
      <c r="J427" s="193">
        <v>24.9</v>
      </c>
      <c r="K427" s="16">
        <v>30</v>
      </c>
      <c r="L427" s="16">
        <v>5</v>
      </c>
      <c r="M427" s="27">
        <v>5.7086614173228298</v>
      </c>
      <c r="N427" s="27">
        <v>145.97</v>
      </c>
      <c r="O427" s="28">
        <v>23.8192593879653</v>
      </c>
      <c r="P427" s="16" t="s">
        <v>653</v>
      </c>
      <c r="Q427" s="27">
        <v>60.21</v>
      </c>
      <c r="R427" s="27">
        <v>59.715000000000003</v>
      </c>
      <c r="S427" s="27">
        <v>72.984999999999999</v>
      </c>
      <c r="T427" s="27">
        <v>1806.3</v>
      </c>
      <c r="U427" s="180">
        <v>43322</v>
      </c>
    </row>
    <row r="428" spans="1:21" s="38" customFormat="1">
      <c r="A428" s="14" t="s">
        <v>582</v>
      </c>
      <c r="B428" s="15" t="s">
        <v>640</v>
      </c>
      <c r="C428" s="15"/>
      <c r="D428" s="171" t="s">
        <v>641</v>
      </c>
      <c r="E428" s="189" t="s">
        <v>37</v>
      </c>
      <c r="F428" s="182"/>
      <c r="G428" s="189" t="s">
        <v>26</v>
      </c>
      <c r="H428" s="190">
        <v>75.7</v>
      </c>
      <c r="I428" s="17">
        <v>164.2</v>
      </c>
      <c r="J428" s="15"/>
      <c r="K428" s="16">
        <v>30</v>
      </c>
      <c r="L428" s="16">
        <v>5</v>
      </c>
      <c r="M428" s="27">
        <v>4.6456692913385798</v>
      </c>
      <c r="N428" s="27">
        <v>166.54</v>
      </c>
      <c r="O428" s="28">
        <v>28.076927071201901</v>
      </c>
      <c r="P428" s="16" t="s">
        <v>654</v>
      </c>
      <c r="Q428" s="27">
        <v>57.78</v>
      </c>
      <c r="R428" s="27">
        <v>68.13</v>
      </c>
      <c r="S428" s="27">
        <v>83.27</v>
      </c>
      <c r="T428" s="27">
        <v>1733.4</v>
      </c>
      <c r="U428" s="180">
        <v>43322</v>
      </c>
    </row>
    <row r="429" spans="1:21" s="38" customFormat="1">
      <c r="A429" s="14" t="s">
        <v>642</v>
      </c>
      <c r="B429" s="15" t="s">
        <v>530</v>
      </c>
      <c r="C429" s="15"/>
      <c r="D429" s="171" t="s">
        <v>643</v>
      </c>
      <c r="E429" s="189" t="s">
        <v>25</v>
      </c>
      <c r="F429" s="182">
        <v>20339</v>
      </c>
      <c r="G429" s="189" t="s">
        <v>26</v>
      </c>
      <c r="H429" s="190">
        <v>50.1</v>
      </c>
      <c r="I429" s="17">
        <v>157.1</v>
      </c>
      <c r="J429" s="15"/>
      <c r="K429" s="16">
        <v>30</v>
      </c>
      <c r="L429" s="16">
        <v>5</v>
      </c>
      <c r="M429" s="27">
        <v>1.8503937007874001</v>
      </c>
      <c r="N429" s="27">
        <v>0</v>
      </c>
      <c r="O429" s="28">
        <v>0</v>
      </c>
      <c r="P429" s="16" t="s">
        <v>655</v>
      </c>
      <c r="Q429" s="27">
        <v>51.39</v>
      </c>
      <c r="R429" s="27">
        <v>0</v>
      </c>
      <c r="S429" s="27">
        <v>0</v>
      </c>
      <c r="T429" s="27">
        <v>1541.7</v>
      </c>
      <c r="U429" s="180">
        <v>43322</v>
      </c>
    </row>
    <row r="430" spans="1:21">
      <c r="A430" s="4" t="s">
        <v>656</v>
      </c>
      <c r="B430" s="5" t="s">
        <v>657</v>
      </c>
      <c r="C430" s="5" t="s">
        <v>587</v>
      </c>
      <c r="D430" s="5"/>
      <c r="E430" s="191" t="s">
        <v>25</v>
      </c>
      <c r="F430" s="5"/>
      <c r="G430" s="6" t="s">
        <v>26</v>
      </c>
      <c r="H430" s="8">
        <v>50.5</v>
      </c>
      <c r="I430" s="8">
        <v>146.6</v>
      </c>
      <c r="J430" s="32">
        <v>33.6</v>
      </c>
      <c r="K430" s="6">
        <v>30</v>
      </c>
      <c r="L430" s="6">
        <f t="shared" ref="L430:L437" si="161">ROUNDDOWN(((I430/2.54)/12),0)</f>
        <v>4</v>
      </c>
      <c r="M430" s="23">
        <f t="shared" ref="M430:M437" si="162">((((I430/2.54)/12)-L430)*12)</f>
        <v>9.7165354330708631</v>
      </c>
      <c r="N430" s="23">
        <f t="shared" ref="N430:N437" si="163">H430*2.2</f>
        <v>111.10000000000001</v>
      </c>
      <c r="O430" s="24">
        <f t="shared" ref="O430:O437" si="164">H430/((I430/100)^2)</f>
        <v>23.49759626569686</v>
      </c>
      <c r="P430" s="6" t="str">
        <f t="shared" ref="P430:P437" si="165">IF(O430&lt;18.5,"UNDERWEIGHT",IF(O430&lt;=24.99,"NORMAL",IF(O430&lt;=29.99,"OVERWEIGHT","OBESE")))</f>
        <v>NORMAL</v>
      </c>
      <c r="Q430" s="23">
        <f t="shared" ref="Q430:Q437" si="166">((I430-100)-((I430-100)*0.1))</f>
        <v>41.94</v>
      </c>
      <c r="R430" s="23">
        <f t="shared" ref="R430:R437" si="167">(H430)-(0.1*H430)</f>
        <v>45.45</v>
      </c>
      <c r="S430" s="23">
        <f t="shared" ref="S430:S437" si="168">(H430)+(0.1*H430)</f>
        <v>55.55</v>
      </c>
      <c r="T430" s="23">
        <f t="shared" ref="T430:T437" si="169">Q430*K430</f>
        <v>1258.1999999999998</v>
      </c>
      <c r="U430" s="181">
        <v>43182</v>
      </c>
    </row>
    <row r="431" spans="1:21">
      <c r="A431" s="4" t="s">
        <v>658</v>
      </c>
      <c r="B431" s="5" t="s">
        <v>659</v>
      </c>
      <c r="C431" s="5" t="s">
        <v>587</v>
      </c>
      <c r="D431" s="5"/>
      <c r="E431" s="191" t="s">
        <v>37</v>
      </c>
      <c r="F431" s="5"/>
      <c r="G431" s="6" t="s">
        <v>26</v>
      </c>
      <c r="H431" s="8">
        <v>67</v>
      </c>
      <c r="I431" s="8">
        <v>161.1</v>
      </c>
      <c r="J431" s="8">
        <v>24.7</v>
      </c>
      <c r="K431" s="6">
        <v>30</v>
      </c>
      <c r="L431" s="6">
        <f t="shared" si="161"/>
        <v>5</v>
      </c>
      <c r="M431" s="23">
        <f t="shared" si="162"/>
        <v>3.4251968503937</v>
      </c>
      <c r="N431" s="23">
        <f t="shared" si="163"/>
        <v>147.4</v>
      </c>
      <c r="O431" s="24">
        <f t="shared" si="164"/>
        <v>25.815689080464423</v>
      </c>
      <c r="P431" s="6" t="str">
        <f t="shared" si="165"/>
        <v>OVERWEIGHT</v>
      </c>
      <c r="Q431" s="23">
        <f t="shared" si="166"/>
        <v>54.989999999999995</v>
      </c>
      <c r="R431" s="23">
        <f t="shared" si="167"/>
        <v>60.3</v>
      </c>
      <c r="S431" s="23">
        <f t="shared" si="168"/>
        <v>73.7</v>
      </c>
      <c r="T431" s="23">
        <f t="shared" si="169"/>
        <v>1649.6999999999998</v>
      </c>
      <c r="U431" s="181">
        <v>43182</v>
      </c>
    </row>
    <row r="432" spans="1:21">
      <c r="A432" s="4" t="s">
        <v>660</v>
      </c>
      <c r="B432" s="5" t="s">
        <v>661</v>
      </c>
      <c r="C432" s="5" t="s">
        <v>143</v>
      </c>
      <c r="D432" s="5"/>
      <c r="E432" s="191" t="s">
        <v>37</v>
      </c>
      <c r="F432" s="5"/>
      <c r="G432" s="6" t="s">
        <v>26</v>
      </c>
      <c r="H432" s="8">
        <v>73.599999999999994</v>
      </c>
      <c r="I432" s="8">
        <v>175</v>
      </c>
      <c r="J432" s="8">
        <v>16.399999999999999</v>
      </c>
      <c r="K432" s="6">
        <v>30</v>
      </c>
      <c r="L432" s="6">
        <f t="shared" si="161"/>
        <v>5</v>
      </c>
      <c r="M432" s="23">
        <f t="shared" si="162"/>
        <v>8.8976377952755819</v>
      </c>
      <c r="N432" s="23">
        <f t="shared" si="163"/>
        <v>161.91999999999999</v>
      </c>
      <c r="O432" s="24">
        <f t="shared" si="164"/>
        <v>24.032653061224487</v>
      </c>
      <c r="P432" s="6" t="str">
        <f t="shared" si="165"/>
        <v>NORMAL</v>
      </c>
      <c r="Q432" s="23">
        <f t="shared" si="166"/>
        <v>67.5</v>
      </c>
      <c r="R432" s="23">
        <f t="shared" si="167"/>
        <v>66.239999999999995</v>
      </c>
      <c r="S432" s="23">
        <f t="shared" si="168"/>
        <v>80.959999999999994</v>
      </c>
      <c r="T432" s="23">
        <f t="shared" si="169"/>
        <v>2025</v>
      </c>
      <c r="U432" s="181">
        <v>43182</v>
      </c>
    </row>
    <row r="433" spans="1:21">
      <c r="A433" s="4" t="s">
        <v>662</v>
      </c>
      <c r="B433" s="5" t="s">
        <v>97</v>
      </c>
      <c r="C433" s="5" t="s">
        <v>105</v>
      </c>
      <c r="D433" s="5"/>
      <c r="E433" s="191" t="s">
        <v>37</v>
      </c>
      <c r="F433" s="5"/>
      <c r="G433" s="6" t="s">
        <v>26</v>
      </c>
      <c r="H433" s="8">
        <v>65.099999999999994</v>
      </c>
      <c r="I433" s="8">
        <v>164</v>
      </c>
      <c r="J433" s="8">
        <v>20</v>
      </c>
      <c r="K433" s="6">
        <v>30</v>
      </c>
      <c r="L433" s="6">
        <f t="shared" si="161"/>
        <v>5</v>
      </c>
      <c r="M433" s="23">
        <f t="shared" si="162"/>
        <v>4.5669291338582632</v>
      </c>
      <c r="N433" s="23">
        <f t="shared" si="163"/>
        <v>143.22</v>
      </c>
      <c r="O433" s="24">
        <f t="shared" si="164"/>
        <v>24.204342653182632</v>
      </c>
      <c r="P433" s="6" t="str">
        <f t="shared" si="165"/>
        <v>NORMAL</v>
      </c>
      <c r="Q433" s="23">
        <f t="shared" si="166"/>
        <v>57.6</v>
      </c>
      <c r="R433" s="23">
        <f t="shared" si="167"/>
        <v>58.589999999999996</v>
      </c>
      <c r="S433" s="23">
        <f t="shared" si="168"/>
        <v>71.61</v>
      </c>
      <c r="T433" s="23">
        <f t="shared" si="169"/>
        <v>1728</v>
      </c>
      <c r="U433" s="181">
        <v>43182</v>
      </c>
    </row>
    <row r="434" spans="1:21">
      <c r="A434" s="9" t="s">
        <v>656</v>
      </c>
      <c r="B434" s="10" t="s">
        <v>657</v>
      </c>
      <c r="C434" s="10" t="s">
        <v>587</v>
      </c>
      <c r="D434" s="10"/>
      <c r="E434" s="192" t="s">
        <v>25</v>
      </c>
      <c r="F434" s="10"/>
      <c r="G434" s="11" t="s">
        <v>26</v>
      </c>
      <c r="H434" s="145">
        <v>49.6</v>
      </c>
      <c r="I434" s="12">
        <v>146.6</v>
      </c>
      <c r="J434" s="168"/>
      <c r="K434" s="11">
        <v>30</v>
      </c>
      <c r="L434" s="11">
        <f t="shared" si="161"/>
        <v>4</v>
      </c>
      <c r="M434" s="25">
        <f t="shared" si="162"/>
        <v>9.7165354330708631</v>
      </c>
      <c r="N434" s="25">
        <f t="shared" si="163"/>
        <v>109.12000000000002</v>
      </c>
      <c r="O434" s="26">
        <f t="shared" si="164"/>
        <v>23.078827223337907</v>
      </c>
      <c r="P434" s="11" t="str">
        <f t="shared" si="165"/>
        <v>NORMAL</v>
      </c>
      <c r="Q434" s="25">
        <f t="shared" si="166"/>
        <v>41.94</v>
      </c>
      <c r="R434" s="25">
        <f t="shared" si="167"/>
        <v>44.64</v>
      </c>
      <c r="S434" s="25">
        <f t="shared" si="168"/>
        <v>54.56</v>
      </c>
      <c r="T434" s="25">
        <f t="shared" si="169"/>
        <v>1258.1999999999998</v>
      </c>
      <c r="U434" s="194">
        <v>43322</v>
      </c>
    </row>
    <row r="435" spans="1:21">
      <c r="A435" s="9" t="s">
        <v>658</v>
      </c>
      <c r="B435" s="10" t="s">
        <v>659</v>
      </c>
      <c r="C435" s="10" t="s">
        <v>587</v>
      </c>
      <c r="D435" s="10"/>
      <c r="E435" s="192" t="s">
        <v>37</v>
      </c>
      <c r="F435" s="10"/>
      <c r="G435" s="11" t="s">
        <v>26</v>
      </c>
      <c r="H435" s="145">
        <v>66.849999999999994</v>
      </c>
      <c r="I435" s="12">
        <v>161.1</v>
      </c>
      <c r="J435" s="168"/>
      <c r="K435" s="11">
        <v>30</v>
      </c>
      <c r="L435" s="11">
        <f t="shared" si="161"/>
        <v>5</v>
      </c>
      <c r="M435" s="25">
        <f t="shared" si="162"/>
        <v>3.4251968503937</v>
      </c>
      <c r="N435" s="25">
        <f t="shared" si="163"/>
        <v>147.07</v>
      </c>
      <c r="O435" s="26">
        <f t="shared" si="164"/>
        <v>25.757892761627559</v>
      </c>
      <c r="P435" s="11" t="str">
        <f t="shared" si="165"/>
        <v>OVERWEIGHT</v>
      </c>
      <c r="Q435" s="25">
        <f t="shared" si="166"/>
        <v>54.989999999999995</v>
      </c>
      <c r="R435" s="25">
        <f t="shared" si="167"/>
        <v>60.164999999999992</v>
      </c>
      <c r="S435" s="25">
        <f t="shared" si="168"/>
        <v>73.534999999999997</v>
      </c>
      <c r="T435" s="25">
        <f t="shared" si="169"/>
        <v>1649.6999999999998</v>
      </c>
      <c r="U435" s="194">
        <v>43322</v>
      </c>
    </row>
    <row r="436" spans="1:21">
      <c r="A436" s="9" t="s">
        <v>660</v>
      </c>
      <c r="B436" s="10" t="s">
        <v>661</v>
      </c>
      <c r="C436" s="10" t="s">
        <v>143</v>
      </c>
      <c r="D436" s="10"/>
      <c r="E436" s="192" t="s">
        <v>37</v>
      </c>
      <c r="F436" s="10"/>
      <c r="G436" s="11" t="s">
        <v>26</v>
      </c>
      <c r="H436" s="145">
        <v>72.900000000000006</v>
      </c>
      <c r="I436" s="12">
        <v>175</v>
      </c>
      <c r="J436" s="168"/>
      <c r="K436" s="11">
        <v>30</v>
      </c>
      <c r="L436" s="11">
        <f t="shared" si="161"/>
        <v>5</v>
      </c>
      <c r="M436" s="25">
        <f t="shared" si="162"/>
        <v>8.8976377952755819</v>
      </c>
      <c r="N436" s="25">
        <f t="shared" si="163"/>
        <v>160.38000000000002</v>
      </c>
      <c r="O436" s="26">
        <f t="shared" si="164"/>
        <v>23.804081632653062</v>
      </c>
      <c r="P436" s="11" t="str">
        <f t="shared" si="165"/>
        <v>NORMAL</v>
      </c>
      <c r="Q436" s="25">
        <f t="shared" si="166"/>
        <v>67.5</v>
      </c>
      <c r="R436" s="25">
        <f t="shared" si="167"/>
        <v>65.61</v>
      </c>
      <c r="S436" s="25">
        <f t="shared" si="168"/>
        <v>80.190000000000012</v>
      </c>
      <c r="T436" s="25">
        <f t="shared" si="169"/>
        <v>2025</v>
      </c>
      <c r="U436" s="194">
        <v>43322</v>
      </c>
    </row>
    <row r="437" spans="1:21">
      <c r="A437" s="9" t="s">
        <v>662</v>
      </c>
      <c r="B437" s="10" t="s">
        <v>97</v>
      </c>
      <c r="C437" s="10" t="s">
        <v>105</v>
      </c>
      <c r="D437" s="10"/>
      <c r="E437" s="192" t="s">
        <v>37</v>
      </c>
      <c r="F437" s="10"/>
      <c r="G437" s="11" t="s">
        <v>26</v>
      </c>
      <c r="H437" s="145">
        <v>62.7</v>
      </c>
      <c r="I437" s="12">
        <v>164</v>
      </c>
      <c r="J437" s="168"/>
      <c r="K437" s="11">
        <v>30</v>
      </c>
      <c r="L437" s="11">
        <f t="shared" si="161"/>
        <v>5</v>
      </c>
      <c r="M437" s="25">
        <f t="shared" si="162"/>
        <v>4.5669291338582632</v>
      </c>
      <c r="N437" s="25">
        <f t="shared" si="163"/>
        <v>137.94000000000003</v>
      </c>
      <c r="O437" s="26">
        <f t="shared" si="164"/>
        <v>23.31201665675194</v>
      </c>
      <c r="P437" s="11" t="str">
        <f t="shared" si="165"/>
        <v>NORMAL</v>
      </c>
      <c r="Q437" s="25">
        <f t="shared" si="166"/>
        <v>57.6</v>
      </c>
      <c r="R437" s="25">
        <f t="shared" si="167"/>
        <v>56.43</v>
      </c>
      <c r="S437" s="25">
        <f t="shared" si="168"/>
        <v>68.97</v>
      </c>
      <c r="T437" s="25">
        <f t="shared" si="169"/>
        <v>1728</v>
      </c>
      <c r="U437" s="194">
        <v>43322</v>
      </c>
    </row>
    <row r="438" spans="1:21">
      <c r="A438" s="14" t="s">
        <v>656</v>
      </c>
      <c r="B438" s="15" t="s">
        <v>657</v>
      </c>
      <c r="C438" s="15" t="s">
        <v>587</v>
      </c>
      <c r="D438" s="15"/>
      <c r="E438" s="193" t="s">
        <v>25</v>
      </c>
      <c r="F438" s="15"/>
      <c r="G438" s="16" t="s">
        <v>26</v>
      </c>
      <c r="H438" s="190">
        <v>48.7</v>
      </c>
      <c r="I438" s="17">
        <v>146.6</v>
      </c>
      <c r="J438" s="190">
        <v>32.200000000000003</v>
      </c>
      <c r="K438" s="16">
        <v>30</v>
      </c>
      <c r="L438" s="16">
        <v>5</v>
      </c>
      <c r="M438" s="27">
        <v>1.8503937007874001</v>
      </c>
      <c r="N438" s="27">
        <v>0</v>
      </c>
      <c r="O438" s="28">
        <v>0</v>
      </c>
      <c r="P438" s="16" t="s">
        <v>655</v>
      </c>
      <c r="Q438" s="27">
        <v>51.39</v>
      </c>
      <c r="R438" s="27">
        <v>0</v>
      </c>
      <c r="S438" s="27">
        <v>0</v>
      </c>
      <c r="T438" s="27">
        <v>1541.7</v>
      </c>
      <c r="U438" s="180">
        <v>43322</v>
      </c>
    </row>
    <row r="439" spans="1:21">
      <c r="A439" s="14" t="s">
        <v>658</v>
      </c>
      <c r="B439" s="15" t="s">
        <v>659</v>
      </c>
      <c r="C439" s="15" t="s">
        <v>587</v>
      </c>
      <c r="D439" s="15"/>
      <c r="E439" s="193" t="s">
        <v>37</v>
      </c>
      <c r="F439" s="15"/>
      <c r="G439" s="16" t="s">
        <v>26</v>
      </c>
      <c r="H439" s="190">
        <v>65.599999999999994</v>
      </c>
      <c r="I439" s="17">
        <v>161.1</v>
      </c>
      <c r="J439" s="190"/>
      <c r="K439" s="16">
        <v>30</v>
      </c>
      <c r="L439" s="16">
        <v>5</v>
      </c>
      <c r="M439" s="27">
        <v>1.8503937007874001</v>
      </c>
      <c r="N439" s="27">
        <v>0</v>
      </c>
      <c r="O439" s="28">
        <v>0</v>
      </c>
      <c r="P439" s="16" t="s">
        <v>655</v>
      </c>
      <c r="Q439" s="27">
        <v>51.39</v>
      </c>
      <c r="R439" s="27">
        <v>0</v>
      </c>
      <c r="S439" s="27">
        <v>0</v>
      </c>
      <c r="T439" s="27">
        <v>1541.7</v>
      </c>
      <c r="U439" s="180">
        <v>43322</v>
      </c>
    </row>
    <row r="440" spans="1:21">
      <c r="A440" s="14" t="s">
        <v>660</v>
      </c>
      <c r="B440" s="15" t="s">
        <v>661</v>
      </c>
      <c r="C440" s="15" t="s">
        <v>143</v>
      </c>
      <c r="D440" s="15"/>
      <c r="E440" s="193" t="s">
        <v>37</v>
      </c>
      <c r="F440" s="15"/>
      <c r="G440" s="16" t="s">
        <v>26</v>
      </c>
      <c r="H440" s="190">
        <v>72.400000000000006</v>
      </c>
      <c r="I440" s="17">
        <v>175</v>
      </c>
      <c r="J440" s="190"/>
      <c r="K440" s="16">
        <v>30</v>
      </c>
      <c r="L440" s="16">
        <v>5</v>
      </c>
      <c r="M440" s="27">
        <v>1.8503937007874001</v>
      </c>
      <c r="N440" s="27">
        <v>0</v>
      </c>
      <c r="O440" s="28">
        <v>0</v>
      </c>
      <c r="P440" s="16" t="s">
        <v>655</v>
      </c>
      <c r="Q440" s="27">
        <v>51.39</v>
      </c>
      <c r="R440" s="27">
        <v>0</v>
      </c>
      <c r="S440" s="27">
        <v>0</v>
      </c>
      <c r="T440" s="27">
        <v>1541.7</v>
      </c>
      <c r="U440" s="180">
        <v>43322</v>
      </c>
    </row>
    <row r="441" spans="1:21">
      <c r="A441" s="14" t="s">
        <v>662</v>
      </c>
      <c r="B441" s="15" t="s">
        <v>97</v>
      </c>
      <c r="C441" s="15" t="s">
        <v>105</v>
      </c>
      <c r="D441" s="15"/>
      <c r="E441" s="193" t="s">
        <v>37</v>
      </c>
      <c r="F441" s="15"/>
      <c r="G441" s="16" t="s">
        <v>26</v>
      </c>
      <c r="H441" s="190">
        <v>64.7</v>
      </c>
      <c r="I441" s="17">
        <v>164</v>
      </c>
      <c r="J441" s="190">
        <v>20.100000000000001</v>
      </c>
      <c r="K441" s="16">
        <v>30</v>
      </c>
      <c r="L441" s="16">
        <v>5</v>
      </c>
      <c r="M441" s="27">
        <v>1.8503937007874001</v>
      </c>
      <c r="N441" s="27">
        <v>0</v>
      </c>
      <c r="O441" s="28">
        <v>0</v>
      </c>
      <c r="P441" s="16" t="s">
        <v>655</v>
      </c>
      <c r="Q441" s="27">
        <v>51.39</v>
      </c>
      <c r="R441" s="27">
        <v>0</v>
      </c>
      <c r="S441" s="27">
        <v>0</v>
      </c>
      <c r="T441" s="27">
        <v>1541.7</v>
      </c>
      <c r="U441" s="180">
        <v>43322</v>
      </c>
    </row>
  </sheetData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4" r:id="rId9"/>
    <hyperlink ref="D16" r:id="rId10"/>
    <hyperlink ref="D17" r:id="rId11"/>
    <hyperlink ref="D18" r:id="rId12"/>
    <hyperlink ref="D19" r:id="rId13"/>
    <hyperlink ref="D20" r:id="rId14"/>
    <hyperlink ref="D21" r:id="rId15"/>
    <hyperlink ref="D48" r:id="rId16"/>
    <hyperlink ref="D60" r:id="rId17"/>
    <hyperlink ref="D75" r:id="rId18"/>
    <hyperlink ref="D22" r:id="rId19"/>
    <hyperlink ref="D25" r:id="rId20"/>
    <hyperlink ref="D27" r:id="rId21"/>
    <hyperlink ref="D28" r:id="rId22"/>
    <hyperlink ref="D29" r:id="rId23"/>
    <hyperlink ref="D30" r:id="rId24"/>
    <hyperlink ref="D31" r:id="rId25"/>
    <hyperlink ref="D34" r:id="rId26"/>
    <hyperlink ref="D36" r:id="rId27"/>
    <hyperlink ref="D52" r:id="rId28"/>
    <hyperlink ref="D54" r:id="rId29"/>
    <hyperlink ref="D55" r:id="rId30"/>
    <hyperlink ref="D62" r:id="rId31"/>
    <hyperlink ref="D63" r:id="rId32"/>
    <hyperlink ref="D66" r:id="rId33"/>
    <hyperlink ref="D72" r:id="rId34"/>
    <hyperlink ref="D73" r:id="rId35"/>
    <hyperlink ref="D26" r:id="rId36"/>
    <hyperlink ref="D15" r:id="rId37"/>
    <hyperlink ref="D35" r:id="rId38"/>
    <hyperlink ref="D41" r:id="rId39"/>
    <hyperlink ref="D43" r:id="rId40"/>
    <hyperlink ref="D50" r:id="rId41"/>
    <hyperlink ref="D51" r:id="rId42"/>
    <hyperlink ref="D57" r:id="rId43"/>
    <hyperlink ref="D59" r:id="rId44"/>
    <hyperlink ref="D61" r:id="rId45"/>
    <hyperlink ref="D64" r:id="rId46"/>
    <hyperlink ref="D65" r:id="rId47"/>
    <hyperlink ref="D76" r:id="rId48"/>
    <hyperlink ref="D77" r:id="rId49"/>
    <hyperlink ref="D82" r:id="rId50"/>
    <hyperlink ref="D84" r:id="rId51"/>
    <hyperlink ref="D85" r:id="rId52"/>
    <hyperlink ref="D86" r:id="rId53"/>
    <hyperlink ref="D87" r:id="rId54"/>
    <hyperlink ref="D170" r:id="rId55"/>
    <hyperlink ref="D171" r:id="rId56"/>
    <hyperlink ref="D172" r:id="rId57"/>
    <hyperlink ref="D173" r:id="rId58"/>
    <hyperlink ref="D174" r:id="rId59"/>
    <hyperlink ref="D175" r:id="rId60"/>
    <hyperlink ref="D176" r:id="rId61"/>
    <hyperlink ref="D179" r:id="rId62"/>
    <hyperlink ref="D180" r:id="rId63"/>
    <hyperlink ref="D181" r:id="rId64"/>
    <hyperlink ref="D178" r:id="rId65"/>
    <hyperlink ref="D182" r:id="rId66"/>
    <hyperlink ref="D183" r:id="rId67"/>
    <hyperlink ref="D184" r:id="rId68"/>
    <hyperlink ref="D185" r:id="rId69"/>
    <hyperlink ref="D186" r:id="rId70"/>
    <hyperlink ref="D187" r:id="rId71"/>
    <hyperlink ref="D188" r:id="rId72"/>
    <hyperlink ref="D90" r:id="rId73"/>
    <hyperlink ref="D92" r:id="rId74"/>
    <hyperlink ref="D88" r:id="rId75"/>
    <hyperlink ref="D89" r:id="rId76"/>
    <hyperlink ref="D93" r:id="rId77"/>
    <hyperlink ref="D94" r:id="rId78"/>
    <hyperlink ref="D95" r:id="rId79"/>
    <hyperlink ref="D96" r:id="rId80"/>
    <hyperlink ref="D97" r:id="rId81"/>
    <hyperlink ref="D98" r:id="rId82"/>
    <hyperlink ref="D99" r:id="rId83"/>
    <hyperlink ref="D100" r:id="rId84"/>
    <hyperlink ref="D101" r:id="rId85"/>
    <hyperlink ref="D104" r:id="rId86"/>
    <hyperlink ref="D105" r:id="rId87"/>
    <hyperlink ref="D106" r:id="rId88"/>
    <hyperlink ref="D107" r:id="rId89"/>
    <hyperlink ref="D108" r:id="rId90"/>
    <hyperlink ref="D109" r:id="rId91"/>
    <hyperlink ref="D110" r:id="rId92"/>
    <hyperlink ref="D111" r:id="rId93"/>
    <hyperlink ref="D112" r:id="rId94"/>
    <hyperlink ref="D113" r:id="rId95"/>
    <hyperlink ref="D114" r:id="rId96"/>
    <hyperlink ref="D116" r:id="rId97"/>
    <hyperlink ref="D117" r:id="rId98"/>
    <hyperlink ref="D118" r:id="rId99"/>
    <hyperlink ref="D119" r:id="rId100"/>
    <hyperlink ref="D120" r:id="rId101"/>
    <hyperlink ref="D121" r:id="rId102"/>
    <hyperlink ref="D122" r:id="rId103"/>
    <hyperlink ref="D123" r:id="rId104"/>
    <hyperlink ref="D124" r:id="rId105"/>
    <hyperlink ref="D126" r:id="rId106"/>
    <hyperlink ref="D127" r:id="rId107"/>
    <hyperlink ref="D128" r:id="rId108"/>
    <hyperlink ref="D129" r:id="rId109"/>
    <hyperlink ref="D130" r:id="rId110"/>
    <hyperlink ref="D131" r:id="rId111"/>
    <hyperlink ref="D132" r:id="rId112"/>
    <hyperlink ref="D133" r:id="rId113"/>
    <hyperlink ref="D134" r:id="rId114"/>
    <hyperlink ref="D135" r:id="rId115"/>
    <hyperlink ref="D136" r:id="rId116"/>
    <hyperlink ref="D137" r:id="rId117"/>
    <hyperlink ref="D138" r:id="rId118"/>
    <hyperlink ref="D139" r:id="rId119"/>
    <hyperlink ref="D140" r:id="rId120"/>
    <hyperlink ref="D141" r:id="rId121"/>
    <hyperlink ref="D142" r:id="rId122"/>
    <hyperlink ref="D143" r:id="rId123"/>
    <hyperlink ref="D144" r:id="rId124"/>
    <hyperlink ref="D145" r:id="rId125"/>
    <hyperlink ref="D146" r:id="rId126"/>
    <hyperlink ref="D148" r:id="rId127"/>
    <hyperlink ref="D149" r:id="rId128"/>
    <hyperlink ref="D150" r:id="rId129"/>
    <hyperlink ref="D151" r:id="rId130"/>
    <hyperlink ref="D152" r:id="rId131"/>
    <hyperlink ref="D153" r:id="rId132"/>
    <hyperlink ref="D154" r:id="rId133"/>
    <hyperlink ref="D155" r:id="rId134"/>
    <hyperlink ref="D157" r:id="rId135"/>
    <hyperlink ref="D158" r:id="rId136"/>
    <hyperlink ref="D159" r:id="rId137"/>
    <hyperlink ref="D160" r:id="rId138"/>
    <hyperlink ref="D161" r:id="rId139"/>
    <hyperlink ref="D162" r:id="rId140"/>
    <hyperlink ref="D163" r:id="rId141"/>
    <hyperlink ref="D164" r:id="rId142"/>
    <hyperlink ref="D165" r:id="rId143"/>
    <hyperlink ref="D166" r:id="rId144"/>
    <hyperlink ref="D167" r:id="rId145"/>
    <hyperlink ref="D168" r:id="rId146"/>
    <hyperlink ref="D189" r:id="rId147"/>
    <hyperlink ref="D190" r:id="rId148"/>
    <hyperlink ref="D191" r:id="rId149"/>
    <hyperlink ref="D192" r:id="rId150"/>
    <hyperlink ref="D194" r:id="rId151"/>
    <hyperlink ref="D195" r:id="rId152"/>
    <hyperlink ref="D196" r:id="rId153"/>
    <hyperlink ref="D198" r:id="rId154"/>
    <hyperlink ref="D199" r:id="rId155"/>
    <hyperlink ref="D201" r:id="rId156"/>
    <hyperlink ref="D202" r:id="rId157"/>
    <hyperlink ref="D203" r:id="rId158"/>
    <hyperlink ref="D204" r:id="rId159"/>
    <hyperlink ref="D205" r:id="rId160"/>
    <hyperlink ref="D207" r:id="rId161"/>
    <hyperlink ref="D208" r:id="rId162"/>
    <hyperlink ref="D209" r:id="rId163"/>
    <hyperlink ref="D210" r:id="rId164"/>
    <hyperlink ref="D211" r:id="rId165"/>
    <hyperlink ref="D213" r:id="rId166"/>
    <hyperlink ref="D214" r:id="rId167"/>
    <hyperlink ref="D218" r:id="rId168"/>
    <hyperlink ref="D219" r:id="rId169"/>
    <hyperlink ref="D220" r:id="rId170"/>
    <hyperlink ref="D221" r:id="rId171"/>
    <hyperlink ref="D223" r:id="rId172"/>
    <hyperlink ref="D224" r:id="rId173"/>
    <hyperlink ref="D225" r:id="rId174"/>
    <hyperlink ref="D227" r:id="rId175"/>
    <hyperlink ref="D228" r:id="rId176"/>
    <hyperlink ref="D230" r:id="rId177"/>
    <hyperlink ref="D231" r:id="rId178"/>
    <hyperlink ref="D232" r:id="rId179"/>
    <hyperlink ref="D234" r:id="rId180"/>
    <hyperlink ref="D235" r:id="rId181"/>
    <hyperlink ref="D236" r:id="rId182"/>
    <hyperlink ref="D238" r:id="rId183"/>
    <hyperlink ref="D239" r:id="rId184"/>
    <hyperlink ref="D242" r:id="rId185"/>
    <hyperlink ref="D243" r:id="rId186"/>
    <hyperlink ref="D244" r:id="rId187"/>
    <hyperlink ref="D245" r:id="rId188"/>
    <hyperlink ref="D247" r:id="rId189"/>
    <hyperlink ref="D248" r:id="rId190"/>
    <hyperlink ref="D249" r:id="rId191"/>
    <hyperlink ref="D251" r:id="rId192"/>
    <hyperlink ref="D253" r:id="rId193"/>
    <hyperlink ref="D257" r:id="rId194"/>
    <hyperlink ref="D258" r:id="rId195"/>
    <hyperlink ref="D259" r:id="rId196"/>
    <hyperlink ref="D260" r:id="rId197"/>
    <hyperlink ref="D262" r:id="rId198"/>
    <hyperlink ref="D263" r:id="rId199"/>
    <hyperlink ref="D265" r:id="rId200"/>
    <hyperlink ref="D266" r:id="rId201"/>
    <hyperlink ref="D267" r:id="rId202"/>
    <hyperlink ref="D268" r:id="rId203"/>
    <hyperlink ref="D269" r:id="rId204"/>
    <hyperlink ref="D270" r:id="rId205"/>
    <hyperlink ref="D271" r:id="rId206"/>
    <hyperlink ref="D272" r:id="rId207"/>
    <hyperlink ref="D273" r:id="rId208"/>
    <hyperlink ref="D274" r:id="rId209"/>
    <hyperlink ref="D276" r:id="rId210"/>
    <hyperlink ref="D277" r:id="rId211"/>
    <hyperlink ref="D278" r:id="rId212"/>
    <hyperlink ref="D279" r:id="rId213"/>
    <hyperlink ref="D280" r:id="rId214"/>
    <hyperlink ref="D281" r:id="rId215"/>
    <hyperlink ref="D282" r:id="rId216"/>
    <hyperlink ref="D285" r:id="rId217"/>
    <hyperlink ref="D286" r:id="rId218"/>
    <hyperlink ref="D287" r:id="rId219"/>
    <hyperlink ref="D288" r:id="rId220"/>
    <hyperlink ref="D289" r:id="rId221"/>
    <hyperlink ref="D290" r:id="rId222"/>
    <hyperlink ref="D291" r:id="rId223"/>
    <hyperlink ref="D292" r:id="rId224"/>
    <hyperlink ref="D293" r:id="rId225" tooltip="mailto:elprades@up.edu.ph"/>
    <hyperlink ref="D294" r:id="rId226"/>
    <hyperlink ref="D295" r:id="rId227"/>
    <hyperlink ref="D296" r:id="rId228"/>
    <hyperlink ref="D298" r:id="rId229"/>
    <hyperlink ref="D299" r:id="rId230"/>
    <hyperlink ref="D300" r:id="rId231"/>
    <hyperlink ref="D301" r:id="rId232"/>
    <hyperlink ref="D302" r:id="rId233"/>
    <hyperlink ref="D304" r:id="rId234"/>
    <hyperlink ref="D305" r:id="rId235"/>
    <hyperlink ref="D306" r:id="rId236"/>
    <hyperlink ref="D307" r:id="rId237"/>
    <hyperlink ref="D309" r:id="rId238"/>
    <hyperlink ref="D310" r:id="rId239"/>
    <hyperlink ref="D311" r:id="rId240"/>
    <hyperlink ref="D312" r:id="rId241"/>
    <hyperlink ref="D313" r:id="rId242"/>
    <hyperlink ref="D314" r:id="rId243"/>
    <hyperlink ref="D315" r:id="rId244"/>
    <hyperlink ref="D316" r:id="rId245"/>
    <hyperlink ref="D317" r:id="rId246"/>
    <hyperlink ref="D318" r:id="rId247"/>
    <hyperlink ref="D319" r:id="rId248"/>
    <hyperlink ref="D320" r:id="rId249"/>
    <hyperlink ref="D321" r:id="rId250"/>
    <hyperlink ref="D322" r:id="rId251"/>
    <hyperlink ref="D323" r:id="rId252"/>
    <hyperlink ref="D324" r:id="rId253"/>
    <hyperlink ref="D325" r:id="rId254"/>
    <hyperlink ref="D326" r:id="rId255"/>
    <hyperlink ref="D328" r:id="rId256"/>
    <hyperlink ref="D329" r:id="rId257"/>
    <hyperlink ref="D330" r:id="rId258"/>
    <hyperlink ref="D331" r:id="rId259"/>
    <hyperlink ref="D332" r:id="rId260"/>
    <hyperlink ref="D333" r:id="rId261"/>
    <hyperlink ref="D334" r:id="rId262"/>
    <hyperlink ref="D336" r:id="rId263"/>
    <hyperlink ref="D337" r:id="rId264"/>
    <hyperlink ref="D338" r:id="rId265"/>
    <hyperlink ref="D339" r:id="rId266"/>
    <hyperlink ref="D340" r:id="rId267"/>
    <hyperlink ref="D341" r:id="rId268"/>
    <hyperlink ref="D342" r:id="rId269"/>
    <hyperlink ref="D345" r:id="rId270"/>
    <hyperlink ref="D346" r:id="rId271"/>
    <hyperlink ref="D347" r:id="rId272"/>
    <hyperlink ref="D348" r:id="rId273"/>
    <hyperlink ref="D349" r:id="rId274"/>
    <hyperlink ref="D350" r:id="rId275"/>
    <hyperlink ref="D351" r:id="rId276"/>
    <hyperlink ref="D352" r:id="rId277"/>
    <hyperlink ref="D353" r:id="rId278"/>
    <hyperlink ref="D354" r:id="rId279"/>
    <hyperlink ref="D355" r:id="rId280"/>
    <hyperlink ref="D356" r:id="rId281"/>
    <hyperlink ref="D358" r:id="rId282"/>
    <hyperlink ref="D359" r:id="rId283"/>
    <hyperlink ref="D360" r:id="rId284"/>
    <hyperlink ref="D361" r:id="rId285"/>
    <hyperlink ref="D362" r:id="rId286"/>
    <hyperlink ref="D363" r:id="rId287"/>
    <hyperlink ref="D364" r:id="rId288"/>
    <hyperlink ref="D365" r:id="rId289"/>
    <hyperlink ref="D366" r:id="rId290"/>
    <hyperlink ref="D367" r:id="rId291"/>
    <hyperlink ref="D368" r:id="rId292"/>
    <hyperlink ref="D369" r:id="rId293"/>
    <hyperlink ref="D370" r:id="rId294"/>
    <hyperlink ref="D343" r:id="rId295"/>
    <hyperlink ref="D371" r:id="rId296"/>
    <hyperlink ref="D372" r:id="rId297"/>
    <hyperlink ref="D374" r:id="rId298"/>
    <hyperlink ref="D375" r:id="rId299"/>
    <hyperlink ref="D376" r:id="rId300"/>
    <hyperlink ref="D377" r:id="rId301"/>
    <hyperlink ref="D378" r:id="rId302"/>
    <hyperlink ref="D379" r:id="rId303"/>
    <hyperlink ref="D380" r:id="rId304"/>
    <hyperlink ref="D381" r:id="rId305"/>
    <hyperlink ref="D382" r:id="rId306"/>
    <hyperlink ref="D386" r:id="rId307"/>
    <hyperlink ref="D385" r:id="rId308"/>
    <hyperlink ref="D384" r:id="rId309"/>
    <hyperlink ref="D383" r:id="rId310"/>
    <hyperlink ref="D387" r:id="rId311"/>
    <hyperlink ref="D388" r:id="rId312"/>
    <hyperlink ref="D389" r:id="rId313"/>
    <hyperlink ref="D390" r:id="rId314"/>
    <hyperlink ref="D391" r:id="rId315"/>
    <hyperlink ref="D392" r:id="rId316"/>
    <hyperlink ref="D393" r:id="rId317"/>
    <hyperlink ref="D394" r:id="rId318"/>
    <hyperlink ref="D395" r:id="rId319"/>
    <hyperlink ref="D396" r:id="rId320"/>
    <hyperlink ref="D397" r:id="rId321"/>
    <hyperlink ref="D399" r:id="rId322"/>
    <hyperlink ref="D400" r:id="rId323"/>
    <hyperlink ref="D401" r:id="rId324"/>
    <hyperlink ref="D402" r:id="rId325"/>
    <hyperlink ref="D404" r:id="rId326"/>
    <hyperlink ref="D405" r:id="rId327"/>
    <hyperlink ref="D406" r:id="rId328"/>
    <hyperlink ref="D407" r:id="rId329"/>
    <hyperlink ref="D408" r:id="rId330"/>
    <hyperlink ref="D409" r:id="rId331"/>
    <hyperlink ref="D410" r:id="rId332"/>
    <hyperlink ref="D411" r:id="rId333"/>
    <hyperlink ref="D412" r:id="rId334"/>
    <hyperlink ref="D413" r:id="rId335"/>
    <hyperlink ref="D414" r:id="rId336"/>
    <hyperlink ref="D416" r:id="rId337"/>
    <hyperlink ref="D417" r:id="rId338"/>
    <hyperlink ref="D418" r:id="rId339"/>
    <hyperlink ref="D419" r:id="rId340"/>
    <hyperlink ref="D421" r:id="rId341"/>
    <hyperlink ref="D422" r:id="rId342"/>
    <hyperlink ref="D423" r:id="rId343"/>
    <hyperlink ref="D424" r:id="rId344"/>
    <hyperlink ref="D425" r:id="rId345"/>
    <hyperlink ref="D426" r:id="rId346"/>
    <hyperlink ref="D427" r:id="rId347"/>
    <hyperlink ref="D428" r:id="rId348"/>
    <hyperlink ref="D429" r:id="rId349"/>
  </hyperlinks>
  <pageMargins left="0.69930555555555596" right="0.69930555555555596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G27" workbookViewId="0">
      <selection activeCell="A38" sqref="A38:U41"/>
    </sheetView>
  </sheetViews>
  <sheetFormatPr defaultColWidth="9" defaultRowHeight="15"/>
  <cols>
    <col min="1" max="1" width="17.7109375" customWidth="1"/>
    <col min="2" max="2" width="17.85546875" customWidth="1"/>
    <col min="3" max="3" width="19.28515625" customWidth="1"/>
    <col min="4" max="4" width="18.28515625" customWidth="1"/>
    <col min="6" max="6" width="16.85546875" customWidth="1"/>
    <col min="7" max="7" width="14.28515625" customWidth="1"/>
    <col min="16" max="16" width="18" customWidth="1"/>
    <col min="21" max="21" width="11.57031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3" t="s">
        <v>20</v>
      </c>
    </row>
    <row r="2" spans="1:22">
      <c r="A2" s="4" t="s">
        <v>566</v>
      </c>
      <c r="B2" s="5" t="s">
        <v>567</v>
      </c>
      <c r="C2" s="5"/>
      <c r="D2" s="5"/>
      <c r="E2" s="6" t="s">
        <v>37</v>
      </c>
      <c r="F2" s="7"/>
      <c r="G2" s="6" t="s">
        <v>26</v>
      </c>
      <c r="H2" s="8">
        <v>94.6</v>
      </c>
      <c r="I2" s="8">
        <v>173.6</v>
      </c>
      <c r="J2" s="8">
        <v>26.9</v>
      </c>
      <c r="K2" s="6">
        <v>30</v>
      </c>
      <c r="L2" s="6">
        <f t="shared" ref="L2:L9" si="0">ROUNDDOWN(((I2/2.54)/12),0)</f>
        <v>5</v>
      </c>
      <c r="M2" s="23">
        <f t="shared" ref="M2:M9" si="1">((((I2/2.54)/12)-L2)*12)</f>
        <v>8.3464566929133746</v>
      </c>
      <c r="N2" s="23">
        <f t="shared" ref="N2:N9" si="2">H2*2.2</f>
        <v>208.12</v>
      </c>
      <c r="O2" s="24">
        <f t="shared" ref="O2:O9" si="3">H2/((I2/100)^2)</f>
        <v>31.390027394932996</v>
      </c>
      <c r="P2" s="6" t="str">
        <f t="shared" ref="P2:P9" si="4">IF(O2&lt;18.5,"UNDERWEIGHT",IF(O2&lt;=24.99,"NORMAL",IF(O2&lt;=29.99,"OVERWEIGHT","OBESE")))</f>
        <v>OBESE</v>
      </c>
      <c r="Q2" s="23">
        <f t="shared" ref="Q2:Q9" si="5">((I2-100)-((I2-100)*0.1))</f>
        <v>66.239999999999995</v>
      </c>
      <c r="R2" s="23">
        <f t="shared" ref="R2:R9" si="6">(H2)-(0.1*H2)</f>
        <v>85.14</v>
      </c>
      <c r="S2" s="23">
        <f t="shared" ref="S2:S9" si="7">(H2)+(0.1*H2)</f>
        <v>104.05999999999999</v>
      </c>
      <c r="T2" s="23">
        <f t="shared" ref="T2:T9" si="8">Q2*K2</f>
        <v>1987.1999999999998</v>
      </c>
      <c r="U2" s="34">
        <v>43182</v>
      </c>
      <c r="V2" s="195" t="s">
        <v>663</v>
      </c>
    </row>
    <row r="3" spans="1:22">
      <c r="A3" s="4" t="s">
        <v>569</v>
      </c>
      <c r="B3" s="5" t="s">
        <v>570</v>
      </c>
      <c r="C3" s="5"/>
      <c r="D3" s="5"/>
      <c r="E3" s="6" t="s">
        <v>25</v>
      </c>
      <c r="F3" s="5"/>
      <c r="G3" s="6" t="s">
        <v>26</v>
      </c>
      <c r="H3" s="8">
        <v>73.400000000000006</v>
      </c>
      <c r="I3" s="8">
        <v>156.9</v>
      </c>
      <c r="J3" s="8">
        <v>43.4</v>
      </c>
      <c r="K3" s="6">
        <v>30</v>
      </c>
      <c r="L3" s="6">
        <f t="shared" si="0"/>
        <v>5</v>
      </c>
      <c r="M3" s="23">
        <f t="shared" si="1"/>
        <v>1.7716535433070888</v>
      </c>
      <c r="N3" s="23">
        <f t="shared" si="2"/>
        <v>161.48000000000002</v>
      </c>
      <c r="O3" s="24">
        <f t="shared" si="3"/>
        <v>29.816054442328081</v>
      </c>
      <c r="P3" s="6" t="str">
        <f t="shared" si="4"/>
        <v>OVERWEIGHT</v>
      </c>
      <c r="Q3" s="23">
        <f t="shared" si="5"/>
        <v>51.210000000000008</v>
      </c>
      <c r="R3" s="23">
        <f t="shared" si="6"/>
        <v>66.06</v>
      </c>
      <c r="S3" s="23">
        <f t="shared" si="7"/>
        <v>80.740000000000009</v>
      </c>
      <c r="T3" s="23">
        <f t="shared" si="8"/>
        <v>1536.3000000000002</v>
      </c>
      <c r="U3" s="34">
        <v>43182</v>
      </c>
      <c r="V3" s="195"/>
    </row>
    <row r="4" spans="1:22">
      <c r="A4" s="4" t="s">
        <v>571</v>
      </c>
      <c r="B4" s="5" t="s">
        <v>572</v>
      </c>
      <c r="C4" s="5"/>
      <c r="D4" s="5"/>
      <c r="E4" s="6" t="s">
        <v>25</v>
      </c>
      <c r="F4" s="5"/>
      <c r="G4" s="6" t="s">
        <v>26</v>
      </c>
      <c r="H4" s="8">
        <v>60.6</v>
      </c>
      <c r="I4" s="8">
        <v>157.69999999999999</v>
      </c>
      <c r="J4" s="8">
        <v>36</v>
      </c>
      <c r="K4" s="6">
        <v>30</v>
      </c>
      <c r="L4" s="6">
        <f t="shared" si="0"/>
        <v>5</v>
      </c>
      <c r="M4" s="23">
        <f t="shared" si="1"/>
        <v>2.086614173228341</v>
      </c>
      <c r="N4" s="23">
        <f t="shared" si="2"/>
        <v>133.32000000000002</v>
      </c>
      <c r="O4" s="24">
        <f t="shared" si="3"/>
        <v>24.367402527374125</v>
      </c>
      <c r="P4" s="6" t="str">
        <f t="shared" si="4"/>
        <v>NORMAL</v>
      </c>
      <c r="Q4" s="23">
        <f t="shared" si="5"/>
        <v>51.929999999999993</v>
      </c>
      <c r="R4" s="23">
        <f t="shared" si="6"/>
        <v>54.54</v>
      </c>
      <c r="S4" s="23">
        <f t="shared" si="7"/>
        <v>66.66</v>
      </c>
      <c r="T4" s="23">
        <f t="shared" si="8"/>
        <v>1557.8999999999999</v>
      </c>
      <c r="U4" s="34">
        <v>43182</v>
      </c>
      <c r="V4" s="195"/>
    </row>
    <row r="5" spans="1:22">
      <c r="A5" s="4" t="s">
        <v>574</v>
      </c>
      <c r="B5" s="5" t="s">
        <v>575</v>
      </c>
      <c r="C5" s="5" t="s">
        <v>105</v>
      </c>
      <c r="D5" s="5"/>
      <c r="E5" s="6" t="s">
        <v>25</v>
      </c>
      <c r="F5" s="5"/>
      <c r="G5" s="6" t="s">
        <v>26</v>
      </c>
      <c r="H5" s="8">
        <v>49.6</v>
      </c>
      <c r="I5" s="8">
        <v>154.80000000000001</v>
      </c>
      <c r="J5" s="8">
        <v>27.7</v>
      </c>
      <c r="K5" s="6">
        <v>30</v>
      </c>
      <c r="L5" s="6">
        <f t="shared" si="0"/>
        <v>5</v>
      </c>
      <c r="M5" s="23">
        <f t="shared" si="1"/>
        <v>0.94488188976378851</v>
      </c>
      <c r="N5" s="23">
        <f t="shared" si="2"/>
        <v>109.12000000000002</v>
      </c>
      <c r="O5" s="24">
        <f t="shared" si="3"/>
        <v>20.698542421996539</v>
      </c>
      <c r="P5" s="6" t="str">
        <f t="shared" si="4"/>
        <v>NORMAL</v>
      </c>
      <c r="Q5" s="23">
        <f t="shared" si="5"/>
        <v>49.320000000000007</v>
      </c>
      <c r="R5" s="23">
        <f t="shared" si="6"/>
        <v>44.64</v>
      </c>
      <c r="S5" s="23">
        <f t="shared" si="7"/>
        <v>54.56</v>
      </c>
      <c r="T5" s="23">
        <f t="shared" si="8"/>
        <v>1479.6000000000001</v>
      </c>
      <c r="U5" s="34">
        <v>43182</v>
      </c>
      <c r="V5" s="195"/>
    </row>
    <row r="6" spans="1:22">
      <c r="A6" s="4" t="s">
        <v>204</v>
      </c>
      <c r="B6" s="5" t="s">
        <v>577</v>
      </c>
      <c r="C6" s="5"/>
      <c r="D6" s="5"/>
      <c r="E6" s="6" t="s">
        <v>25</v>
      </c>
      <c r="F6" s="5"/>
      <c r="G6" s="6" t="s">
        <v>26</v>
      </c>
      <c r="H6" s="8">
        <v>57.4</v>
      </c>
      <c r="I6" s="8">
        <v>156.4</v>
      </c>
      <c r="J6" s="8">
        <v>35</v>
      </c>
      <c r="K6" s="6">
        <v>30</v>
      </c>
      <c r="L6" s="6">
        <f t="shared" si="0"/>
        <v>5</v>
      </c>
      <c r="M6" s="23">
        <f t="shared" si="1"/>
        <v>1.5748031496063035</v>
      </c>
      <c r="N6" s="23">
        <f t="shared" si="2"/>
        <v>126.28</v>
      </c>
      <c r="O6" s="24">
        <f t="shared" si="3"/>
        <v>23.465963723418866</v>
      </c>
      <c r="P6" s="6" t="str">
        <f t="shared" si="4"/>
        <v>NORMAL</v>
      </c>
      <c r="Q6" s="23">
        <f t="shared" si="5"/>
        <v>50.760000000000005</v>
      </c>
      <c r="R6" s="23">
        <f t="shared" si="6"/>
        <v>51.66</v>
      </c>
      <c r="S6" s="23">
        <f t="shared" si="7"/>
        <v>63.14</v>
      </c>
      <c r="T6" s="23">
        <f t="shared" si="8"/>
        <v>1522.8000000000002</v>
      </c>
      <c r="U6" s="34">
        <v>43182</v>
      </c>
      <c r="V6" s="195"/>
    </row>
    <row r="7" spans="1:22">
      <c r="A7" s="4" t="s">
        <v>579</v>
      </c>
      <c r="B7" s="5" t="s">
        <v>580</v>
      </c>
      <c r="C7" s="5"/>
      <c r="D7" s="5"/>
      <c r="E7" s="6" t="s">
        <v>25</v>
      </c>
      <c r="F7" s="5"/>
      <c r="G7" s="6" t="s">
        <v>26</v>
      </c>
      <c r="H7" s="8">
        <v>59.5</v>
      </c>
      <c r="I7" s="8">
        <v>159.30000000000001</v>
      </c>
      <c r="J7" s="8">
        <v>34.200000000000003</v>
      </c>
      <c r="K7" s="6">
        <v>30</v>
      </c>
      <c r="L7" s="6">
        <f t="shared" si="0"/>
        <v>5</v>
      </c>
      <c r="M7" s="23">
        <f t="shared" si="1"/>
        <v>2.7165354330708666</v>
      </c>
      <c r="N7" s="23">
        <f t="shared" si="2"/>
        <v>130.9</v>
      </c>
      <c r="O7" s="24">
        <f t="shared" si="3"/>
        <v>23.446899078635379</v>
      </c>
      <c r="P7" s="6" t="str">
        <f t="shared" si="4"/>
        <v>NORMAL</v>
      </c>
      <c r="Q7" s="23">
        <f t="shared" si="5"/>
        <v>53.370000000000012</v>
      </c>
      <c r="R7" s="23">
        <f t="shared" si="6"/>
        <v>53.55</v>
      </c>
      <c r="S7" s="23">
        <f t="shared" si="7"/>
        <v>65.45</v>
      </c>
      <c r="T7" s="23">
        <f t="shared" si="8"/>
        <v>1601.1000000000004</v>
      </c>
      <c r="U7" s="34">
        <v>43182</v>
      </c>
      <c r="V7" s="195"/>
    </row>
    <row r="8" spans="1:22">
      <c r="A8" s="4" t="s">
        <v>582</v>
      </c>
      <c r="B8" s="5" t="s">
        <v>583</v>
      </c>
      <c r="C8" s="5"/>
      <c r="D8" s="5"/>
      <c r="E8" s="6" t="s">
        <v>25</v>
      </c>
      <c r="F8" s="5"/>
      <c r="G8" s="6" t="s">
        <v>26</v>
      </c>
      <c r="H8" s="8">
        <v>54.5</v>
      </c>
      <c r="I8" s="8">
        <v>149.9</v>
      </c>
      <c r="J8" s="8">
        <v>34.4</v>
      </c>
      <c r="K8" s="6">
        <v>30</v>
      </c>
      <c r="L8" s="6">
        <f t="shared" si="0"/>
        <v>4</v>
      </c>
      <c r="M8" s="23">
        <f t="shared" si="1"/>
        <v>11.015748031496063</v>
      </c>
      <c r="N8" s="23">
        <f t="shared" si="2"/>
        <v>119.9</v>
      </c>
      <c r="O8" s="24">
        <f t="shared" si="3"/>
        <v>24.254550843546571</v>
      </c>
      <c r="P8" s="6" t="str">
        <f t="shared" si="4"/>
        <v>NORMAL</v>
      </c>
      <c r="Q8" s="23">
        <f t="shared" si="5"/>
        <v>44.910000000000004</v>
      </c>
      <c r="R8" s="23">
        <f t="shared" si="6"/>
        <v>49.05</v>
      </c>
      <c r="S8" s="23">
        <f t="shared" si="7"/>
        <v>59.95</v>
      </c>
      <c r="T8" s="23">
        <f t="shared" si="8"/>
        <v>1347.3000000000002</v>
      </c>
      <c r="U8" s="34">
        <v>43182</v>
      </c>
      <c r="V8" s="195"/>
    </row>
    <row r="9" spans="1:22">
      <c r="A9" s="4" t="s">
        <v>585</v>
      </c>
      <c r="B9" s="5" t="s">
        <v>586</v>
      </c>
      <c r="C9" s="5" t="s">
        <v>587</v>
      </c>
      <c r="D9" s="5"/>
      <c r="E9" s="6" t="s">
        <v>37</v>
      </c>
      <c r="F9" s="5"/>
      <c r="G9" s="6" t="s">
        <v>26</v>
      </c>
      <c r="H9" s="8">
        <v>77.099999999999994</v>
      </c>
      <c r="I9" s="8">
        <v>171.1</v>
      </c>
      <c r="J9" s="8">
        <v>25.6</v>
      </c>
      <c r="K9" s="6">
        <v>30</v>
      </c>
      <c r="L9" s="6">
        <f t="shared" si="0"/>
        <v>5</v>
      </c>
      <c r="M9" s="23">
        <f t="shared" si="1"/>
        <v>7.3622047244094482</v>
      </c>
      <c r="N9" s="23">
        <f t="shared" si="2"/>
        <v>169.62</v>
      </c>
      <c r="O9" s="24">
        <f t="shared" si="3"/>
        <v>26.336275640721279</v>
      </c>
      <c r="P9" s="6" t="str">
        <f t="shared" si="4"/>
        <v>OVERWEIGHT</v>
      </c>
      <c r="Q9" s="23">
        <f t="shared" si="5"/>
        <v>63.989999999999995</v>
      </c>
      <c r="R9" s="23">
        <f t="shared" si="6"/>
        <v>69.39</v>
      </c>
      <c r="S9" s="23">
        <f t="shared" si="7"/>
        <v>84.809999999999988</v>
      </c>
      <c r="T9" s="23">
        <f t="shared" si="8"/>
        <v>1919.6999999999998</v>
      </c>
      <c r="U9" s="34">
        <v>43182</v>
      </c>
      <c r="V9" s="195"/>
    </row>
    <row r="10" spans="1:22">
      <c r="V10" s="195"/>
    </row>
    <row r="11" spans="1:22">
      <c r="A11" s="9" t="s">
        <v>589</v>
      </c>
      <c r="B11" s="10" t="s">
        <v>590</v>
      </c>
      <c r="C11" s="10"/>
      <c r="D11" s="10"/>
      <c r="E11" s="11" t="s">
        <v>25</v>
      </c>
      <c r="F11" s="10"/>
      <c r="G11" s="11" t="s">
        <v>26</v>
      </c>
      <c r="H11" s="12">
        <v>49.2</v>
      </c>
      <c r="I11" s="12">
        <v>150.9</v>
      </c>
      <c r="J11" s="10"/>
      <c r="K11" s="11">
        <v>30</v>
      </c>
      <c r="L11" s="11">
        <f t="shared" ref="L11:L14" si="9">ROUNDDOWN(((I11/2.54)/12),0)</f>
        <v>4</v>
      </c>
      <c r="M11" s="25">
        <f t="shared" ref="M11:M14" si="10">((((I11/2.54)/12)-L11)*12)</f>
        <v>11.409448818897634</v>
      </c>
      <c r="N11" s="25">
        <f t="shared" ref="N11:N14" si="11">H11*2.2</f>
        <v>108.24000000000001</v>
      </c>
      <c r="O11" s="26">
        <f t="shared" ref="O11:O14" si="12">H11/((I11/100)^2)</f>
        <v>21.606609514549547</v>
      </c>
      <c r="P11" s="11" t="str">
        <f t="shared" ref="P11:P14" si="13">IF(O11&lt;18.5,"UNDERWEIGHT",IF(O11&lt;=24.99,"NORMAL",IF(O11&lt;=29.99,"OVERWEIGHT","OBESE")))</f>
        <v>NORMAL</v>
      </c>
      <c r="Q11" s="25">
        <f t="shared" ref="Q11:Q14" si="14">((I11-100)-((I11-100)*0.1))</f>
        <v>45.81</v>
      </c>
      <c r="R11" s="25">
        <f t="shared" ref="R11:R14" si="15">(H11)-(0.1*H11)</f>
        <v>44.28</v>
      </c>
      <c r="S11" s="25">
        <f t="shared" ref="S11:S14" si="16">(H11)+(0.1*H11)</f>
        <v>54.120000000000005</v>
      </c>
      <c r="T11" s="25">
        <f t="shared" ref="T11:T14" si="17">Q11*K11</f>
        <v>1374.3000000000002</v>
      </c>
      <c r="U11" s="35">
        <v>43322</v>
      </c>
      <c r="V11" s="195"/>
    </row>
    <row r="12" spans="1:22">
      <c r="A12" s="9" t="s">
        <v>592</v>
      </c>
      <c r="B12" s="10" t="s">
        <v>593</v>
      </c>
      <c r="C12" s="10"/>
      <c r="D12" s="10"/>
      <c r="E12" s="11" t="s">
        <v>25</v>
      </c>
      <c r="F12" s="10"/>
      <c r="G12" s="11" t="s">
        <v>26</v>
      </c>
      <c r="H12" s="12">
        <v>47.65</v>
      </c>
      <c r="I12" s="12">
        <v>156.1</v>
      </c>
      <c r="J12" s="10"/>
      <c r="K12" s="11">
        <v>30</v>
      </c>
      <c r="L12" s="11">
        <f t="shared" si="9"/>
        <v>5</v>
      </c>
      <c r="M12" s="25">
        <f t="shared" si="10"/>
        <v>1.456692913385826</v>
      </c>
      <c r="N12" s="25">
        <f t="shared" si="11"/>
        <v>104.83</v>
      </c>
      <c r="O12" s="26">
        <f t="shared" si="12"/>
        <v>19.554967515772219</v>
      </c>
      <c r="P12" s="11" t="str">
        <f t="shared" si="13"/>
        <v>NORMAL</v>
      </c>
      <c r="Q12" s="25">
        <f t="shared" si="14"/>
        <v>50.489999999999995</v>
      </c>
      <c r="R12" s="25">
        <f t="shared" si="15"/>
        <v>42.884999999999998</v>
      </c>
      <c r="S12" s="25">
        <f t="shared" si="16"/>
        <v>52.414999999999999</v>
      </c>
      <c r="T12" s="25">
        <f t="shared" si="17"/>
        <v>1514.6999999999998</v>
      </c>
      <c r="U12" s="35">
        <v>43322</v>
      </c>
      <c r="V12" s="195"/>
    </row>
    <row r="13" spans="1:22">
      <c r="A13" s="9" t="s">
        <v>120</v>
      </c>
      <c r="B13" s="10" t="s">
        <v>595</v>
      </c>
      <c r="C13" s="10"/>
      <c r="D13" s="10"/>
      <c r="E13" s="11" t="s">
        <v>25</v>
      </c>
      <c r="F13" s="10"/>
      <c r="G13" s="11" t="s">
        <v>26</v>
      </c>
      <c r="H13" s="12">
        <v>49</v>
      </c>
      <c r="I13" s="12">
        <v>146.69999999999999</v>
      </c>
      <c r="J13" s="10"/>
      <c r="K13" s="11">
        <v>30</v>
      </c>
      <c r="L13" s="11">
        <f t="shared" si="9"/>
        <v>4</v>
      </c>
      <c r="M13" s="25">
        <f t="shared" si="10"/>
        <v>9.7559055118110116</v>
      </c>
      <c r="N13" s="25">
        <f t="shared" si="11"/>
        <v>107.80000000000001</v>
      </c>
      <c r="O13" s="26">
        <f t="shared" si="12"/>
        <v>22.768575091457652</v>
      </c>
      <c r="P13" s="11" t="str">
        <f t="shared" si="13"/>
        <v>NORMAL</v>
      </c>
      <c r="Q13" s="25">
        <f t="shared" si="14"/>
        <v>42.029999999999987</v>
      </c>
      <c r="R13" s="25">
        <f t="shared" si="15"/>
        <v>44.1</v>
      </c>
      <c r="S13" s="25">
        <f t="shared" si="16"/>
        <v>53.9</v>
      </c>
      <c r="T13" s="25">
        <f t="shared" si="17"/>
        <v>1260.8999999999996</v>
      </c>
      <c r="U13" s="35">
        <v>43322</v>
      </c>
      <c r="V13" s="195"/>
    </row>
    <row r="14" spans="1:22">
      <c r="A14" s="9" t="s">
        <v>597</v>
      </c>
      <c r="B14" s="10" t="s">
        <v>598</v>
      </c>
      <c r="C14" s="10"/>
      <c r="D14" s="10"/>
      <c r="E14" s="11" t="s">
        <v>25</v>
      </c>
      <c r="F14" s="10"/>
      <c r="G14" s="11" t="s">
        <v>26</v>
      </c>
      <c r="H14" s="12">
        <v>48.3</v>
      </c>
      <c r="I14" s="12">
        <v>152.1</v>
      </c>
      <c r="J14" s="10"/>
      <c r="K14" s="11">
        <v>30</v>
      </c>
      <c r="L14" s="11">
        <f t="shared" si="9"/>
        <v>4</v>
      </c>
      <c r="M14" s="25">
        <f t="shared" si="10"/>
        <v>11.881889763779522</v>
      </c>
      <c r="N14" s="25">
        <f t="shared" si="11"/>
        <v>106.26</v>
      </c>
      <c r="O14" s="26">
        <f t="shared" si="12"/>
        <v>20.877990837025887</v>
      </c>
      <c r="P14" s="11" t="str">
        <f t="shared" si="13"/>
        <v>NORMAL</v>
      </c>
      <c r="Q14" s="25">
        <f t="shared" si="14"/>
        <v>46.889999999999993</v>
      </c>
      <c r="R14" s="25">
        <f t="shared" si="15"/>
        <v>43.47</v>
      </c>
      <c r="S14" s="25">
        <f t="shared" si="16"/>
        <v>53.129999999999995</v>
      </c>
      <c r="T14" s="25">
        <f t="shared" si="17"/>
        <v>1406.6999999999998</v>
      </c>
      <c r="U14" s="35">
        <v>43322</v>
      </c>
      <c r="V14" s="195"/>
    </row>
    <row r="15" spans="1:22">
      <c r="E15" s="13"/>
      <c r="V15" s="195"/>
    </row>
    <row r="16" spans="1:22">
      <c r="A16" s="14" t="s">
        <v>600</v>
      </c>
      <c r="B16" s="15" t="s">
        <v>601</v>
      </c>
      <c r="C16" s="15"/>
      <c r="D16" s="15"/>
      <c r="E16" s="16" t="s">
        <v>25</v>
      </c>
      <c r="F16" s="15"/>
      <c r="G16" s="16" t="s">
        <v>26</v>
      </c>
      <c r="H16" s="17">
        <v>49.2</v>
      </c>
      <c r="I16" s="17">
        <v>153.1</v>
      </c>
      <c r="J16" s="17">
        <v>27.4</v>
      </c>
      <c r="K16" s="16">
        <v>30</v>
      </c>
      <c r="L16" s="16">
        <f t="shared" ref="L16:L34" si="18">ROUNDDOWN(((I16/2.54)/12),0)</f>
        <v>5</v>
      </c>
      <c r="M16" s="27">
        <f t="shared" ref="M16:M34" si="19">((((I16/2.54)/12)-L16)*12)</f>
        <v>0.27559055118109299</v>
      </c>
      <c r="N16" s="27">
        <f t="shared" ref="N16:N34" si="20">H16*2.2</f>
        <v>108.24000000000001</v>
      </c>
      <c r="O16" s="28">
        <f t="shared" ref="O16:O34" si="21">H16/((I16/100)^2)</f>
        <v>20.990110330333998</v>
      </c>
      <c r="P16" s="16" t="str">
        <f t="shared" ref="P16:P34" si="22">IF(O16&lt;18.5,"UNDERWEIGHT",IF(O16&lt;=24.99,"NORMAL",IF(O16&lt;=29.99,"OVERWEIGHT","OBESE")))</f>
        <v>NORMAL</v>
      </c>
      <c r="Q16" s="27">
        <f t="shared" ref="Q16:Q34" si="23">((I16-100)-((I16-100)*0.1))</f>
        <v>47.789999999999992</v>
      </c>
      <c r="R16" s="27">
        <f t="shared" ref="R16:R34" si="24">(H16)-(0.1*H16)</f>
        <v>44.28</v>
      </c>
      <c r="S16" s="27">
        <f t="shared" ref="S16:S34" si="25">(H16)+(0.1*H16)</f>
        <v>54.120000000000005</v>
      </c>
      <c r="T16" s="27">
        <f t="shared" ref="T16:T34" si="26">Q16*K16</f>
        <v>1433.6999999999998</v>
      </c>
      <c r="U16" s="36">
        <v>43419</v>
      </c>
      <c r="V16" s="195"/>
    </row>
    <row r="18" spans="1:22">
      <c r="A18" s="4" t="s">
        <v>603</v>
      </c>
      <c r="B18" s="5" t="s">
        <v>604</v>
      </c>
      <c r="C18" s="5" t="s">
        <v>605</v>
      </c>
      <c r="D18" s="5"/>
      <c r="E18" s="18" t="s">
        <v>25</v>
      </c>
      <c r="F18" s="5"/>
      <c r="G18" s="18" t="s">
        <v>26</v>
      </c>
      <c r="H18" s="8">
        <v>52.1</v>
      </c>
      <c r="I18" s="8">
        <v>156.4</v>
      </c>
      <c r="J18" s="8">
        <v>35.9</v>
      </c>
      <c r="K18" s="6">
        <v>30</v>
      </c>
      <c r="L18" s="6">
        <f t="shared" si="18"/>
        <v>5</v>
      </c>
      <c r="M18" s="23">
        <f t="shared" si="19"/>
        <v>1.5748031496063035</v>
      </c>
      <c r="N18" s="23">
        <f t="shared" si="20"/>
        <v>114.62000000000002</v>
      </c>
      <c r="O18" s="24">
        <f t="shared" si="21"/>
        <v>21.299245818643257</v>
      </c>
      <c r="P18" s="6" t="str">
        <f t="shared" si="22"/>
        <v>NORMAL</v>
      </c>
      <c r="Q18" s="23">
        <f t="shared" si="23"/>
        <v>50.760000000000005</v>
      </c>
      <c r="R18" s="23">
        <f t="shared" si="24"/>
        <v>46.89</v>
      </c>
      <c r="S18" s="23">
        <f t="shared" si="25"/>
        <v>57.31</v>
      </c>
      <c r="T18" s="23">
        <f t="shared" si="26"/>
        <v>1522.8000000000002</v>
      </c>
      <c r="U18" s="34">
        <v>43182</v>
      </c>
      <c r="V18" s="195" t="s">
        <v>664</v>
      </c>
    </row>
    <row r="19" spans="1:22">
      <c r="A19" s="4" t="s">
        <v>607</v>
      </c>
      <c r="B19" s="5" t="s">
        <v>608</v>
      </c>
      <c r="C19" s="5" t="s">
        <v>108</v>
      </c>
      <c r="D19" s="5"/>
      <c r="E19" s="18" t="s">
        <v>37</v>
      </c>
      <c r="F19" s="5"/>
      <c r="G19" s="18" t="s">
        <v>26</v>
      </c>
      <c r="H19" s="8">
        <v>66.099999999999994</v>
      </c>
      <c r="I19" s="8">
        <v>160.5</v>
      </c>
      <c r="J19" s="8">
        <v>23</v>
      </c>
      <c r="K19" s="6">
        <v>30</v>
      </c>
      <c r="L19" s="6">
        <f t="shared" si="18"/>
        <v>5</v>
      </c>
      <c r="M19" s="23">
        <f t="shared" si="19"/>
        <v>3.1889763779527556</v>
      </c>
      <c r="N19" s="23">
        <f t="shared" si="20"/>
        <v>145.41999999999999</v>
      </c>
      <c r="O19" s="24">
        <f t="shared" si="21"/>
        <v>25.659688861715239</v>
      </c>
      <c r="P19" s="6" t="str">
        <f t="shared" si="22"/>
        <v>OVERWEIGHT</v>
      </c>
      <c r="Q19" s="23">
        <f t="shared" si="23"/>
        <v>54.45</v>
      </c>
      <c r="R19" s="23">
        <f t="shared" si="24"/>
        <v>59.489999999999995</v>
      </c>
      <c r="S19" s="23">
        <f t="shared" si="25"/>
        <v>72.709999999999994</v>
      </c>
      <c r="T19" s="23">
        <f t="shared" si="26"/>
        <v>1633.5</v>
      </c>
      <c r="U19" s="34">
        <v>43182</v>
      </c>
      <c r="V19" s="195"/>
    </row>
    <row r="20" spans="1:22">
      <c r="A20" s="4" t="s">
        <v>610</v>
      </c>
      <c r="B20" s="5" t="s">
        <v>611</v>
      </c>
      <c r="C20" s="5" t="s">
        <v>83</v>
      </c>
      <c r="D20" s="5"/>
      <c r="E20" s="18" t="s">
        <v>25</v>
      </c>
      <c r="F20" s="5"/>
      <c r="G20" s="18" t="s">
        <v>26</v>
      </c>
      <c r="H20" s="8">
        <v>53.1</v>
      </c>
      <c r="I20" s="8">
        <v>150</v>
      </c>
      <c r="J20" s="8">
        <v>35.1</v>
      </c>
      <c r="K20" s="6">
        <v>30</v>
      </c>
      <c r="L20" s="6">
        <f t="shared" si="18"/>
        <v>4</v>
      </c>
      <c r="M20" s="23">
        <f t="shared" si="19"/>
        <v>11.055118110236222</v>
      </c>
      <c r="N20" s="23">
        <f t="shared" si="20"/>
        <v>116.82000000000001</v>
      </c>
      <c r="O20" s="24">
        <f t="shared" si="21"/>
        <v>23.6</v>
      </c>
      <c r="P20" s="6" t="str">
        <f t="shared" si="22"/>
        <v>NORMAL</v>
      </c>
      <c r="Q20" s="23">
        <f t="shared" si="23"/>
        <v>45</v>
      </c>
      <c r="R20" s="23">
        <f t="shared" si="24"/>
        <v>47.79</v>
      </c>
      <c r="S20" s="23">
        <f t="shared" si="25"/>
        <v>58.410000000000004</v>
      </c>
      <c r="T20" s="23">
        <f t="shared" si="26"/>
        <v>1350</v>
      </c>
      <c r="U20" s="34">
        <v>43182</v>
      </c>
      <c r="V20" s="195"/>
    </row>
    <row r="21" spans="1:22">
      <c r="A21" s="4" t="s">
        <v>613</v>
      </c>
      <c r="B21" s="5" t="s">
        <v>614</v>
      </c>
      <c r="C21" s="5"/>
      <c r="D21" s="5"/>
      <c r="E21" s="18" t="s">
        <v>25</v>
      </c>
      <c r="F21" s="5"/>
      <c r="G21" s="18" t="s">
        <v>26</v>
      </c>
      <c r="H21" s="8">
        <v>51</v>
      </c>
      <c r="I21" s="8">
        <v>147.19999999999999</v>
      </c>
      <c r="J21" s="8">
        <v>34.799999999999997</v>
      </c>
      <c r="K21" s="6">
        <v>30</v>
      </c>
      <c r="L21" s="6">
        <f t="shared" si="18"/>
        <v>4</v>
      </c>
      <c r="M21" s="23">
        <f t="shared" si="19"/>
        <v>9.9527559055118076</v>
      </c>
      <c r="N21" s="23">
        <f t="shared" si="20"/>
        <v>112.2</v>
      </c>
      <c r="O21" s="24">
        <f t="shared" si="21"/>
        <v>23.537186909262761</v>
      </c>
      <c r="P21" s="6" t="str">
        <f t="shared" si="22"/>
        <v>NORMAL</v>
      </c>
      <c r="Q21" s="23">
        <f t="shared" si="23"/>
        <v>42.47999999999999</v>
      </c>
      <c r="R21" s="23">
        <f t="shared" si="24"/>
        <v>45.9</v>
      </c>
      <c r="S21" s="23">
        <f t="shared" si="25"/>
        <v>56.1</v>
      </c>
      <c r="T21" s="23">
        <f t="shared" si="26"/>
        <v>1274.3999999999996</v>
      </c>
      <c r="U21" s="34">
        <v>43182</v>
      </c>
      <c r="V21" s="195"/>
    </row>
    <row r="22" spans="1:22">
      <c r="A22" s="4" t="s">
        <v>616</v>
      </c>
      <c r="B22" s="5" t="s">
        <v>617</v>
      </c>
      <c r="C22" s="5"/>
      <c r="D22" s="5"/>
      <c r="E22" s="18" t="s">
        <v>37</v>
      </c>
      <c r="F22" s="5"/>
      <c r="G22" s="18" t="s">
        <v>26</v>
      </c>
      <c r="H22" s="8">
        <v>69</v>
      </c>
      <c r="I22" s="8">
        <v>166.9</v>
      </c>
      <c r="J22" s="8">
        <v>25.5</v>
      </c>
      <c r="K22" s="6">
        <v>30</v>
      </c>
      <c r="L22" s="6">
        <f t="shared" si="18"/>
        <v>5</v>
      </c>
      <c r="M22" s="23">
        <f t="shared" si="19"/>
        <v>5.7086614173228263</v>
      </c>
      <c r="N22" s="23">
        <f t="shared" si="20"/>
        <v>151.80000000000001</v>
      </c>
      <c r="O22" s="24">
        <f t="shared" si="21"/>
        <v>24.770593787032485</v>
      </c>
      <c r="P22" s="6" t="str">
        <f t="shared" si="22"/>
        <v>NORMAL</v>
      </c>
      <c r="Q22" s="23">
        <f t="shared" si="23"/>
        <v>60.210000000000008</v>
      </c>
      <c r="R22" s="23">
        <f t="shared" si="24"/>
        <v>62.1</v>
      </c>
      <c r="S22" s="23">
        <f t="shared" si="25"/>
        <v>75.900000000000006</v>
      </c>
      <c r="T22" s="23">
        <f t="shared" si="26"/>
        <v>1806.3000000000002</v>
      </c>
      <c r="U22" s="34">
        <v>43182</v>
      </c>
      <c r="V22" s="195"/>
    </row>
    <row r="23" spans="1:22">
      <c r="A23" s="4" t="s">
        <v>619</v>
      </c>
      <c r="B23" s="5" t="s">
        <v>620</v>
      </c>
      <c r="C23" s="5"/>
      <c r="D23" s="5"/>
      <c r="E23" s="18" t="s">
        <v>37</v>
      </c>
      <c r="F23" s="5"/>
      <c r="G23" s="18" t="s">
        <v>26</v>
      </c>
      <c r="H23" s="8">
        <v>67.2</v>
      </c>
      <c r="I23" s="8">
        <v>161.5</v>
      </c>
      <c r="J23" s="8">
        <v>20.3</v>
      </c>
      <c r="K23" s="6">
        <v>30</v>
      </c>
      <c r="L23" s="6">
        <f t="shared" si="18"/>
        <v>5</v>
      </c>
      <c r="M23" s="23">
        <f t="shared" si="19"/>
        <v>3.5826771653543368</v>
      </c>
      <c r="N23" s="23">
        <f t="shared" si="20"/>
        <v>147.84000000000003</v>
      </c>
      <c r="O23" s="24">
        <f t="shared" si="21"/>
        <v>25.764648371977113</v>
      </c>
      <c r="P23" s="6" t="str">
        <f t="shared" si="22"/>
        <v>OVERWEIGHT</v>
      </c>
      <c r="Q23" s="23">
        <f t="shared" si="23"/>
        <v>55.35</v>
      </c>
      <c r="R23" s="23">
        <f t="shared" si="24"/>
        <v>60.480000000000004</v>
      </c>
      <c r="S23" s="23">
        <f t="shared" si="25"/>
        <v>73.92</v>
      </c>
      <c r="T23" s="23">
        <f t="shared" si="26"/>
        <v>1660.5</v>
      </c>
      <c r="U23" s="34">
        <v>43182</v>
      </c>
      <c r="V23" s="195"/>
    </row>
    <row r="24" spans="1:22">
      <c r="A24" s="4" t="s">
        <v>622</v>
      </c>
      <c r="B24" s="5" t="s">
        <v>623</v>
      </c>
      <c r="C24" s="5"/>
      <c r="D24" s="5"/>
      <c r="E24" s="18" t="s">
        <v>25</v>
      </c>
      <c r="F24" s="5"/>
      <c r="G24" s="18" t="s">
        <v>26</v>
      </c>
      <c r="H24" s="8">
        <v>72</v>
      </c>
      <c r="I24" s="8">
        <v>149.5</v>
      </c>
      <c r="J24" s="8">
        <v>47</v>
      </c>
      <c r="K24" s="6">
        <v>30</v>
      </c>
      <c r="L24" s="6">
        <f t="shared" si="18"/>
        <v>4</v>
      </c>
      <c r="M24" s="23">
        <f t="shared" si="19"/>
        <v>10.858267716535426</v>
      </c>
      <c r="N24" s="23">
        <f t="shared" si="20"/>
        <v>158.4</v>
      </c>
      <c r="O24" s="24">
        <f t="shared" si="21"/>
        <v>32.214404760573146</v>
      </c>
      <c r="P24" s="6" t="str">
        <f t="shared" si="22"/>
        <v>OBESE</v>
      </c>
      <c r="Q24" s="23">
        <f t="shared" si="23"/>
        <v>44.55</v>
      </c>
      <c r="R24" s="23">
        <f t="shared" si="24"/>
        <v>64.8</v>
      </c>
      <c r="S24" s="23">
        <f t="shared" si="25"/>
        <v>79.2</v>
      </c>
      <c r="T24" s="23">
        <f t="shared" si="26"/>
        <v>1336.5</v>
      </c>
      <c r="U24" s="34">
        <v>43182</v>
      </c>
      <c r="V24" s="195"/>
    </row>
    <row r="25" spans="1:22">
      <c r="A25" s="4" t="s">
        <v>624</v>
      </c>
      <c r="B25" s="5" t="s">
        <v>625</v>
      </c>
      <c r="C25" s="5"/>
      <c r="D25" s="5"/>
      <c r="E25" s="18" t="s">
        <v>25</v>
      </c>
      <c r="F25" s="5"/>
      <c r="G25" s="18" t="s">
        <v>26</v>
      </c>
      <c r="H25" s="8">
        <v>69.3</v>
      </c>
      <c r="I25" s="8">
        <v>162</v>
      </c>
      <c r="J25" s="8">
        <v>37.6</v>
      </c>
      <c r="K25" s="6">
        <v>30</v>
      </c>
      <c r="L25" s="6">
        <f t="shared" si="18"/>
        <v>5</v>
      </c>
      <c r="M25" s="23">
        <f t="shared" si="19"/>
        <v>3.7795275590551221</v>
      </c>
      <c r="N25" s="23">
        <f t="shared" si="20"/>
        <v>152.46</v>
      </c>
      <c r="O25" s="24">
        <f t="shared" si="21"/>
        <v>26.406035665294919</v>
      </c>
      <c r="P25" s="6" t="str">
        <f t="shared" si="22"/>
        <v>OVERWEIGHT</v>
      </c>
      <c r="Q25" s="23">
        <f t="shared" si="23"/>
        <v>55.8</v>
      </c>
      <c r="R25" s="23">
        <f t="shared" si="24"/>
        <v>62.37</v>
      </c>
      <c r="S25" s="23">
        <f t="shared" si="25"/>
        <v>76.22999999999999</v>
      </c>
      <c r="T25" s="23">
        <f t="shared" si="26"/>
        <v>1674</v>
      </c>
      <c r="U25" s="34">
        <v>43182</v>
      </c>
      <c r="V25" s="195"/>
    </row>
    <row r="26" spans="1:22">
      <c r="A26" s="4" t="s">
        <v>239</v>
      </c>
      <c r="B26" s="5" t="s">
        <v>627</v>
      </c>
      <c r="C26" s="5"/>
      <c r="D26" s="5"/>
      <c r="E26" s="18" t="s">
        <v>25</v>
      </c>
      <c r="F26" s="5"/>
      <c r="G26" s="18" t="s">
        <v>26</v>
      </c>
      <c r="H26" s="8">
        <v>54.3</v>
      </c>
      <c r="I26" s="8">
        <v>155.4</v>
      </c>
      <c r="J26" s="8"/>
      <c r="K26" s="6">
        <v>30</v>
      </c>
      <c r="L26" s="6">
        <f t="shared" si="18"/>
        <v>5</v>
      </c>
      <c r="M26" s="23">
        <f t="shared" si="19"/>
        <v>1.1811023622047223</v>
      </c>
      <c r="N26" s="23">
        <f t="shared" si="20"/>
        <v>119.46000000000001</v>
      </c>
      <c r="O26" s="24">
        <f t="shared" si="21"/>
        <v>22.485254145485801</v>
      </c>
      <c r="P26" s="6" t="str">
        <f t="shared" si="22"/>
        <v>NORMAL</v>
      </c>
      <c r="Q26" s="23">
        <f t="shared" si="23"/>
        <v>49.860000000000007</v>
      </c>
      <c r="R26" s="23">
        <f t="shared" si="24"/>
        <v>48.87</v>
      </c>
      <c r="S26" s="23">
        <f t="shared" si="25"/>
        <v>59.73</v>
      </c>
      <c r="T26" s="23">
        <f t="shared" si="26"/>
        <v>1495.8000000000002</v>
      </c>
      <c r="U26" s="34">
        <v>43182</v>
      </c>
      <c r="V26" s="195"/>
    </row>
    <row r="27" spans="1:22">
      <c r="A27" s="4" t="s">
        <v>629</v>
      </c>
      <c r="B27" s="5" t="s">
        <v>630</v>
      </c>
      <c r="C27" s="5"/>
      <c r="D27" s="5"/>
      <c r="E27" s="18" t="s">
        <v>25</v>
      </c>
      <c r="F27" s="5"/>
      <c r="G27" s="18" t="s">
        <v>26</v>
      </c>
      <c r="H27" s="8">
        <v>51.7</v>
      </c>
      <c r="I27" s="8">
        <v>159.1</v>
      </c>
      <c r="J27" s="8">
        <v>31.2</v>
      </c>
      <c r="K27" s="6">
        <v>30</v>
      </c>
      <c r="L27" s="6">
        <f t="shared" si="18"/>
        <v>5</v>
      </c>
      <c r="M27" s="23">
        <f t="shared" si="19"/>
        <v>2.6377952755905483</v>
      </c>
      <c r="N27" s="23">
        <f t="shared" si="20"/>
        <v>113.74000000000001</v>
      </c>
      <c r="O27" s="24">
        <f t="shared" si="21"/>
        <v>20.424441221658128</v>
      </c>
      <c r="P27" s="6" t="str">
        <f t="shared" si="22"/>
        <v>NORMAL</v>
      </c>
      <c r="Q27" s="23">
        <f t="shared" si="23"/>
        <v>53.19</v>
      </c>
      <c r="R27" s="23">
        <f t="shared" si="24"/>
        <v>46.53</v>
      </c>
      <c r="S27" s="23">
        <f t="shared" si="25"/>
        <v>56.870000000000005</v>
      </c>
      <c r="T27" s="23">
        <f t="shared" si="26"/>
        <v>1595.6999999999998</v>
      </c>
      <c r="U27" s="34">
        <v>43182</v>
      </c>
      <c r="V27" s="195"/>
    </row>
    <row r="28" spans="1:22">
      <c r="A28" s="4" t="s">
        <v>632</v>
      </c>
      <c r="B28" s="5" t="s">
        <v>633</v>
      </c>
      <c r="C28" s="5"/>
      <c r="D28" s="5"/>
      <c r="E28" s="18" t="s">
        <v>37</v>
      </c>
      <c r="F28" s="5"/>
      <c r="G28" s="18" t="s">
        <v>26</v>
      </c>
      <c r="H28" s="8">
        <v>62.8</v>
      </c>
      <c r="I28" s="8">
        <v>160.9</v>
      </c>
      <c r="J28" s="8">
        <v>21</v>
      </c>
      <c r="K28" s="6">
        <v>30</v>
      </c>
      <c r="L28" s="6">
        <f t="shared" si="18"/>
        <v>5</v>
      </c>
      <c r="M28" s="23">
        <f t="shared" si="19"/>
        <v>3.3464566929133817</v>
      </c>
      <c r="N28" s="23">
        <f t="shared" si="20"/>
        <v>138.16</v>
      </c>
      <c r="O28" s="24">
        <f t="shared" si="21"/>
        <v>24.257584647575538</v>
      </c>
      <c r="P28" s="6" t="str">
        <f t="shared" si="22"/>
        <v>NORMAL</v>
      </c>
      <c r="Q28" s="23">
        <f t="shared" si="23"/>
        <v>54.81</v>
      </c>
      <c r="R28" s="23">
        <f t="shared" si="24"/>
        <v>56.519999999999996</v>
      </c>
      <c r="S28" s="23">
        <f t="shared" si="25"/>
        <v>69.08</v>
      </c>
      <c r="T28" s="23">
        <f t="shared" si="26"/>
        <v>1644.3000000000002</v>
      </c>
      <c r="U28" s="34">
        <v>43182</v>
      </c>
      <c r="V28" s="195"/>
    </row>
    <row r="29" spans="1:22">
      <c r="A29" s="4" t="s">
        <v>635</v>
      </c>
      <c r="B29" s="5" t="s">
        <v>636</v>
      </c>
      <c r="C29" s="5"/>
      <c r="D29" s="5"/>
      <c r="E29" s="18" t="s">
        <v>25</v>
      </c>
      <c r="F29" s="5"/>
      <c r="G29" s="18" t="s">
        <v>26</v>
      </c>
      <c r="H29" s="8">
        <v>81.099999999999994</v>
      </c>
      <c r="I29" s="8">
        <v>174.5</v>
      </c>
      <c r="J29" s="8">
        <v>46.4</v>
      </c>
      <c r="K29" s="6">
        <v>30</v>
      </c>
      <c r="L29" s="6">
        <f t="shared" si="18"/>
        <v>5</v>
      </c>
      <c r="M29" s="23">
        <f t="shared" si="19"/>
        <v>8.7007874015747966</v>
      </c>
      <c r="N29" s="23">
        <f t="shared" si="20"/>
        <v>178.42000000000002</v>
      </c>
      <c r="O29" s="24">
        <f t="shared" si="21"/>
        <v>26.633607277444352</v>
      </c>
      <c r="P29" s="6" t="str">
        <f t="shared" si="22"/>
        <v>OVERWEIGHT</v>
      </c>
      <c r="Q29" s="23">
        <f t="shared" si="23"/>
        <v>67.05</v>
      </c>
      <c r="R29" s="23">
        <f t="shared" si="24"/>
        <v>72.989999999999995</v>
      </c>
      <c r="S29" s="23">
        <f t="shared" si="25"/>
        <v>89.21</v>
      </c>
      <c r="T29" s="23">
        <f t="shared" si="26"/>
        <v>2011.5</v>
      </c>
      <c r="U29" s="34">
        <v>43182</v>
      </c>
      <c r="V29" s="195"/>
    </row>
    <row r="30" spans="1:22">
      <c r="A30" s="4" t="s">
        <v>637</v>
      </c>
      <c r="B30" s="5" t="s">
        <v>638</v>
      </c>
      <c r="C30" s="5"/>
      <c r="D30" s="5"/>
      <c r="E30" s="18" t="s">
        <v>37</v>
      </c>
      <c r="F30" s="5"/>
      <c r="G30" s="18" t="s">
        <v>26</v>
      </c>
      <c r="H30" s="8">
        <v>60.2</v>
      </c>
      <c r="I30" s="8">
        <v>153.69999999999999</v>
      </c>
      <c r="J30" s="8">
        <v>24</v>
      </c>
      <c r="K30" s="6">
        <v>30</v>
      </c>
      <c r="L30" s="6">
        <f t="shared" si="18"/>
        <v>5</v>
      </c>
      <c r="M30" s="23">
        <f t="shared" si="19"/>
        <v>0.51181102362204811</v>
      </c>
      <c r="N30" s="23">
        <f t="shared" si="20"/>
        <v>132.44000000000003</v>
      </c>
      <c r="O30" s="24">
        <f t="shared" si="21"/>
        <v>25.482894501240072</v>
      </c>
      <c r="P30" s="6" t="str">
        <f t="shared" si="22"/>
        <v>OVERWEIGHT</v>
      </c>
      <c r="Q30" s="23">
        <f t="shared" si="23"/>
        <v>48.329999999999991</v>
      </c>
      <c r="R30" s="23">
        <f t="shared" si="24"/>
        <v>54.18</v>
      </c>
      <c r="S30" s="23">
        <f t="shared" si="25"/>
        <v>66.22</v>
      </c>
      <c r="T30" s="23">
        <f t="shared" si="26"/>
        <v>1449.8999999999996</v>
      </c>
      <c r="U30" s="34">
        <v>43182</v>
      </c>
      <c r="V30" s="195"/>
    </row>
    <row r="31" spans="1:22">
      <c r="A31" s="4" t="s">
        <v>582</v>
      </c>
      <c r="B31" s="5" t="s">
        <v>640</v>
      </c>
      <c r="C31" s="5"/>
      <c r="D31" s="5"/>
      <c r="E31" s="18" t="s">
        <v>37</v>
      </c>
      <c r="F31" s="5"/>
      <c r="G31" s="18" t="s">
        <v>26</v>
      </c>
      <c r="H31" s="8">
        <v>76.099999999999994</v>
      </c>
      <c r="I31" s="8">
        <v>164.2</v>
      </c>
      <c r="J31" s="8">
        <v>24.7</v>
      </c>
      <c r="K31" s="6">
        <v>30</v>
      </c>
      <c r="L31" s="6">
        <f t="shared" si="18"/>
        <v>5</v>
      </c>
      <c r="M31" s="23">
        <f t="shared" si="19"/>
        <v>4.6456692913385815</v>
      </c>
      <c r="N31" s="23">
        <f t="shared" si="20"/>
        <v>167.42</v>
      </c>
      <c r="O31" s="24">
        <f t="shared" si="21"/>
        <v>28.225285998922917</v>
      </c>
      <c r="P31" s="6" t="str">
        <f t="shared" si="22"/>
        <v>OVERWEIGHT</v>
      </c>
      <c r="Q31" s="23">
        <f t="shared" si="23"/>
        <v>57.779999999999987</v>
      </c>
      <c r="R31" s="23">
        <f t="shared" si="24"/>
        <v>68.489999999999995</v>
      </c>
      <c r="S31" s="23">
        <f t="shared" si="25"/>
        <v>83.71</v>
      </c>
      <c r="T31" s="23">
        <f t="shared" si="26"/>
        <v>1733.3999999999996</v>
      </c>
      <c r="U31" s="34">
        <v>43182</v>
      </c>
      <c r="V31" s="195"/>
    </row>
    <row r="32" spans="1:22">
      <c r="A32" s="4" t="s">
        <v>642</v>
      </c>
      <c r="B32" s="5" t="s">
        <v>530</v>
      </c>
      <c r="C32" s="5"/>
      <c r="D32" s="5"/>
      <c r="E32" s="18" t="s">
        <v>25</v>
      </c>
      <c r="F32" s="5"/>
      <c r="G32" s="18" t="s">
        <v>26</v>
      </c>
      <c r="H32" s="8">
        <v>51.9</v>
      </c>
      <c r="I32" s="8">
        <v>157.1</v>
      </c>
      <c r="J32" s="8">
        <v>31.3</v>
      </c>
      <c r="K32" s="6">
        <v>30</v>
      </c>
      <c r="L32" s="6">
        <f t="shared" si="18"/>
        <v>5</v>
      </c>
      <c r="M32" s="23">
        <f t="shared" si="19"/>
        <v>1.8503937007873965</v>
      </c>
      <c r="N32" s="23">
        <f t="shared" si="20"/>
        <v>114.18</v>
      </c>
      <c r="O32" s="24">
        <f t="shared" si="21"/>
        <v>21.028824075450935</v>
      </c>
      <c r="P32" s="6" t="str">
        <f t="shared" si="22"/>
        <v>NORMAL</v>
      </c>
      <c r="Q32" s="23">
        <f t="shared" si="23"/>
        <v>51.389999999999993</v>
      </c>
      <c r="R32" s="23">
        <f t="shared" si="24"/>
        <v>46.71</v>
      </c>
      <c r="S32" s="23">
        <f t="shared" si="25"/>
        <v>57.089999999999996</v>
      </c>
      <c r="T32" s="23">
        <f t="shared" si="26"/>
        <v>1541.6999999999998</v>
      </c>
      <c r="U32" s="34">
        <v>43182</v>
      </c>
      <c r="V32" s="195"/>
    </row>
    <row r="33" spans="1:22">
      <c r="A33" s="4" t="s">
        <v>644</v>
      </c>
      <c r="B33" s="5" t="s">
        <v>645</v>
      </c>
      <c r="C33" s="5"/>
      <c r="D33" s="5"/>
      <c r="E33" s="18" t="s">
        <v>25</v>
      </c>
      <c r="F33" s="5"/>
      <c r="G33" s="18" t="s">
        <v>26</v>
      </c>
      <c r="H33" s="8">
        <v>78.8</v>
      </c>
      <c r="I33" s="8">
        <v>158</v>
      </c>
      <c r="J33" s="8">
        <v>28.3</v>
      </c>
      <c r="K33" s="6">
        <v>30</v>
      </c>
      <c r="L33" s="6">
        <f t="shared" si="18"/>
        <v>5</v>
      </c>
      <c r="M33" s="23">
        <f t="shared" si="19"/>
        <v>2.2047244094488185</v>
      </c>
      <c r="N33" s="23">
        <f t="shared" si="20"/>
        <v>173.36</v>
      </c>
      <c r="O33" s="24">
        <f t="shared" si="21"/>
        <v>31.565454254125935</v>
      </c>
      <c r="P33" s="6" t="str">
        <f t="shared" si="22"/>
        <v>OBESE</v>
      </c>
      <c r="Q33" s="23">
        <f t="shared" si="23"/>
        <v>52.2</v>
      </c>
      <c r="R33" s="23">
        <f t="shared" si="24"/>
        <v>70.92</v>
      </c>
      <c r="S33" s="23">
        <f t="shared" si="25"/>
        <v>86.679999999999993</v>
      </c>
      <c r="T33" s="23">
        <f t="shared" si="26"/>
        <v>1566</v>
      </c>
      <c r="U33" s="34">
        <v>43182</v>
      </c>
      <c r="V33" s="195"/>
    </row>
    <row r="34" spans="1:22">
      <c r="A34" s="4" t="s">
        <v>647</v>
      </c>
      <c r="B34" s="5" t="s">
        <v>648</v>
      </c>
      <c r="C34" s="5"/>
      <c r="D34" s="5"/>
      <c r="E34" s="18" t="s">
        <v>25</v>
      </c>
      <c r="F34" s="5"/>
      <c r="G34" s="18" t="s">
        <v>26</v>
      </c>
      <c r="H34" s="8">
        <v>89.9</v>
      </c>
      <c r="I34" s="8">
        <v>156.6</v>
      </c>
      <c r="J34" s="8">
        <v>50.6</v>
      </c>
      <c r="K34" s="6">
        <v>30</v>
      </c>
      <c r="L34" s="6">
        <f t="shared" si="18"/>
        <v>5</v>
      </c>
      <c r="M34" s="23">
        <f t="shared" si="19"/>
        <v>1.6535433070866112</v>
      </c>
      <c r="N34" s="23">
        <f t="shared" si="20"/>
        <v>197.78000000000003</v>
      </c>
      <c r="O34" s="24">
        <f t="shared" si="21"/>
        <v>36.658625419800394</v>
      </c>
      <c r="P34" s="6" t="str">
        <f t="shared" si="22"/>
        <v>OBESE</v>
      </c>
      <c r="Q34" s="23">
        <f t="shared" si="23"/>
        <v>50.94</v>
      </c>
      <c r="R34" s="23">
        <f t="shared" si="24"/>
        <v>80.910000000000011</v>
      </c>
      <c r="S34" s="23">
        <f t="shared" si="25"/>
        <v>98.89</v>
      </c>
      <c r="T34" s="23">
        <f t="shared" si="26"/>
        <v>1528.1999999999998</v>
      </c>
      <c r="U34" s="34">
        <v>43182</v>
      </c>
      <c r="V34" s="195"/>
    </row>
    <row r="35" spans="1:22">
      <c r="E35" s="19"/>
      <c r="H35" s="20"/>
      <c r="I35" s="20"/>
      <c r="J35" s="20"/>
      <c r="K35" s="29"/>
      <c r="L35" s="29"/>
      <c r="M35" s="30"/>
      <c r="N35" s="30"/>
      <c r="O35" s="31"/>
      <c r="P35" s="29"/>
      <c r="Q35" s="30"/>
      <c r="R35" s="30"/>
      <c r="S35" s="30"/>
      <c r="T35" s="30"/>
      <c r="U35" s="37"/>
      <c r="V35" s="195"/>
    </row>
    <row r="36" spans="1:22">
      <c r="A36" s="21" t="s">
        <v>650</v>
      </c>
      <c r="B36" s="10" t="s">
        <v>651</v>
      </c>
      <c r="C36" s="10"/>
      <c r="D36" s="10"/>
      <c r="E36" s="22" t="s">
        <v>25</v>
      </c>
      <c r="F36" s="10"/>
      <c r="G36" s="11" t="s">
        <v>26</v>
      </c>
      <c r="H36" s="12">
        <v>51.6</v>
      </c>
      <c r="I36" s="12">
        <v>146.19999999999999</v>
      </c>
      <c r="J36" s="10"/>
      <c r="K36" s="11">
        <v>30</v>
      </c>
      <c r="L36" s="11">
        <f t="shared" ref="L36:L41" si="27">ROUNDDOWN(((I36/2.54)/12),0)</f>
        <v>4</v>
      </c>
      <c r="M36" s="25">
        <f t="shared" ref="M36:M41" si="28">((((I36/2.54)/12)-L36)*12)</f>
        <v>9.5590551181102263</v>
      </c>
      <c r="N36" s="25">
        <f t="shared" ref="N36:N41" si="29">H36*2.2</f>
        <v>113.52000000000001</v>
      </c>
      <c r="O36" s="26">
        <f t="shared" ref="O36:O41" si="30">H36/((I36/100)^2)</f>
        <v>24.140983342721494</v>
      </c>
      <c r="P36" s="11" t="str">
        <f t="shared" ref="P36:P41" si="31">IF(O36&lt;18.5,"UNDERWEIGHT",IF(O36&lt;=24.99,"NORMAL",IF(O36&lt;=29.99,"OVERWEIGHT","OBESE")))</f>
        <v>NORMAL</v>
      </c>
      <c r="Q36" s="25">
        <f t="shared" ref="Q36:Q41" si="32">((I36-100)-((I36-100)*0.1))</f>
        <v>41.579999999999991</v>
      </c>
      <c r="R36" s="25">
        <f t="shared" ref="R36:R41" si="33">(H36)-(0.1*H36)</f>
        <v>46.44</v>
      </c>
      <c r="S36" s="25">
        <f t="shared" ref="S36:S41" si="34">(H36)+(0.1*H36)</f>
        <v>56.760000000000005</v>
      </c>
      <c r="T36" s="25">
        <f t="shared" ref="T36:T41" si="35">Q36*K36</f>
        <v>1247.3999999999996</v>
      </c>
      <c r="U36" s="35">
        <v>43322</v>
      </c>
      <c r="V36" s="195"/>
    </row>
    <row r="38" spans="1:22">
      <c r="A38" s="4" t="s">
        <v>656</v>
      </c>
      <c r="B38" s="5" t="s">
        <v>657</v>
      </c>
      <c r="C38" s="5" t="s">
        <v>587</v>
      </c>
      <c r="D38" s="5"/>
      <c r="E38" s="5" t="s">
        <v>25</v>
      </c>
      <c r="F38" s="5"/>
      <c r="G38" s="6" t="s">
        <v>26</v>
      </c>
      <c r="H38" s="8">
        <v>50.5</v>
      </c>
      <c r="I38" s="8">
        <v>146.6</v>
      </c>
      <c r="J38" s="32">
        <v>33.6</v>
      </c>
      <c r="K38" s="6">
        <v>30</v>
      </c>
      <c r="L38" s="6">
        <f t="shared" si="27"/>
        <v>4</v>
      </c>
      <c r="M38" s="23">
        <f t="shared" si="28"/>
        <v>9.7165354330708631</v>
      </c>
      <c r="N38" s="23">
        <f t="shared" si="29"/>
        <v>111.10000000000001</v>
      </c>
      <c r="O38" s="24">
        <f t="shared" si="30"/>
        <v>23.49759626569686</v>
      </c>
      <c r="P38" s="6" t="str">
        <f t="shared" si="31"/>
        <v>NORMAL</v>
      </c>
      <c r="Q38" s="23">
        <f t="shared" si="32"/>
        <v>41.94</v>
      </c>
      <c r="R38" s="23">
        <f t="shared" si="33"/>
        <v>45.45</v>
      </c>
      <c r="S38" s="23">
        <f t="shared" si="34"/>
        <v>55.55</v>
      </c>
      <c r="T38" s="23">
        <f t="shared" si="35"/>
        <v>1258.1999999999998</v>
      </c>
      <c r="U38" s="34">
        <v>43182</v>
      </c>
    </row>
    <row r="39" spans="1:22">
      <c r="A39" s="4" t="s">
        <v>658</v>
      </c>
      <c r="B39" s="5" t="s">
        <v>659</v>
      </c>
      <c r="C39" s="5" t="s">
        <v>587</v>
      </c>
      <c r="D39" s="5"/>
      <c r="E39" s="5" t="s">
        <v>37</v>
      </c>
      <c r="F39" s="5"/>
      <c r="G39" s="6" t="s">
        <v>26</v>
      </c>
      <c r="H39" s="8">
        <v>67</v>
      </c>
      <c r="I39" s="8">
        <v>161.1</v>
      </c>
      <c r="J39" s="8">
        <v>24.7</v>
      </c>
      <c r="K39" s="6">
        <v>30</v>
      </c>
      <c r="L39" s="6">
        <f t="shared" si="27"/>
        <v>5</v>
      </c>
      <c r="M39" s="23">
        <f t="shared" si="28"/>
        <v>3.4251968503937</v>
      </c>
      <c r="N39" s="23">
        <f t="shared" si="29"/>
        <v>147.4</v>
      </c>
      <c r="O39" s="24">
        <f t="shared" si="30"/>
        <v>25.815689080464423</v>
      </c>
      <c r="P39" s="6" t="str">
        <f t="shared" si="31"/>
        <v>OVERWEIGHT</v>
      </c>
      <c r="Q39" s="23">
        <f t="shared" si="32"/>
        <v>54.989999999999995</v>
      </c>
      <c r="R39" s="23">
        <f t="shared" si="33"/>
        <v>60.3</v>
      </c>
      <c r="S39" s="23">
        <f t="shared" si="34"/>
        <v>73.7</v>
      </c>
      <c r="T39" s="23">
        <f t="shared" si="35"/>
        <v>1649.6999999999998</v>
      </c>
      <c r="U39" s="34">
        <v>43182</v>
      </c>
    </row>
    <row r="40" spans="1:22">
      <c r="A40" s="4" t="s">
        <v>660</v>
      </c>
      <c r="B40" s="5" t="s">
        <v>661</v>
      </c>
      <c r="C40" s="5" t="s">
        <v>143</v>
      </c>
      <c r="D40" s="5"/>
      <c r="E40" s="5" t="s">
        <v>37</v>
      </c>
      <c r="F40" s="5"/>
      <c r="G40" s="6" t="s">
        <v>26</v>
      </c>
      <c r="H40" s="8">
        <v>73.599999999999994</v>
      </c>
      <c r="I40" s="8">
        <v>175</v>
      </c>
      <c r="J40" s="8">
        <v>16.399999999999999</v>
      </c>
      <c r="K40" s="6">
        <v>30</v>
      </c>
      <c r="L40" s="6">
        <f t="shared" si="27"/>
        <v>5</v>
      </c>
      <c r="M40" s="23">
        <f t="shared" si="28"/>
        <v>8.8976377952755819</v>
      </c>
      <c r="N40" s="23">
        <f t="shared" si="29"/>
        <v>161.91999999999999</v>
      </c>
      <c r="O40" s="24">
        <f t="shared" si="30"/>
        <v>24.032653061224487</v>
      </c>
      <c r="P40" s="6" t="str">
        <f t="shared" si="31"/>
        <v>NORMAL</v>
      </c>
      <c r="Q40" s="23">
        <f t="shared" si="32"/>
        <v>67.5</v>
      </c>
      <c r="R40" s="23">
        <f t="shared" si="33"/>
        <v>66.239999999999995</v>
      </c>
      <c r="S40" s="23">
        <f t="shared" si="34"/>
        <v>80.959999999999994</v>
      </c>
      <c r="T40" s="23">
        <f t="shared" si="35"/>
        <v>2025</v>
      </c>
      <c r="U40" s="34">
        <v>43182</v>
      </c>
    </row>
    <row r="41" spans="1:22">
      <c r="A41" s="4" t="s">
        <v>662</v>
      </c>
      <c r="B41" s="5" t="s">
        <v>97</v>
      </c>
      <c r="C41" s="5" t="s">
        <v>105</v>
      </c>
      <c r="D41" s="5"/>
      <c r="E41" s="5" t="s">
        <v>37</v>
      </c>
      <c r="F41" s="5"/>
      <c r="G41" s="6" t="s">
        <v>26</v>
      </c>
      <c r="H41" s="8">
        <v>65.099999999999994</v>
      </c>
      <c r="I41" s="8">
        <v>164</v>
      </c>
      <c r="J41" s="8">
        <v>20</v>
      </c>
      <c r="K41" s="6">
        <v>30</v>
      </c>
      <c r="L41" s="6">
        <f t="shared" si="27"/>
        <v>5</v>
      </c>
      <c r="M41" s="23">
        <f t="shared" si="28"/>
        <v>4.5669291338582632</v>
      </c>
      <c r="N41" s="23">
        <f t="shared" si="29"/>
        <v>143.22</v>
      </c>
      <c r="O41" s="24">
        <f t="shared" si="30"/>
        <v>24.204342653182632</v>
      </c>
      <c r="P41" s="6" t="str">
        <f t="shared" si="31"/>
        <v>NORMAL</v>
      </c>
      <c r="Q41" s="23">
        <f t="shared" si="32"/>
        <v>57.6</v>
      </c>
      <c r="R41" s="23">
        <f t="shared" si="33"/>
        <v>58.589999999999996</v>
      </c>
      <c r="S41" s="23">
        <f t="shared" si="34"/>
        <v>71.61</v>
      </c>
      <c r="T41" s="23">
        <f t="shared" si="35"/>
        <v>1728</v>
      </c>
      <c r="U41" s="34">
        <v>43182</v>
      </c>
    </row>
  </sheetData>
  <mergeCells count="2">
    <mergeCell ref="V2:V16"/>
    <mergeCell ref="V18:V3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Windows User</cp:lastModifiedBy>
  <dcterms:created xsi:type="dcterms:W3CDTF">2018-11-06T05:09:00Z</dcterms:created>
  <dcterms:modified xsi:type="dcterms:W3CDTF">2018-12-10T00:57:58Z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