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30" windowWidth="18915" windowHeight="11550"/>
  </bookViews>
  <sheets>
    <sheet name="Sheet2" sheetId="2" r:id="rId1"/>
    <sheet name="Sheet1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86" i="2" l="1"/>
  <c r="P86" i="2" s="1"/>
  <c r="S86" i="2"/>
  <c r="R86" i="2"/>
  <c r="Q86" i="2"/>
  <c r="T86" i="2" s="1"/>
  <c r="N86" i="2"/>
  <c r="L86" i="2"/>
  <c r="M86" i="2" s="1"/>
  <c r="S84" i="2"/>
  <c r="R84" i="2"/>
  <c r="Q84" i="2"/>
  <c r="T84" i="2" s="1"/>
  <c r="O84" i="2"/>
  <c r="P84" i="2" s="1"/>
  <c r="N84" i="2"/>
  <c r="L84" i="2"/>
  <c r="M84" i="2" s="1"/>
  <c r="S79" i="2"/>
  <c r="R79" i="2"/>
  <c r="Q79" i="2"/>
  <c r="T79" i="2" s="1"/>
  <c r="O79" i="2"/>
  <c r="P79" i="2" s="1"/>
  <c r="N79" i="2"/>
  <c r="L79" i="2"/>
  <c r="M79" i="2" s="1"/>
  <c r="S76" i="2"/>
  <c r="R76" i="2"/>
  <c r="Q76" i="2"/>
  <c r="T76" i="2" s="1"/>
  <c r="O76" i="2"/>
  <c r="P76" i="2" s="1"/>
  <c r="N76" i="2"/>
  <c r="L76" i="2"/>
  <c r="M76" i="2" s="1"/>
  <c r="S75" i="2"/>
  <c r="R75" i="2"/>
  <c r="Q75" i="2"/>
  <c r="T75" i="2" s="1"/>
  <c r="O75" i="2"/>
  <c r="P75" i="2" s="1"/>
  <c r="N75" i="2"/>
  <c r="L75" i="2"/>
  <c r="M75" i="2" s="1"/>
  <c r="S68" i="2"/>
  <c r="R68" i="2"/>
  <c r="Q68" i="2"/>
  <c r="T68" i="2" s="1"/>
  <c r="O68" i="2"/>
  <c r="P68" i="2" s="1"/>
  <c r="N68" i="2"/>
  <c r="L68" i="2"/>
  <c r="M68" i="2" s="1"/>
  <c r="S66" i="2"/>
  <c r="R66" i="2"/>
  <c r="Q66" i="2"/>
  <c r="T66" i="2" s="1"/>
  <c r="O66" i="2"/>
  <c r="P66" i="2" s="1"/>
  <c r="N66" i="2"/>
  <c r="L66" i="2"/>
  <c r="M66" i="2" s="1"/>
  <c r="S64" i="2"/>
  <c r="R64" i="2"/>
  <c r="Q64" i="2"/>
  <c r="T64" i="2" s="1"/>
  <c r="O64" i="2"/>
  <c r="P64" i="2" s="1"/>
  <c r="N64" i="2"/>
  <c r="L64" i="2"/>
  <c r="M64" i="2" s="1"/>
  <c r="S63" i="2"/>
  <c r="R63" i="2"/>
  <c r="Q63" i="2"/>
  <c r="T63" i="2" s="1"/>
  <c r="O63" i="2"/>
  <c r="P63" i="2" s="1"/>
  <c r="N63" i="2"/>
  <c r="L63" i="2"/>
  <c r="M63" i="2" s="1"/>
  <c r="S60" i="2"/>
  <c r="R60" i="2"/>
  <c r="Q60" i="2"/>
  <c r="T60" i="2" s="1"/>
  <c r="O60" i="2"/>
  <c r="P60" i="2" s="1"/>
  <c r="N60" i="2"/>
  <c r="L60" i="2"/>
  <c r="M60" i="2" s="1"/>
  <c r="S73" i="2"/>
  <c r="R73" i="2"/>
  <c r="Q73" i="2"/>
  <c r="T73" i="2" s="1"/>
  <c r="O73" i="2"/>
  <c r="P73" i="2" s="1"/>
  <c r="N73" i="2"/>
  <c r="L73" i="2"/>
  <c r="M73" i="2" s="1"/>
  <c r="S74" i="2"/>
  <c r="R74" i="2"/>
  <c r="Q74" i="2"/>
  <c r="T74" i="2" s="1"/>
  <c r="O74" i="2"/>
  <c r="P74" i="2" s="1"/>
  <c r="N74" i="2"/>
  <c r="L74" i="2"/>
  <c r="M74" i="2" s="1"/>
  <c r="S82" i="2"/>
  <c r="R82" i="2"/>
  <c r="Q82" i="2"/>
  <c r="T82" i="2" s="1"/>
  <c r="O82" i="2"/>
  <c r="P82" i="2" s="1"/>
  <c r="N82" i="2"/>
  <c r="L82" i="2"/>
  <c r="M82" i="2" s="1"/>
  <c r="S62" i="2"/>
  <c r="R62" i="2"/>
  <c r="Q62" i="2"/>
  <c r="T62" i="2" s="1"/>
  <c r="O62" i="2"/>
  <c r="P62" i="2" s="1"/>
  <c r="N62" i="2"/>
  <c r="M62" i="2"/>
  <c r="L62" i="2"/>
  <c r="S65" i="2"/>
  <c r="R65" i="2"/>
  <c r="Q65" i="2"/>
  <c r="T65" i="2" s="1"/>
  <c r="O65" i="2"/>
  <c r="P65" i="2" s="1"/>
  <c r="N65" i="2"/>
  <c r="L65" i="2"/>
  <c r="M65" i="2" s="1"/>
  <c r="S61" i="2"/>
  <c r="R61" i="2"/>
  <c r="Q61" i="2"/>
  <c r="T61" i="2" s="1"/>
  <c r="O61" i="2"/>
  <c r="P61" i="2" s="1"/>
  <c r="N61" i="2"/>
  <c r="L61" i="2"/>
  <c r="M61" i="2" s="1"/>
  <c r="S80" i="2"/>
  <c r="R80" i="2"/>
  <c r="Q80" i="2"/>
  <c r="T80" i="2" s="1"/>
  <c r="O80" i="2"/>
  <c r="P80" i="2" s="1"/>
  <c r="N80" i="2"/>
  <c r="L80" i="2"/>
  <c r="M80" i="2" s="1"/>
  <c r="S70" i="2"/>
  <c r="R70" i="2"/>
  <c r="Q70" i="2"/>
  <c r="T70" i="2" s="1"/>
  <c r="O70" i="2"/>
  <c r="P70" i="2" s="1"/>
  <c r="N70" i="2"/>
  <c r="L70" i="2"/>
  <c r="M70" i="2" s="1"/>
  <c r="T59" i="2"/>
  <c r="S59" i="2"/>
  <c r="R59" i="2"/>
  <c r="Q59" i="2"/>
  <c r="O59" i="2"/>
  <c r="P59" i="2" s="1"/>
  <c r="N59" i="2"/>
  <c r="L59" i="2"/>
  <c r="M59" i="2" s="1"/>
  <c r="S71" i="2"/>
  <c r="R71" i="2"/>
  <c r="Q71" i="2"/>
  <c r="T71" i="2" s="1"/>
  <c r="O71" i="2"/>
  <c r="P71" i="2" s="1"/>
  <c r="N71" i="2"/>
  <c r="L71" i="2"/>
  <c r="M71" i="2" s="1"/>
  <c r="S83" i="2"/>
  <c r="R83" i="2"/>
  <c r="Q83" i="2"/>
  <c r="T83" i="2" s="1"/>
  <c r="O83" i="2"/>
  <c r="P83" i="2" s="1"/>
  <c r="N83" i="2"/>
  <c r="L83" i="2"/>
  <c r="M83" i="2" s="1"/>
  <c r="S78" i="2"/>
  <c r="R78" i="2"/>
  <c r="Q78" i="2"/>
  <c r="T78" i="2" s="1"/>
  <c r="O78" i="2"/>
  <c r="P78" i="2" s="1"/>
  <c r="N78" i="2"/>
  <c r="L78" i="2"/>
  <c r="M78" i="2" s="1"/>
  <c r="S72" i="2"/>
  <c r="R72" i="2"/>
  <c r="Q72" i="2"/>
  <c r="T72" i="2" s="1"/>
  <c r="O72" i="2"/>
  <c r="P72" i="2" s="1"/>
  <c r="N72" i="2"/>
  <c r="L72" i="2"/>
  <c r="M72" i="2" s="1"/>
  <c r="S81" i="2"/>
  <c r="R81" i="2"/>
  <c r="Q81" i="2"/>
  <c r="T81" i="2" s="1"/>
  <c r="O81" i="2"/>
  <c r="P81" i="2" s="1"/>
  <c r="N81" i="2"/>
  <c r="L81" i="2"/>
  <c r="M81" i="2" s="1"/>
  <c r="S58" i="2"/>
  <c r="R58" i="2"/>
  <c r="Q58" i="2"/>
  <c r="T58" i="2" s="1"/>
  <c r="O58" i="2"/>
  <c r="P58" i="2" s="1"/>
  <c r="N58" i="2"/>
  <c r="L58" i="2"/>
  <c r="M58" i="2" s="1"/>
  <c r="S85" i="2"/>
  <c r="R85" i="2"/>
  <c r="Q85" i="2"/>
  <c r="T85" i="2" s="1"/>
  <c r="O85" i="2"/>
  <c r="P85" i="2" s="1"/>
  <c r="N85" i="2"/>
  <c r="M85" i="2"/>
  <c r="L85" i="2"/>
  <c r="T69" i="2"/>
  <c r="S69" i="2"/>
  <c r="R69" i="2"/>
  <c r="Q69" i="2"/>
  <c r="O69" i="2"/>
  <c r="P69" i="2" s="1"/>
  <c r="N69" i="2"/>
  <c r="L69" i="2"/>
  <c r="M69" i="2" s="1"/>
  <c r="S77" i="2"/>
  <c r="R77" i="2"/>
  <c r="Q77" i="2"/>
  <c r="T77" i="2" s="1"/>
  <c r="O77" i="2"/>
  <c r="P77" i="2" s="1"/>
  <c r="N77" i="2"/>
  <c r="L77" i="2"/>
  <c r="M77" i="2" s="1"/>
  <c r="S67" i="2"/>
  <c r="R67" i="2"/>
  <c r="Q67" i="2"/>
  <c r="T67" i="2" s="1"/>
  <c r="O67" i="2"/>
  <c r="P67" i="2" s="1"/>
  <c r="N67" i="2"/>
  <c r="L67" i="2"/>
  <c r="M67" i="2" s="1"/>
  <c r="S57" i="2"/>
  <c r="R57" i="2"/>
  <c r="Q57" i="2"/>
  <c r="T57" i="2" s="1"/>
  <c r="O57" i="2"/>
  <c r="P57" i="2" s="1"/>
  <c r="N57" i="2"/>
  <c r="L57" i="2"/>
  <c r="M57" i="2" s="1"/>
  <c r="S56" i="2"/>
  <c r="R56" i="2"/>
  <c r="Q56" i="2"/>
  <c r="T56" i="2" s="1"/>
  <c r="O56" i="2"/>
  <c r="P56" i="2" s="1"/>
  <c r="N56" i="2"/>
  <c r="L56" i="2"/>
  <c r="M56" i="2" s="1"/>
  <c r="S55" i="2"/>
  <c r="R55" i="2"/>
  <c r="Q55" i="2"/>
  <c r="T55" i="2" s="1"/>
  <c r="O55" i="2"/>
  <c r="P55" i="2" s="1"/>
  <c r="N55" i="2"/>
  <c r="M55" i="2"/>
  <c r="L55" i="2"/>
  <c r="T54" i="2"/>
  <c r="S54" i="2"/>
  <c r="R54" i="2"/>
  <c r="Q54" i="2"/>
  <c r="P54" i="2"/>
  <c r="O54" i="2"/>
  <c r="N54" i="2"/>
  <c r="L54" i="2"/>
  <c r="M54" i="2" s="1"/>
  <c r="S53" i="2"/>
  <c r="R53" i="2"/>
  <c r="Q53" i="2"/>
  <c r="T53" i="2" s="1"/>
  <c r="O53" i="2"/>
  <c r="P53" i="2" s="1"/>
  <c r="N53" i="2"/>
  <c r="L53" i="2"/>
  <c r="M53" i="2" s="1"/>
  <c r="S52" i="2"/>
  <c r="R52" i="2"/>
  <c r="Q52" i="2"/>
  <c r="T52" i="2" s="1"/>
  <c r="O52" i="2"/>
  <c r="P52" i="2" s="1"/>
  <c r="N52" i="2"/>
  <c r="M52" i="2"/>
  <c r="L52" i="2"/>
  <c r="S51" i="2"/>
  <c r="R51" i="2"/>
  <c r="Q51" i="2"/>
  <c r="T51" i="2" s="1"/>
  <c r="O51" i="2"/>
  <c r="P51" i="2" s="1"/>
  <c r="N51" i="2"/>
  <c r="L51" i="2"/>
  <c r="M51" i="2" s="1"/>
  <c r="S50" i="2"/>
  <c r="R50" i="2"/>
  <c r="Q50" i="2"/>
  <c r="T50" i="2" s="1"/>
  <c r="O50" i="2"/>
  <c r="P50" i="2" s="1"/>
  <c r="N50" i="2"/>
  <c r="L50" i="2"/>
  <c r="M50" i="2" s="1"/>
  <c r="S49" i="2"/>
  <c r="R49" i="2"/>
  <c r="Q49" i="2"/>
  <c r="T49" i="2" s="1"/>
  <c r="O49" i="2"/>
  <c r="P49" i="2" s="1"/>
  <c r="N49" i="2"/>
  <c r="L49" i="2"/>
  <c r="M49" i="2" s="1"/>
  <c r="S48" i="2"/>
  <c r="R48" i="2"/>
  <c r="Q48" i="2"/>
  <c r="T48" i="2" s="1"/>
  <c r="P48" i="2"/>
  <c r="O48" i="2"/>
  <c r="N48" i="2"/>
  <c r="L48" i="2"/>
  <c r="M48" i="2" s="1"/>
  <c r="S47" i="2"/>
  <c r="R47" i="2"/>
  <c r="Q47" i="2"/>
  <c r="T47" i="2" s="1"/>
  <c r="O47" i="2"/>
  <c r="P47" i="2" s="1"/>
  <c r="N47" i="2"/>
  <c r="L47" i="2"/>
  <c r="M47" i="2" s="1"/>
  <c r="S46" i="2"/>
  <c r="R46" i="2"/>
  <c r="Q46" i="2"/>
  <c r="T46" i="2" s="1"/>
  <c r="O46" i="2"/>
  <c r="P46" i="2" s="1"/>
  <c r="N46" i="2"/>
  <c r="L46" i="2"/>
  <c r="M46" i="2" s="1"/>
  <c r="S45" i="2"/>
  <c r="R45" i="2"/>
  <c r="Q45" i="2"/>
  <c r="T45" i="2" s="1"/>
  <c r="O45" i="2"/>
  <c r="P45" i="2" s="1"/>
  <c r="N45" i="2"/>
  <c r="M45" i="2"/>
  <c r="L45" i="2"/>
  <c r="S44" i="2"/>
  <c r="R44" i="2"/>
  <c r="Q44" i="2"/>
  <c r="T44" i="2" s="1"/>
  <c r="O44" i="2"/>
  <c r="P44" i="2" s="1"/>
  <c r="N44" i="2"/>
  <c r="L44" i="2"/>
  <c r="M44" i="2" s="1"/>
  <c r="S43" i="2"/>
  <c r="R43" i="2"/>
  <c r="Q43" i="2"/>
  <c r="T43" i="2" s="1"/>
  <c r="O43" i="2"/>
  <c r="P43" i="2" s="1"/>
  <c r="N43" i="2"/>
  <c r="L43" i="2"/>
  <c r="M43" i="2" s="1"/>
  <c r="S42" i="2"/>
  <c r="R42" i="2"/>
  <c r="Q42" i="2"/>
  <c r="T42" i="2" s="1"/>
  <c r="O42" i="2"/>
  <c r="P42" i="2" s="1"/>
  <c r="N42" i="2"/>
  <c r="L42" i="2"/>
  <c r="M42" i="2" s="1"/>
  <c r="S41" i="2"/>
  <c r="R41" i="2"/>
  <c r="Q41" i="2"/>
  <c r="T41" i="2" s="1"/>
  <c r="P41" i="2"/>
  <c r="O41" i="2"/>
  <c r="N41" i="2"/>
  <c r="L41" i="2"/>
  <c r="M41" i="2" s="1"/>
  <c r="S40" i="2"/>
  <c r="R40" i="2"/>
  <c r="Q40" i="2"/>
  <c r="T40" i="2" s="1"/>
  <c r="O40" i="2"/>
  <c r="P40" i="2" s="1"/>
  <c r="N40" i="2"/>
  <c r="L40" i="2"/>
  <c r="M40" i="2" s="1"/>
  <c r="S39" i="2"/>
  <c r="R39" i="2"/>
  <c r="Q39" i="2"/>
  <c r="T39" i="2" s="1"/>
  <c r="O39" i="2"/>
  <c r="P39" i="2" s="1"/>
  <c r="N39" i="2"/>
  <c r="M39" i="2"/>
  <c r="L39" i="2"/>
  <c r="T38" i="2"/>
  <c r="S38" i="2"/>
  <c r="R38" i="2"/>
  <c r="Q38" i="2"/>
  <c r="P38" i="2"/>
  <c r="O38" i="2"/>
  <c r="N38" i="2"/>
  <c r="L38" i="2"/>
  <c r="M38" i="2" s="1"/>
  <c r="S37" i="2"/>
  <c r="R37" i="2"/>
  <c r="Q37" i="2"/>
  <c r="T37" i="2" s="1"/>
  <c r="O37" i="2"/>
  <c r="P37" i="2" s="1"/>
  <c r="N37" i="2"/>
  <c r="L37" i="2"/>
  <c r="M37" i="2" s="1"/>
  <c r="S36" i="2"/>
  <c r="R36" i="2"/>
  <c r="Q36" i="2"/>
  <c r="T36" i="2" s="1"/>
  <c r="O36" i="2"/>
  <c r="P36" i="2" s="1"/>
  <c r="N36" i="2"/>
  <c r="M36" i="2"/>
  <c r="L36" i="2"/>
  <c r="S35" i="2"/>
  <c r="R35" i="2"/>
  <c r="Q35" i="2"/>
  <c r="T35" i="2" s="1"/>
  <c r="O35" i="2"/>
  <c r="P35" i="2" s="1"/>
  <c r="N35" i="2"/>
  <c r="L35" i="2"/>
  <c r="M35" i="2" s="1"/>
  <c r="S34" i="2"/>
  <c r="R34" i="2"/>
  <c r="Q34" i="2"/>
  <c r="T34" i="2" s="1"/>
  <c r="O34" i="2"/>
  <c r="P34" i="2" s="1"/>
  <c r="N34" i="2"/>
  <c r="L34" i="2"/>
  <c r="M34" i="2" s="1"/>
  <c r="S33" i="2"/>
  <c r="R33" i="2"/>
  <c r="Q33" i="2"/>
  <c r="T33" i="2" s="1"/>
  <c r="O33" i="2"/>
  <c r="P33" i="2" s="1"/>
  <c r="N33" i="2"/>
  <c r="L33" i="2"/>
  <c r="M33" i="2" s="1"/>
  <c r="S32" i="2"/>
  <c r="R32" i="2"/>
  <c r="Q32" i="2"/>
  <c r="T32" i="2" s="1"/>
  <c r="P32" i="2"/>
  <c r="O32" i="2"/>
  <c r="N32" i="2"/>
  <c r="L32" i="2"/>
  <c r="M32" i="2" s="1"/>
  <c r="S31" i="2"/>
  <c r="R31" i="2"/>
  <c r="Q31" i="2"/>
  <c r="T31" i="2" s="1"/>
  <c r="O31" i="2"/>
  <c r="P31" i="2" s="1"/>
  <c r="N31" i="2"/>
  <c r="L31" i="2"/>
  <c r="M31" i="2" s="1"/>
  <c r="S30" i="2"/>
  <c r="R30" i="2"/>
  <c r="Q30" i="2"/>
  <c r="T30" i="2" s="1"/>
  <c r="O30" i="2"/>
  <c r="P30" i="2" s="1"/>
  <c r="N30" i="2"/>
  <c r="L30" i="2"/>
  <c r="M30" i="2" s="1"/>
  <c r="S29" i="2"/>
  <c r="R29" i="2"/>
  <c r="Q29" i="2"/>
  <c r="T29" i="2" s="1"/>
  <c r="O29" i="2"/>
  <c r="P29" i="2" s="1"/>
  <c r="N29" i="2"/>
  <c r="M29" i="2"/>
  <c r="L29" i="2"/>
  <c r="S28" i="2"/>
  <c r="R28" i="2"/>
  <c r="Q28" i="2"/>
  <c r="T28" i="2" s="1"/>
  <c r="O28" i="2"/>
  <c r="P28" i="2" s="1"/>
  <c r="N28" i="2"/>
  <c r="L28" i="2"/>
  <c r="M28" i="2" s="1"/>
  <c r="S27" i="2"/>
  <c r="R27" i="2"/>
  <c r="Q27" i="2"/>
  <c r="T27" i="2" s="1"/>
  <c r="O27" i="2"/>
  <c r="P27" i="2" s="1"/>
  <c r="N27" i="2"/>
  <c r="L27" i="2"/>
  <c r="M27" i="2" s="1"/>
  <c r="S26" i="2"/>
  <c r="R26" i="2"/>
  <c r="Q26" i="2"/>
  <c r="T26" i="2" s="1"/>
  <c r="O26" i="2"/>
  <c r="P26" i="2" s="1"/>
  <c r="N26" i="2"/>
  <c r="L26" i="2"/>
  <c r="M26" i="2" s="1"/>
  <c r="S25" i="2"/>
  <c r="R25" i="2"/>
  <c r="Q25" i="2"/>
  <c r="T25" i="2" s="1"/>
  <c r="P25" i="2"/>
  <c r="O25" i="2"/>
  <c r="N25" i="2"/>
  <c r="L25" i="2"/>
  <c r="M25" i="2" s="1"/>
  <c r="S24" i="2"/>
  <c r="R24" i="2"/>
  <c r="Q24" i="2"/>
  <c r="T24" i="2" s="1"/>
  <c r="O24" i="2"/>
  <c r="P24" i="2" s="1"/>
  <c r="N24" i="2"/>
  <c r="L24" i="2"/>
  <c r="M24" i="2" s="1"/>
  <c r="S23" i="2"/>
  <c r="R23" i="2"/>
  <c r="Q23" i="2"/>
  <c r="T23" i="2" s="1"/>
  <c r="O23" i="2"/>
  <c r="P23" i="2" s="1"/>
  <c r="N23" i="2"/>
  <c r="M23" i="2"/>
  <c r="L23" i="2"/>
  <c r="T22" i="2"/>
  <c r="S22" i="2"/>
  <c r="R22" i="2"/>
  <c r="Q22" i="2"/>
  <c r="P22" i="2"/>
  <c r="O22" i="2"/>
  <c r="N22" i="2"/>
  <c r="L22" i="2"/>
  <c r="M22" i="2" s="1"/>
  <c r="S21" i="2"/>
  <c r="R21" i="2"/>
  <c r="Q21" i="2"/>
  <c r="T21" i="2" s="1"/>
  <c r="O21" i="2"/>
  <c r="P21" i="2" s="1"/>
  <c r="N21" i="2"/>
  <c r="L21" i="2"/>
  <c r="M21" i="2" s="1"/>
  <c r="S20" i="2"/>
  <c r="R20" i="2"/>
  <c r="Q20" i="2"/>
  <c r="T20" i="2" s="1"/>
  <c r="O20" i="2"/>
  <c r="P20" i="2" s="1"/>
  <c r="N20" i="2"/>
  <c r="M20" i="2"/>
  <c r="L20" i="2"/>
  <c r="S19" i="2"/>
  <c r="R19" i="2"/>
  <c r="Q19" i="2"/>
  <c r="T19" i="2" s="1"/>
  <c r="O19" i="2"/>
  <c r="P19" i="2" s="1"/>
  <c r="N19" i="2"/>
  <c r="L19" i="2"/>
  <c r="M19" i="2" s="1"/>
  <c r="S18" i="2"/>
  <c r="R18" i="2"/>
  <c r="Q18" i="2"/>
  <c r="T18" i="2" s="1"/>
  <c r="O18" i="2"/>
  <c r="P18" i="2" s="1"/>
  <c r="N18" i="2"/>
  <c r="L18" i="2"/>
  <c r="M18" i="2" s="1"/>
  <c r="S17" i="2"/>
  <c r="R17" i="2"/>
  <c r="Q17" i="2"/>
  <c r="T17" i="2" s="1"/>
  <c r="O17" i="2"/>
  <c r="P17" i="2" s="1"/>
  <c r="N17" i="2"/>
  <c r="L17" i="2"/>
  <c r="M17" i="2" s="1"/>
  <c r="S16" i="2"/>
  <c r="R16" i="2"/>
  <c r="Q16" i="2"/>
  <c r="T16" i="2" s="1"/>
  <c r="P16" i="2"/>
  <c r="O16" i="2"/>
  <c r="N16" i="2"/>
  <c r="L16" i="2"/>
  <c r="M16" i="2" s="1"/>
  <c r="S15" i="2"/>
  <c r="R15" i="2"/>
  <c r="Q15" i="2"/>
  <c r="T15" i="2" s="1"/>
  <c r="O15" i="2"/>
  <c r="P15" i="2" s="1"/>
  <c r="N15" i="2"/>
  <c r="L15" i="2"/>
  <c r="M15" i="2" s="1"/>
  <c r="S14" i="2"/>
  <c r="R14" i="2"/>
  <c r="Q14" i="2"/>
  <c r="T14" i="2" s="1"/>
  <c r="O14" i="2"/>
  <c r="P14" i="2" s="1"/>
  <c r="N14" i="2"/>
  <c r="L14" i="2"/>
  <c r="M14" i="2" s="1"/>
  <c r="S13" i="2"/>
  <c r="R13" i="2"/>
  <c r="Q13" i="2"/>
  <c r="T13" i="2" s="1"/>
  <c r="O13" i="2"/>
  <c r="P13" i="2" s="1"/>
  <c r="N13" i="2"/>
  <c r="M13" i="2"/>
  <c r="L13" i="2"/>
  <c r="S12" i="2"/>
  <c r="R12" i="2"/>
  <c r="Q12" i="2"/>
  <c r="T12" i="2" s="1"/>
  <c r="O12" i="2"/>
  <c r="P12" i="2" s="1"/>
  <c r="N12" i="2"/>
  <c r="L12" i="2"/>
  <c r="M12" i="2" s="1"/>
  <c r="S11" i="2"/>
  <c r="R11" i="2"/>
  <c r="Q11" i="2"/>
  <c r="T11" i="2" s="1"/>
  <c r="O11" i="2"/>
  <c r="P11" i="2" s="1"/>
  <c r="N11" i="2"/>
  <c r="L11" i="2"/>
  <c r="M11" i="2" s="1"/>
  <c r="S10" i="2"/>
  <c r="R10" i="2"/>
  <c r="Q10" i="2"/>
  <c r="T10" i="2" s="1"/>
  <c r="O10" i="2"/>
  <c r="P10" i="2" s="1"/>
  <c r="N10" i="2"/>
  <c r="L10" i="2"/>
  <c r="M10" i="2" s="1"/>
  <c r="S9" i="2"/>
  <c r="R9" i="2"/>
  <c r="Q9" i="2"/>
  <c r="T9" i="2" s="1"/>
  <c r="P9" i="2"/>
  <c r="O9" i="2"/>
  <c r="N9" i="2"/>
  <c r="L9" i="2"/>
  <c r="M9" i="2" s="1"/>
  <c r="S8" i="2"/>
  <c r="R8" i="2"/>
  <c r="Q8" i="2"/>
  <c r="T8" i="2" s="1"/>
  <c r="O8" i="2"/>
  <c r="P8" i="2" s="1"/>
  <c r="N8" i="2"/>
  <c r="L8" i="2"/>
  <c r="M8" i="2" s="1"/>
  <c r="S7" i="2"/>
  <c r="R7" i="2"/>
  <c r="Q7" i="2"/>
  <c r="T7" i="2" s="1"/>
  <c r="O7" i="2"/>
  <c r="P7" i="2" s="1"/>
  <c r="N7" i="2"/>
  <c r="M7" i="2"/>
  <c r="L7" i="2"/>
  <c r="T6" i="2"/>
  <c r="S6" i="2"/>
  <c r="R6" i="2"/>
  <c r="Q6" i="2"/>
  <c r="P6" i="2"/>
  <c r="O6" i="2"/>
  <c r="N6" i="2"/>
  <c r="L6" i="2"/>
  <c r="M6" i="2" s="1"/>
  <c r="S5" i="2"/>
  <c r="R5" i="2"/>
  <c r="Q5" i="2"/>
  <c r="T5" i="2" s="1"/>
  <c r="O5" i="2"/>
  <c r="P5" i="2" s="1"/>
  <c r="N5" i="2"/>
  <c r="L5" i="2"/>
  <c r="M5" i="2" s="1"/>
  <c r="S4" i="2"/>
  <c r="R4" i="2"/>
  <c r="Q4" i="2"/>
  <c r="T4" i="2" s="1"/>
  <c r="O4" i="2"/>
  <c r="P4" i="2" s="1"/>
  <c r="N4" i="2"/>
  <c r="M4" i="2"/>
  <c r="L4" i="2"/>
  <c r="S3" i="2"/>
  <c r="R3" i="2"/>
  <c r="Q3" i="2"/>
  <c r="T3" i="2" s="1"/>
  <c r="O3" i="2"/>
  <c r="P3" i="2" s="1"/>
  <c r="N3" i="2"/>
  <c r="L3" i="2"/>
  <c r="M3" i="2" s="1"/>
  <c r="S2" i="2" l="1"/>
  <c r="R2" i="2"/>
  <c r="Q2" i="2"/>
  <c r="T2" i="2" s="1"/>
  <c r="O2" i="2"/>
  <c r="P2" i="2" s="1"/>
  <c r="N2" i="2"/>
  <c r="L2" i="2"/>
  <c r="M2" i="2" s="1"/>
</calcChain>
</file>

<file path=xl/sharedStrings.xml><?xml version="1.0" encoding="utf-8"?>
<sst xmlns="http://schemas.openxmlformats.org/spreadsheetml/2006/main" count="437" uniqueCount="240">
  <si>
    <t>F</t>
  </si>
  <si>
    <t>AGARRADO</t>
  </si>
  <si>
    <t>ROD ERICK</t>
  </si>
  <si>
    <t>ALCARDE</t>
  </si>
  <si>
    <t>DAVID</t>
  </si>
  <si>
    <t>AMANDY</t>
  </si>
  <si>
    <t>GRACE</t>
  </si>
  <si>
    <t>AVILES</t>
  </si>
  <si>
    <t>THERESSA</t>
  </si>
  <si>
    <t>BERAYE</t>
  </si>
  <si>
    <t>JOSE RICKY</t>
  </si>
  <si>
    <t>BRIGOLI</t>
  </si>
  <si>
    <t>CABATO</t>
  </si>
  <si>
    <t>ALVIN</t>
  </si>
  <si>
    <t>CASAIS</t>
  </si>
  <si>
    <t>MARK DOMINIC</t>
  </si>
  <si>
    <t>CASAS</t>
  </si>
  <si>
    <t>VICENTE</t>
  </si>
  <si>
    <t>CASTRO</t>
  </si>
  <si>
    <t xml:space="preserve"> IAN JOHN</t>
  </si>
  <si>
    <t>COLLERA</t>
  </si>
  <si>
    <t>ALVIN KIM</t>
  </si>
  <si>
    <t>CORONADO</t>
  </si>
  <si>
    <t>DABLIO</t>
  </si>
  <si>
    <t>ADMER REY</t>
  </si>
  <si>
    <t>DEYRO</t>
  </si>
  <si>
    <t>PERSIA ADA</t>
  </si>
  <si>
    <t>DEL RIO</t>
  </si>
  <si>
    <t>ANTHONY</t>
  </si>
  <si>
    <t>DICHOSO</t>
  </si>
  <si>
    <t xml:space="preserve">MICHELLE </t>
  </si>
  <si>
    <t>DOLLETE</t>
  </si>
  <si>
    <t>UNA GRACE</t>
  </si>
  <si>
    <t>DUQUIATAN</t>
  </si>
  <si>
    <t>DURAN</t>
  </si>
  <si>
    <t>JEFF</t>
  </si>
  <si>
    <t>EBARVIA</t>
  </si>
  <si>
    <t>BENILDA</t>
  </si>
  <si>
    <t>MADELAINE</t>
  </si>
  <si>
    <t>EMOLAGA</t>
  </si>
  <si>
    <t>CARLO</t>
  </si>
  <si>
    <t>ENCARNACION</t>
  </si>
  <si>
    <t xml:space="preserve"> ELYSON</t>
  </si>
  <si>
    <t>ENRIQUEZ</t>
  </si>
  <si>
    <t>GARBO</t>
  </si>
  <si>
    <t>ALICIA</t>
  </si>
  <si>
    <t>GATCHALIAN</t>
  </si>
  <si>
    <t>CLARISSA</t>
  </si>
  <si>
    <t>JANE</t>
  </si>
  <si>
    <t xml:space="preserve"> JOEL</t>
  </si>
  <si>
    <t>LABING-ISA</t>
  </si>
  <si>
    <t>REM</t>
  </si>
  <si>
    <t>LAGA</t>
  </si>
  <si>
    <t>JENNY LYN</t>
  </si>
  <si>
    <t>LAGPAO</t>
  </si>
  <si>
    <t>LIZA</t>
  </si>
  <si>
    <t>LAGURA</t>
  </si>
  <si>
    <t>VIVIAN</t>
  </si>
  <si>
    <t>LAURIO</t>
  </si>
  <si>
    <t>CHRISTIAN D</t>
  </si>
  <si>
    <t>MANONGSONG</t>
  </si>
  <si>
    <t>EVELYN</t>
  </si>
  <si>
    <t>MENDOZA</t>
  </si>
  <si>
    <t>IMELDA</t>
  </si>
  <si>
    <t>MILO</t>
  </si>
  <si>
    <t>NAVARRO</t>
  </si>
  <si>
    <t xml:space="preserve">MA. THERESA </t>
  </si>
  <si>
    <t>OFINA</t>
  </si>
  <si>
    <t>MA. ANDRIENA IDA</t>
  </si>
  <si>
    <t>PALLA</t>
  </si>
  <si>
    <t>CHARLES FEB</t>
  </si>
  <si>
    <t>PARAS</t>
  </si>
  <si>
    <t>YOLANDA</t>
  </si>
  <si>
    <t>PIQUERO</t>
  </si>
  <si>
    <t>LIWAYWAY</t>
  </si>
  <si>
    <t>POLLISCO</t>
  </si>
  <si>
    <t>WILBERT NEWTON</t>
  </si>
  <si>
    <t>PRUDENCIO</t>
  </si>
  <si>
    <t>MARCELINO JR</t>
  </si>
  <si>
    <t>PUNO</t>
  </si>
  <si>
    <t>CARLITO</t>
  </si>
  <si>
    <t>QUE</t>
  </si>
  <si>
    <t>MAR CHRISTIAN</t>
  </si>
  <si>
    <t>RONDALLA</t>
  </si>
  <si>
    <t>ROBERTH RIGGS</t>
  </si>
  <si>
    <t>RONDARIO</t>
  </si>
  <si>
    <t>TAYAG</t>
  </si>
  <si>
    <t>EMMA</t>
  </si>
  <si>
    <t>TISTON</t>
  </si>
  <si>
    <t>KARL ALBRIGHT</t>
  </si>
  <si>
    <t>TORRES</t>
  </si>
  <si>
    <t>ROSALINDA</t>
  </si>
  <si>
    <t>UBANDO</t>
  </si>
  <si>
    <t>ISAIAH</t>
  </si>
  <si>
    <t>VALDUEZA</t>
  </si>
  <si>
    <t>VERANGA</t>
  </si>
  <si>
    <t>APRIL</t>
  </si>
  <si>
    <t>VICTORIA</t>
  </si>
  <si>
    <t>FERNAN</t>
  </si>
  <si>
    <t>VISAYA</t>
  </si>
  <si>
    <t>BRIGADA</t>
  </si>
  <si>
    <t>WALDE</t>
  </si>
  <si>
    <t>ZINCA</t>
  </si>
  <si>
    <t>YUMANG</t>
  </si>
  <si>
    <t>ROWELAIN MAE</t>
  </si>
  <si>
    <t>relagarrado@gmail.com</t>
  </si>
  <si>
    <t>djalcarde@hotmail.com</t>
  </si>
  <si>
    <t xml:space="preserve"> amandygrace69@gmail.com</t>
  </si>
  <si>
    <t xml:space="preserve"> tfaviles@gmail.com</t>
  </si>
  <si>
    <t xml:space="preserve">jhunberaye_213@yahoo.com </t>
  </si>
  <si>
    <t xml:space="preserve">markdominic.casais@gmail.com </t>
  </si>
  <si>
    <t>ianjlcastro@gmail.com</t>
  </si>
  <si>
    <t xml:space="preserve">kimcollera@gmail.com </t>
  </si>
  <si>
    <t xml:space="preserve"> fecoronado52@yahoo.com</t>
  </si>
  <si>
    <t>admerdablio@yahoo.com</t>
  </si>
  <si>
    <t>pandeyro@gmai.com</t>
  </si>
  <si>
    <t xml:space="preserve">anthonyg.delrio@yahoo.com </t>
  </si>
  <si>
    <t xml:space="preserve"> mhfandino@gmail.com</t>
  </si>
  <si>
    <t xml:space="preserve"> udollete@yahoo.com</t>
  </si>
  <si>
    <t xml:space="preserve">jhoviann2002@gmail.com </t>
  </si>
  <si>
    <t xml:space="preserve">jeff duranjeff10@gmail.com </t>
  </si>
  <si>
    <t xml:space="preserve">bsebarvia@yahoo.com </t>
  </si>
  <si>
    <t>mlebarvia@yahoo.com</t>
  </si>
  <si>
    <t xml:space="preserve">carlo.s.emolaga@gmail.com </t>
  </si>
  <si>
    <t xml:space="preserve">elysonencarnacion@ymail.com </t>
  </si>
  <si>
    <t xml:space="preserve">romnickenriquez@gmail.com </t>
  </si>
  <si>
    <t xml:space="preserve"> aliciagarbo@yahoo.com</t>
  </si>
  <si>
    <t xml:space="preserve">remeleven@yahoo.com </t>
  </si>
  <si>
    <t>lyn_jenlaga@yahoo.com</t>
  </si>
  <si>
    <t xml:space="preserve"> lhiza2k@yahoo.com</t>
  </si>
  <si>
    <t>jadzia.lagura@gmail.com</t>
  </si>
  <si>
    <t xml:space="preserve">christian.laurio023090@gmail.com </t>
  </si>
  <si>
    <t xml:space="preserve"> e_manongsone@yahoo.com</t>
  </si>
  <si>
    <t xml:space="preserve"> lumenmilo@gmail.com</t>
  </si>
  <si>
    <t>charles_palla@yahoo.com</t>
  </si>
  <si>
    <t xml:space="preserve"> lmpiquero@yahoo.com</t>
  </si>
  <si>
    <t>wnpollisco@itdi.dost.gov.ph</t>
  </si>
  <si>
    <t xml:space="preserve"> mmpjun@gmail.com</t>
  </si>
  <si>
    <t xml:space="preserve"> caloy_puno@yahoo.com</t>
  </si>
  <si>
    <t xml:space="preserve"> mcque04@gmail.com</t>
  </si>
  <si>
    <t>riggsrondilla@yahoo.com.ph</t>
  </si>
  <si>
    <t xml:space="preserve">glympse_214@yahoo.com </t>
  </si>
  <si>
    <t>edtayag2009@yahoo.com</t>
  </si>
  <si>
    <t xml:space="preserve">tistonkarlalbright@gmail.com </t>
  </si>
  <si>
    <t>lindactores@yahoo.com</t>
  </si>
  <si>
    <t>isaiahubando@gmail.com</t>
  </si>
  <si>
    <t xml:space="preserve"> juna0610valdueza@gmail.com</t>
  </si>
  <si>
    <t xml:space="preserve">arveranga@gmail.com </t>
  </si>
  <si>
    <t xml:space="preserve"> rowelainmae@gmail.com</t>
  </si>
  <si>
    <t>M</t>
  </si>
  <si>
    <t>ITDI</t>
  </si>
  <si>
    <t>E</t>
  </si>
  <si>
    <t>A</t>
  </si>
  <si>
    <t>T</t>
  </si>
  <si>
    <t>C</t>
  </si>
  <si>
    <t>JULIETA</t>
  </si>
  <si>
    <t>FE</t>
  </si>
  <si>
    <t>JHOVI ANN</t>
  </si>
  <si>
    <t>ROMNICK</t>
  </si>
  <si>
    <t>LUMEN</t>
  </si>
  <si>
    <t>GEMMA</t>
  </si>
  <si>
    <t>JOHANNA ANDREA</t>
  </si>
  <si>
    <t>DIZON</t>
  </si>
  <si>
    <t>KEVIN JOSEPH</t>
  </si>
  <si>
    <t>ORENDAIN</t>
  </si>
  <si>
    <t>ERMIN</t>
  </si>
  <si>
    <t>GARALDE</t>
  </si>
  <si>
    <t>RAY ANNE</t>
  </si>
  <si>
    <t>UGAT</t>
  </si>
  <si>
    <t>SHIELA</t>
  </si>
  <si>
    <t>AGUINALDO</t>
  </si>
  <si>
    <t>MARLON</t>
  </si>
  <si>
    <t>QUITON</t>
  </si>
  <si>
    <t>PAULINE ANN</t>
  </si>
  <si>
    <t>MARCELLA</t>
  </si>
  <si>
    <t>JOEY</t>
  </si>
  <si>
    <t>PENARANDA</t>
  </si>
  <si>
    <t>HAZELLE</t>
  </si>
  <si>
    <t xml:space="preserve">STA. ANA </t>
  </si>
  <si>
    <t>JOMAR</t>
  </si>
  <si>
    <t>MANIEGO</t>
  </si>
  <si>
    <t>JOHN ESTER</t>
  </si>
  <si>
    <t>ANTINOPO</t>
  </si>
  <si>
    <t>ROSEMARIE</t>
  </si>
  <si>
    <t>LAURETA</t>
  </si>
  <si>
    <t>RHEA</t>
  </si>
  <si>
    <t>PUNZALAN</t>
  </si>
  <si>
    <t>MITZI</t>
  </si>
  <si>
    <t>BION</t>
  </si>
  <si>
    <t>ABIGAIL</t>
  </si>
  <si>
    <t>DELA CRUZ</t>
  </si>
  <si>
    <t>NINA MAE</t>
  </si>
  <si>
    <t>CANLAS</t>
  </si>
  <si>
    <t>DIANA</t>
  </si>
  <si>
    <t>SOLOMON</t>
  </si>
  <si>
    <t>RAYMOND</t>
  </si>
  <si>
    <t>MORANCIL</t>
  </si>
  <si>
    <t>RESTY</t>
  </si>
  <si>
    <t>MAURICIO</t>
  </si>
  <si>
    <t>ELDHILSON</t>
  </si>
  <si>
    <t>ermin_orendain@yaoo.com</t>
  </si>
  <si>
    <t>raygaralde@gmail.com</t>
  </si>
  <si>
    <t>srugat@yahoo.com</t>
  </si>
  <si>
    <t>aguinaldo_marlon@yahoo.com</t>
  </si>
  <si>
    <t>pamquiton@gmail.com</t>
  </si>
  <si>
    <t>joeymarcella@yahoo.com</t>
  </si>
  <si>
    <t>hmdpenaranda@gmail.com</t>
  </si>
  <si>
    <t>jomar_staana@dlsu.edu.ph</t>
  </si>
  <si>
    <t>johnesterdm@gmail.com</t>
  </si>
  <si>
    <t>marie_batan@yahoo.com</t>
  </si>
  <si>
    <t>ayajose143@gmail.com</t>
  </si>
  <si>
    <t>punzalanmmistzi@yahoo.com</t>
  </si>
  <si>
    <t>aghbion@gmail.com</t>
  </si>
  <si>
    <t>ninamaedelacruz@gmail.com</t>
  </si>
  <si>
    <t>dianacanlas@gmail.com</t>
  </si>
  <si>
    <t>jras.rhaiyne18@gmail.com</t>
  </si>
  <si>
    <t>rmorancilo01@gmail.com</t>
  </si>
  <si>
    <t>medhlson@yahoo.com</t>
  </si>
  <si>
    <t>kevinjdizon@gmail.com</t>
  </si>
  <si>
    <t>lastname</t>
  </si>
  <si>
    <t>firstname</t>
  </si>
  <si>
    <t>middlename</t>
  </si>
  <si>
    <t>email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</si>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</sst>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92D05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3" fillId="2" borderId="1" xfId="1" applyFill="1" applyBorder="1" applyAlignment="1"/>
    <xf numFmtId="0" fontId="0" fillId="2" borderId="1" xfId="0" applyFont="1" applyFill="1" applyBorder="1"/>
    <xf numFmtId="0" fontId="0" fillId="2" borderId="1" xfId="0" applyFont="1" applyFill="1" applyBorder="1" applyAlignment="1"/>
    <xf numFmtId="0" fontId="2" fillId="2" borderId="1" xfId="0" applyFont="1" applyFill="1" applyBorder="1" applyAlignment="1"/>
    <xf numFmtId="0" fontId="0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3" borderId="1" xfId="1" applyFill="1" applyBorder="1" applyAlignment="1"/>
    <xf numFmtId="0" fontId="2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wrapText="1"/>
    </xf>
    <xf numFmtId="164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/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/>
    <xf numFmtId="0" fontId="2" fillId="3" borderId="1" xfId="0" applyFont="1" applyFill="1" applyBorder="1" applyAlignment="1"/>
    <xf numFmtId="0" fontId="2" fillId="4" borderId="2" xfId="0" applyFont="1" applyFill="1" applyBorder="1" applyAlignment="1">
      <alignment horizontal="center" vertical="center"/>
    </xf>
    <xf numFmtId="14" fontId="0" fillId="2" borderId="1" xfId="0" applyNumberFormat="1" applyFill="1" applyBorder="1"/>
    <xf numFmtId="0" fontId="2" fillId="3" borderId="2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arlo.s.emolaga@gmail.com" TargetMode="External"/><Relationship Id="rId18" Type="http://schemas.openxmlformats.org/officeDocument/2006/relationships/hyperlink" Target="mailto:jadzia.lagura@gmail.com" TargetMode="External"/><Relationship Id="rId26" Type="http://schemas.openxmlformats.org/officeDocument/2006/relationships/hyperlink" Target="mailto:lindactores@yahoo.com" TargetMode="External"/><Relationship Id="rId39" Type="http://schemas.openxmlformats.org/officeDocument/2006/relationships/hyperlink" Target="mailto:marie_batan@yahoo.com" TargetMode="External"/><Relationship Id="rId3" Type="http://schemas.openxmlformats.org/officeDocument/2006/relationships/hyperlink" Target="mailto:jhunberaye_213@yahoo.com" TargetMode="External"/><Relationship Id="rId21" Type="http://schemas.openxmlformats.org/officeDocument/2006/relationships/hyperlink" Target="mailto:wnpollisco@itdi.dost.gov.ph" TargetMode="External"/><Relationship Id="rId34" Type="http://schemas.openxmlformats.org/officeDocument/2006/relationships/hyperlink" Target="mailto:pamquiton@gmail.com" TargetMode="External"/><Relationship Id="rId42" Type="http://schemas.openxmlformats.org/officeDocument/2006/relationships/hyperlink" Target="mailto:aghbion@gmail.com" TargetMode="External"/><Relationship Id="rId47" Type="http://schemas.openxmlformats.org/officeDocument/2006/relationships/hyperlink" Target="mailto:medhlson@yahoo.com" TargetMode="External"/><Relationship Id="rId50" Type="http://schemas.openxmlformats.org/officeDocument/2006/relationships/hyperlink" Target="mailto:bsebarvia@yahoo.com" TargetMode="External"/><Relationship Id="rId7" Type="http://schemas.openxmlformats.org/officeDocument/2006/relationships/hyperlink" Target="mailto:admerdablio@yahoo.com" TargetMode="External"/><Relationship Id="rId12" Type="http://schemas.openxmlformats.org/officeDocument/2006/relationships/hyperlink" Target="mailto:mlebarvia@yahoo.com" TargetMode="External"/><Relationship Id="rId17" Type="http://schemas.openxmlformats.org/officeDocument/2006/relationships/hyperlink" Target="mailto:lyn_jenlaga@yahoo.com" TargetMode="External"/><Relationship Id="rId25" Type="http://schemas.openxmlformats.org/officeDocument/2006/relationships/hyperlink" Target="mailto:tistonkarlalbright@gmail.com" TargetMode="External"/><Relationship Id="rId33" Type="http://schemas.openxmlformats.org/officeDocument/2006/relationships/hyperlink" Target="mailto:aguinaldo_marlon@yahoo.com" TargetMode="External"/><Relationship Id="rId38" Type="http://schemas.openxmlformats.org/officeDocument/2006/relationships/hyperlink" Target="mailto:johnesterdm@gmail.com" TargetMode="External"/><Relationship Id="rId46" Type="http://schemas.openxmlformats.org/officeDocument/2006/relationships/hyperlink" Target="mailto:rmorancilo01@gmail.com" TargetMode="External"/><Relationship Id="rId2" Type="http://schemas.openxmlformats.org/officeDocument/2006/relationships/hyperlink" Target="mailto:djalcarde@hotmail.com" TargetMode="External"/><Relationship Id="rId16" Type="http://schemas.openxmlformats.org/officeDocument/2006/relationships/hyperlink" Target="mailto:remeleven@yahoo.com" TargetMode="External"/><Relationship Id="rId20" Type="http://schemas.openxmlformats.org/officeDocument/2006/relationships/hyperlink" Target="mailto:charles_palla@yahoo.com" TargetMode="External"/><Relationship Id="rId29" Type="http://schemas.openxmlformats.org/officeDocument/2006/relationships/hyperlink" Target="mailto:kevinjdizon@gmail.com" TargetMode="External"/><Relationship Id="rId41" Type="http://schemas.openxmlformats.org/officeDocument/2006/relationships/hyperlink" Target="mailto:punzalanmmistzi@yahoo.com" TargetMode="External"/><Relationship Id="rId1" Type="http://schemas.openxmlformats.org/officeDocument/2006/relationships/hyperlink" Target="mailto:relagarrado@gmail.com" TargetMode="External"/><Relationship Id="rId6" Type="http://schemas.openxmlformats.org/officeDocument/2006/relationships/hyperlink" Target="mailto:kimcollera@gmail.com" TargetMode="External"/><Relationship Id="rId11" Type="http://schemas.openxmlformats.org/officeDocument/2006/relationships/hyperlink" Target="mailto:bsebarvia@yahoo.com" TargetMode="External"/><Relationship Id="rId24" Type="http://schemas.openxmlformats.org/officeDocument/2006/relationships/hyperlink" Target="mailto:edtayag2009@yahoo.com" TargetMode="External"/><Relationship Id="rId32" Type="http://schemas.openxmlformats.org/officeDocument/2006/relationships/hyperlink" Target="mailto:srugat@yahoo.com" TargetMode="External"/><Relationship Id="rId37" Type="http://schemas.openxmlformats.org/officeDocument/2006/relationships/hyperlink" Target="mailto:jomar_staana@dlsu.edu.ph" TargetMode="External"/><Relationship Id="rId40" Type="http://schemas.openxmlformats.org/officeDocument/2006/relationships/hyperlink" Target="mailto:ayajose143@gmail.com" TargetMode="External"/><Relationship Id="rId45" Type="http://schemas.openxmlformats.org/officeDocument/2006/relationships/hyperlink" Target="mailto:jras.rhaiyne18@gmail.com" TargetMode="External"/><Relationship Id="rId5" Type="http://schemas.openxmlformats.org/officeDocument/2006/relationships/hyperlink" Target="mailto:ianjlcastro@gmail.com" TargetMode="External"/><Relationship Id="rId15" Type="http://schemas.openxmlformats.org/officeDocument/2006/relationships/hyperlink" Target="mailto:romnickenriquez@gmail.com" TargetMode="External"/><Relationship Id="rId23" Type="http://schemas.openxmlformats.org/officeDocument/2006/relationships/hyperlink" Target="mailto:glympse_214@yahoo.com" TargetMode="External"/><Relationship Id="rId28" Type="http://schemas.openxmlformats.org/officeDocument/2006/relationships/hyperlink" Target="mailto:arveranga@gmail.com" TargetMode="External"/><Relationship Id="rId36" Type="http://schemas.openxmlformats.org/officeDocument/2006/relationships/hyperlink" Target="mailto:hmdpenaranda@gmail.com" TargetMode="External"/><Relationship Id="rId49" Type="http://schemas.openxmlformats.org/officeDocument/2006/relationships/hyperlink" Target="mailto:markdominic.casais@gmail.com" TargetMode="External"/><Relationship Id="rId10" Type="http://schemas.openxmlformats.org/officeDocument/2006/relationships/hyperlink" Target="mailto:jhoviann2002@gmail.com" TargetMode="External"/><Relationship Id="rId19" Type="http://schemas.openxmlformats.org/officeDocument/2006/relationships/hyperlink" Target="mailto:christian.laurio023090@gmail.com" TargetMode="External"/><Relationship Id="rId31" Type="http://schemas.openxmlformats.org/officeDocument/2006/relationships/hyperlink" Target="mailto:raygaralde@gmail.com" TargetMode="External"/><Relationship Id="rId44" Type="http://schemas.openxmlformats.org/officeDocument/2006/relationships/hyperlink" Target="mailto:dianacanlas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markdominic.casais@gmail.com" TargetMode="External"/><Relationship Id="rId9" Type="http://schemas.openxmlformats.org/officeDocument/2006/relationships/hyperlink" Target="mailto:anthonyg.delrio@yahoo.com" TargetMode="External"/><Relationship Id="rId14" Type="http://schemas.openxmlformats.org/officeDocument/2006/relationships/hyperlink" Target="mailto:elysonencarnacion@ymail.com" TargetMode="External"/><Relationship Id="rId22" Type="http://schemas.openxmlformats.org/officeDocument/2006/relationships/hyperlink" Target="mailto:riggsrondilla@yahoo.com.ph" TargetMode="External"/><Relationship Id="rId27" Type="http://schemas.openxmlformats.org/officeDocument/2006/relationships/hyperlink" Target="mailto:isaiahubando@gmail.com" TargetMode="External"/><Relationship Id="rId30" Type="http://schemas.openxmlformats.org/officeDocument/2006/relationships/hyperlink" Target="mailto:ermin_orendain@yaoo.com" TargetMode="External"/><Relationship Id="rId35" Type="http://schemas.openxmlformats.org/officeDocument/2006/relationships/hyperlink" Target="mailto:joeymarcella@yahoo.com" TargetMode="External"/><Relationship Id="rId43" Type="http://schemas.openxmlformats.org/officeDocument/2006/relationships/hyperlink" Target="mailto:ninamaedelacruz@gmail.com" TargetMode="External"/><Relationship Id="rId48" Type="http://schemas.openxmlformats.org/officeDocument/2006/relationships/hyperlink" Target="mailto:jhunberaye_213@yahoo.com" TargetMode="External"/><Relationship Id="rId8" Type="http://schemas.openxmlformats.org/officeDocument/2006/relationships/hyperlink" Target="mailto:pandeyro@gmai.com" TargetMode="External"/><Relationship Id="rId51" Type="http://schemas.openxmlformats.org/officeDocument/2006/relationships/hyperlink" Target="mailto:isaiahuban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workbookViewId="0">
      <pane ySplit="1" topLeftCell="A2" activePane="bottomLeft" state="frozen"/>
      <selection pane="bottomLeft" activeCell="U1" sqref="A1:U1"/>
    </sheetView>
  </sheetViews>
  <sheetFormatPr defaultRowHeight="15" x14ac:dyDescent="0.25"/>
  <cols>
    <col min="1" max="1" width="15.42578125" customWidth="1"/>
    <col min="2" max="2" width="16.5703125" customWidth="1"/>
    <col min="3" max="3" width="15.7109375" customWidth="1"/>
    <col min="4" max="4" width="28.7109375" customWidth="1"/>
    <col min="6" max="6" width="14.85546875" customWidth="1"/>
    <col min="7" max="7" width="13.85546875" customWidth="1"/>
    <col min="8" max="8" width="10" customWidth="1"/>
    <col min="10" max="10" width="10.28515625" customWidth="1"/>
    <col min="16" max="16" width="15.7109375" customWidth="1"/>
    <col min="21" max="21" width="9.7109375" bestFit="1" customWidth="1"/>
  </cols>
  <sheetData>
    <row r="1" spans="1:21" x14ac:dyDescent="0.25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</row>
    <row r="2" spans="1:21" x14ac:dyDescent="0.25">
      <c r="A2" s="9" t="s">
        <v>1</v>
      </c>
      <c r="B2" s="10" t="s">
        <v>2</v>
      </c>
      <c r="C2" s="1"/>
      <c r="D2" s="11" t="s">
        <v>105</v>
      </c>
      <c r="E2" s="2" t="s">
        <v>149</v>
      </c>
      <c r="F2" s="3"/>
      <c r="G2" s="4" t="s">
        <v>150</v>
      </c>
      <c r="H2" s="5">
        <v>65.599999999999994</v>
      </c>
      <c r="I2" s="5">
        <v>161.4</v>
      </c>
      <c r="J2" s="5">
        <v>21.3</v>
      </c>
      <c r="K2" s="4">
        <v>30</v>
      </c>
      <c r="L2" s="4">
        <f>ROUNDDOWN(((I2/2.54)/12), 0)</f>
        <v>5</v>
      </c>
      <c r="M2" s="6">
        <f>((((I2/2.54)/12)-L2)*12)</f>
        <v>3.5433070866141776</v>
      </c>
      <c r="N2" s="6">
        <f>H2*2.2</f>
        <v>144.32</v>
      </c>
      <c r="O2" s="7">
        <f>H2/((I2/100)^2)</f>
        <v>25.182380318434266</v>
      </c>
      <c r="P2" s="4" t="str">
        <f>IF(O2&lt;18.5,"UNDERWEIGHT",IF(O2&lt;=24.99,"NORMAL",IF(O2&lt;=29.99,"OVERWEIGHT","OBESE")))</f>
        <v>OVERWEIGHT</v>
      </c>
      <c r="Q2" s="6">
        <f>((I2-100)-((I2-100)*0.1))</f>
        <v>55.260000000000005</v>
      </c>
      <c r="R2" s="6">
        <f>(H2)-(0.1*H2)</f>
        <v>59.039999999999992</v>
      </c>
      <c r="S2" s="6">
        <f>(H2)+(0.1*H2)</f>
        <v>72.16</v>
      </c>
      <c r="T2" s="6">
        <f>Q2*K2</f>
        <v>1657.8000000000002</v>
      </c>
      <c r="U2" s="8">
        <v>43258</v>
      </c>
    </row>
    <row r="3" spans="1:21" x14ac:dyDescent="0.25">
      <c r="A3" s="9" t="s">
        <v>3</v>
      </c>
      <c r="B3" s="9" t="s">
        <v>4</v>
      </c>
      <c r="C3" s="1"/>
      <c r="D3" s="11" t="s">
        <v>106</v>
      </c>
      <c r="E3" s="4" t="s">
        <v>149</v>
      </c>
      <c r="F3" s="30">
        <v>29769</v>
      </c>
      <c r="G3" s="4" t="s">
        <v>150</v>
      </c>
      <c r="H3" s="4">
        <v>64.5</v>
      </c>
      <c r="I3" s="4">
        <v>154.19999999999999</v>
      </c>
      <c r="J3" s="4">
        <v>25.7</v>
      </c>
      <c r="K3" s="4">
        <v>30</v>
      </c>
      <c r="L3" s="4">
        <f t="shared" ref="L3:L57" si="0">ROUNDDOWN(((I3/2.54)/12), 0)</f>
        <v>5</v>
      </c>
      <c r="M3" s="6">
        <f t="shared" ref="M3:M57" si="1">((((I3/2.54)/12)-L3)*12)</f>
        <v>0.70866141732283339</v>
      </c>
      <c r="N3" s="6">
        <f t="shared" ref="N3:N57" si="2">H3*2.2</f>
        <v>141.9</v>
      </c>
      <c r="O3" s="7">
        <f t="shared" ref="O3:O57" si="3">H3/((I3/100)^2)</f>
        <v>27.126325404876184</v>
      </c>
      <c r="P3" s="4" t="str">
        <f t="shared" ref="P3:P57" si="4">IF(O3&lt;18.5,"UNDERWEIGHT",IF(O3&lt;=24.99,"NORMAL",IF(O3&lt;=29.99,"OVERWEIGHT","OBESE")))</f>
        <v>OVERWEIGHT</v>
      </c>
      <c r="Q3" s="6">
        <f t="shared" ref="Q3:Q57" si="5">((I3-100)-((I3-100)*0.1))</f>
        <v>48.779999999999987</v>
      </c>
      <c r="R3" s="6">
        <f t="shared" ref="R3:R57" si="6">(H3)-(0.1*H3)</f>
        <v>58.05</v>
      </c>
      <c r="S3" s="6">
        <f t="shared" ref="S3:S57" si="7">(H3)+(0.1*H3)</f>
        <v>70.95</v>
      </c>
      <c r="T3" s="6">
        <f t="shared" ref="T3:T57" si="8">Q3*K3</f>
        <v>1463.3999999999996</v>
      </c>
      <c r="U3" s="8">
        <v>43258</v>
      </c>
    </row>
    <row r="4" spans="1:21" x14ac:dyDescent="0.25">
      <c r="A4" s="9" t="s">
        <v>5</v>
      </c>
      <c r="B4" s="9" t="s">
        <v>6</v>
      </c>
      <c r="C4" s="1"/>
      <c r="D4" s="11" t="s">
        <v>107</v>
      </c>
      <c r="E4" s="4" t="s">
        <v>0</v>
      </c>
      <c r="F4" s="30">
        <v>35115</v>
      </c>
      <c r="G4" s="4" t="s">
        <v>150</v>
      </c>
      <c r="H4" s="4">
        <v>51.3</v>
      </c>
      <c r="I4" s="4">
        <v>153.9</v>
      </c>
      <c r="J4" s="4">
        <v>23.1</v>
      </c>
      <c r="K4" s="4">
        <v>30</v>
      </c>
      <c r="L4" s="4">
        <f t="shared" si="0"/>
        <v>5</v>
      </c>
      <c r="M4" s="6">
        <f t="shared" si="1"/>
        <v>0.59055118110236648</v>
      </c>
      <c r="N4" s="6">
        <f t="shared" si="2"/>
        <v>112.86</v>
      </c>
      <c r="O4" s="7">
        <f t="shared" si="3"/>
        <v>21.659085986571363</v>
      </c>
      <c r="P4" s="4" t="str">
        <f t="shared" si="4"/>
        <v>NORMAL</v>
      </c>
      <c r="Q4" s="6">
        <f t="shared" si="5"/>
        <v>48.510000000000005</v>
      </c>
      <c r="R4" s="6">
        <f t="shared" si="6"/>
        <v>46.169999999999995</v>
      </c>
      <c r="S4" s="6">
        <f t="shared" si="7"/>
        <v>56.43</v>
      </c>
      <c r="T4" s="6">
        <f t="shared" si="8"/>
        <v>1455.3000000000002</v>
      </c>
      <c r="U4" s="8">
        <v>43258</v>
      </c>
    </row>
    <row r="5" spans="1:21" x14ac:dyDescent="0.25">
      <c r="A5" s="9" t="s">
        <v>7</v>
      </c>
      <c r="B5" s="9" t="s">
        <v>8</v>
      </c>
      <c r="C5" s="1"/>
      <c r="D5" s="11" t="s">
        <v>108</v>
      </c>
      <c r="E5" s="4" t="s">
        <v>0</v>
      </c>
      <c r="F5" s="1"/>
      <c r="G5" s="4" t="s">
        <v>150</v>
      </c>
      <c r="H5" s="4">
        <v>55.5</v>
      </c>
      <c r="I5" s="4">
        <v>154</v>
      </c>
      <c r="J5" s="4">
        <v>31.5</v>
      </c>
      <c r="K5" s="4">
        <v>30</v>
      </c>
      <c r="L5" s="4">
        <f t="shared" si="0"/>
        <v>5</v>
      </c>
      <c r="M5" s="6">
        <f t="shared" si="1"/>
        <v>0.62992125984251501</v>
      </c>
      <c r="N5" s="6">
        <f t="shared" si="2"/>
        <v>122.10000000000001</v>
      </c>
      <c r="O5" s="7">
        <f t="shared" si="3"/>
        <v>23.401922752572105</v>
      </c>
      <c r="P5" s="4" t="str">
        <f t="shared" si="4"/>
        <v>NORMAL</v>
      </c>
      <c r="Q5" s="6">
        <f t="shared" si="5"/>
        <v>48.6</v>
      </c>
      <c r="R5" s="6">
        <f t="shared" si="6"/>
        <v>49.95</v>
      </c>
      <c r="S5" s="6">
        <f t="shared" si="7"/>
        <v>61.05</v>
      </c>
      <c r="T5" s="6">
        <f t="shared" si="8"/>
        <v>1458</v>
      </c>
      <c r="U5" s="8">
        <v>43258</v>
      </c>
    </row>
    <row r="6" spans="1:21" x14ac:dyDescent="0.25">
      <c r="A6" s="9" t="s">
        <v>9</v>
      </c>
      <c r="B6" s="12" t="s">
        <v>10</v>
      </c>
      <c r="C6" s="1"/>
      <c r="D6" s="11" t="s">
        <v>109</v>
      </c>
      <c r="E6" s="4" t="s">
        <v>149</v>
      </c>
      <c r="F6" s="30">
        <v>24987</v>
      </c>
      <c r="G6" s="4" t="s">
        <v>150</v>
      </c>
      <c r="H6" s="4">
        <v>72.099999999999994</v>
      </c>
      <c r="I6" s="4">
        <v>170</v>
      </c>
      <c r="J6" s="4">
        <v>23.1</v>
      </c>
      <c r="K6" s="4">
        <v>30</v>
      </c>
      <c r="L6" s="4">
        <f t="shared" si="0"/>
        <v>5</v>
      </c>
      <c r="M6" s="6">
        <f t="shared" si="1"/>
        <v>6.9291338582677184</v>
      </c>
      <c r="N6" s="6">
        <f t="shared" si="2"/>
        <v>158.62</v>
      </c>
      <c r="O6" s="7">
        <f t="shared" si="3"/>
        <v>24.94809688581315</v>
      </c>
      <c r="P6" s="4" t="str">
        <f t="shared" si="4"/>
        <v>NORMAL</v>
      </c>
      <c r="Q6" s="6">
        <f t="shared" si="5"/>
        <v>63</v>
      </c>
      <c r="R6" s="6">
        <f t="shared" si="6"/>
        <v>64.89</v>
      </c>
      <c r="S6" s="6">
        <f t="shared" si="7"/>
        <v>79.309999999999988</v>
      </c>
      <c r="T6" s="6">
        <f t="shared" si="8"/>
        <v>1890</v>
      </c>
      <c r="U6" s="8">
        <v>43258</v>
      </c>
    </row>
    <row r="7" spans="1:21" x14ac:dyDescent="0.25">
      <c r="A7" s="12" t="s">
        <v>11</v>
      </c>
      <c r="B7" s="9" t="s">
        <v>155</v>
      </c>
      <c r="C7" s="1"/>
      <c r="D7" s="13"/>
      <c r="E7" s="4" t="s">
        <v>0</v>
      </c>
      <c r="F7" s="30">
        <v>26115</v>
      </c>
      <c r="G7" s="4" t="s">
        <v>150</v>
      </c>
      <c r="H7" s="4">
        <v>59.2</v>
      </c>
      <c r="I7" s="4">
        <v>155.1</v>
      </c>
      <c r="J7" s="4">
        <v>35.200000000000003</v>
      </c>
      <c r="K7" s="4">
        <v>30</v>
      </c>
      <c r="L7" s="4">
        <f t="shared" si="0"/>
        <v>5</v>
      </c>
      <c r="M7" s="6">
        <f t="shared" si="1"/>
        <v>1.0629921259842554</v>
      </c>
      <c r="N7" s="6">
        <f t="shared" si="2"/>
        <v>130.24</v>
      </c>
      <c r="O7" s="7">
        <f t="shared" si="3"/>
        <v>24.609234864800939</v>
      </c>
      <c r="P7" s="4" t="str">
        <f t="shared" si="4"/>
        <v>NORMAL</v>
      </c>
      <c r="Q7" s="6">
        <f t="shared" si="5"/>
        <v>49.589999999999996</v>
      </c>
      <c r="R7" s="6">
        <f t="shared" si="6"/>
        <v>53.28</v>
      </c>
      <c r="S7" s="6">
        <f t="shared" si="7"/>
        <v>65.12</v>
      </c>
      <c r="T7" s="6">
        <f t="shared" si="8"/>
        <v>1487.6999999999998</v>
      </c>
      <c r="U7" s="8">
        <v>43258</v>
      </c>
    </row>
    <row r="8" spans="1:21" x14ac:dyDescent="0.25">
      <c r="A8" s="9" t="s">
        <v>12</v>
      </c>
      <c r="B8" s="9" t="s">
        <v>13</v>
      </c>
      <c r="C8" s="1"/>
      <c r="D8" s="13"/>
      <c r="E8" s="4" t="s">
        <v>149</v>
      </c>
      <c r="F8" s="1"/>
      <c r="G8" s="4" t="s">
        <v>150</v>
      </c>
      <c r="H8" s="4">
        <v>112.4</v>
      </c>
      <c r="I8" s="4">
        <v>181</v>
      </c>
      <c r="J8" s="4">
        <v>34</v>
      </c>
      <c r="K8" s="4">
        <v>30</v>
      </c>
      <c r="L8" s="4">
        <f t="shared" si="0"/>
        <v>5</v>
      </c>
      <c r="M8" s="6">
        <f t="shared" si="1"/>
        <v>11.259842519685037</v>
      </c>
      <c r="N8" s="6">
        <f t="shared" si="2"/>
        <v>247.28000000000003</v>
      </c>
      <c r="O8" s="7">
        <f t="shared" si="3"/>
        <v>34.30908702420561</v>
      </c>
      <c r="P8" s="4" t="str">
        <f t="shared" si="4"/>
        <v>OBESE</v>
      </c>
      <c r="Q8" s="6">
        <f t="shared" si="5"/>
        <v>72.900000000000006</v>
      </c>
      <c r="R8" s="6">
        <f t="shared" si="6"/>
        <v>101.16</v>
      </c>
      <c r="S8" s="6">
        <f t="shared" si="7"/>
        <v>123.64000000000001</v>
      </c>
      <c r="T8" s="6">
        <f t="shared" si="8"/>
        <v>2187</v>
      </c>
      <c r="U8" s="8">
        <v>43258</v>
      </c>
    </row>
    <row r="9" spans="1:21" x14ac:dyDescent="0.25">
      <c r="A9" s="12" t="s">
        <v>14</v>
      </c>
      <c r="B9" s="9" t="s">
        <v>15</v>
      </c>
      <c r="C9" s="1"/>
      <c r="D9" s="11" t="s">
        <v>110</v>
      </c>
      <c r="E9" s="4" t="s">
        <v>149</v>
      </c>
      <c r="F9" s="1"/>
      <c r="G9" s="4" t="s">
        <v>150</v>
      </c>
      <c r="H9" s="4">
        <v>95.6</v>
      </c>
      <c r="I9" s="4">
        <v>179.1</v>
      </c>
      <c r="J9" s="4">
        <v>27.6</v>
      </c>
      <c r="K9" s="4">
        <v>30</v>
      </c>
      <c r="L9" s="4">
        <f t="shared" si="0"/>
        <v>5</v>
      </c>
      <c r="M9" s="6">
        <f t="shared" si="1"/>
        <v>10.511811023622045</v>
      </c>
      <c r="N9" s="6">
        <f t="shared" si="2"/>
        <v>210.32</v>
      </c>
      <c r="O9" s="7">
        <f t="shared" si="3"/>
        <v>29.803462376713895</v>
      </c>
      <c r="P9" s="4" t="str">
        <f t="shared" si="4"/>
        <v>OVERWEIGHT</v>
      </c>
      <c r="Q9" s="6">
        <f t="shared" si="5"/>
        <v>71.19</v>
      </c>
      <c r="R9" s="6">
        <f t="shared" si="6"/>
        <v>86.039999999999992</v>
      </c>
      <c r="S9" s="6">
        <f t="shared" si="7"/>
        <v>105.16</v>
      </c>
      <c r="T9" s="6">
        <f t="shared" si="8"/>
        <v>2135.6999999999998</v>
      </c>
      <c r="U9" s="8">
        <v>43258</v>
      </c>
    </row>
    <row r="10" spans="1:21" x14ac:dyDescent="0.25">
      <c r="A10" s="9" t="s">
        <v>16</v>
      </c>
      <c r="B10" s="9" t="s">
        <v>17</v>
      </c>
      <c r="C10" s="1"/>
      <c r="D10" s="11"/>
      <c r="E10" s="4" t="s">
        <v>149</v>
      </c>
      <c r="F10" s="30">
        <v>24978</v>
      </c>
      <c r="G10" s="4" t="s">
        <v>150</v>
      </c>
      <c r="H10" s="4">
        <v>82</v>
      </c>
      <c r="I10" s="4">
        <v>179.8</v>
      </c>
      <c r="J10" s="4">
        <v>23.8</v>
      </c>
      <c r="K10" s="4">
        <v>30</v>
      </c>
      <c r="L10" s="4">
        <f t="shared" si="0"/>
        <v>5</v>
      </c>
      <c r="M10" s="6">
        <f t="shared" si="1"/>
        <v>10.787401574803159</v>
      </c>
      <c r="N10" s="6">
        <f t="shared" si="2"/>
        <v>180.4</v>
      </c>
      <c r="O10" s="7">
        <f t="shared" si="3"/>
        <v>25.364977276692308</v>
      </c>
      <c r="P10" s="4" t="str">
        <f t="shared" si="4"/>
        <v>OVERWEIGHT</v>
      </c>
      <c r="Q10" s="6">
        <f t="shared" si="5"/>
        <v>71.820000000000007</v>
      </c>
      <c r="R10" s="6">
        <f t="shared" si="6"/>
        <v>73.8</v>
      </c>
      <c r="S10" s="6">
        <f t="shared" si="7"/>
        <v>90.2</v>
      </c>
      <c r="T10" s="6">
        <f t="shared" si="8"/>
        <v>2154.6000000000004</v>
      </c>
      <c r="U10" s="8">
        <v>43258</v>
      </c>
    </row>
    <row r="11" spans="1:21" x14ac:dyDescent="0.25">
      <c r="A11" s="9" t="s">
        <v>18</v>
      </c>
      <c r="B11" s="9" t="s">
        <v>19</v>
      </c>
      <c r="C11" s="1"/>
      <c r="D11" s="11" t="s">
        <v>111</v>
      </c>
      <c r="E11" s="4" t="s">
        <v>149</v>
      </c>
      <c r="F11" s="30">
        <v>32245</v>
      </c>
      <c r="G11" s="4" t="s">
        <v>150</v>
      </c>
      <c r="H11" s="4">
        <v>78.5</v>
      </c>
      <c r="I11" s="4">
        <v>155</v>
      </c>
      <c r="J11" s="4">
        <v>31.4</v>
      </c>
      <c r="K11" s="4">
        <v>30</v>
      </c>
      <c r="L11" s="4">
        <f t="shared" si="0"/>
        <v>5</v>
      </c>
      <c r="M11" s="6">
        <f t="shared" si="1"/>
        <v>1.0236220472440962</v>
      </c>
      <c r="N11" s="6">
        <f t="shared" si="2"/>
        <v>172.70000000000002</v>
      </c>
      <c r="O11" s="7">
        <f t="shared" si="3"/>
        <v>32.674297606659728</v>
      </c>
      <c r="P11" s="4" t="str">
        <f t="shared" si="4"/>
        <v>OBESE</v>
      </c>
      <c r="Q11" s="6">
        <f t="shared" si="5"/>
        <v>49.5</v>
      </c>
      <c r="R11" s="6">
        <f t="shared" si="6"/>
        <v>70.650000000000006</v>
      </c>
      <c r="S11" s="6">
        <f t="shared" si="7"/>
        <v>86.35</v>
      </c>
      <c r="T11" s="6">
        <f t="shared" si="8"/>
        <v>1485</v>
      </c>
      <c r="U11" s="8">
        <v>43258</v>
      </c>
    </row>
    <row r="12" spans="1:21" x14ac:dyDescent="0.25">
      <c r="A12" s="9" t="s">
        <v>20</v>
      </c>
      <c r="B12" s="9" t="s">
        <v>21</v>
      </c>
      <c r="C12" s="1"/>
      <c r="D12" s="11" t="s">
        <v>112</v>
      </c>
      <c r="E12" s="4" t="s">
        <v>149</v>
      </c>
      <c r="F12" s="1"/>
      <c r="G12" s="4" t="s">
        <v>150</v>
      </c>
      <c r="H12" s="4">
        <v>62</v>
      </c>
      <c r="I12" s="4">
        <v>161</v>
      </c>
      <c r="J12" s="4">
        <v>22.3</v>
      </c>
      <c r="K12" s="4">
        <v>30</v>
      </c>
      <c r="L12" s="4">
        <f t="shared" si="0"/>
        <v>5</v>
      </c>
      <c r="M12" s="6">
        <f t="shared" si="1"/>
        <v>3.3858267716535408</v>
      </c>
      <c r="N12" s="6">
        <f t="shared" si="2"/>
        <v>136.4</v>
      </c>
      <c r="O12" s="7">
        <f t="shared" si="3"/>
        <v>23.9188302920412</v>
      </c>
      <c r="P12" s="4" t="str">
        <f t="shared" si="4"/>
        <v>NORMAL</v>
      </c>
      <c r="Q12" s="6">
        <f t="shared" si="5"/>
        <v>54.9</v>
      </c>
      <c r="R12" s="6">
        <f t="shared" si="6"/>
        <v>55.8</v>
      </c>
      <c r="S12" s="6">
        <f t="shared" si="7"/>
        <v>68.2</v>
      </c>
      <c r="T12" s="6">
        <f t="shared" si="8"/>
        <v>1647</v>
      </c>
      <c r="U12" s="8">
        <v>43258</v>
      </c>
    </row>
    <row r="13" spans="1:21" x14ac:dyDescent="0.25">
      <c r="A13" s="9" t="s">
        <v>22</v>
      </c>
      <c r="B13" s="9" t="s">
        <v>156</v>
      </c>
      <c r="C13" s="1" t="s">
        <v>0</v>
      </c>
      <c r="D13" s="14" t="s">
        <v>113</v>
      </c>
      <c r="E13" s="4" t="s">
        <v>0</v>
      </c>
      <c r="F13" s="1"/>
      <c r="G13" s="4" t="s">
        <v>150</v>
      </c>
      <c r="H13" s="4">
        <v>56.2</v>
      </c>
      <c r="I13" s="4">
        <v>155</v>
      </c>
      <c r="J13" s="4">
        <v>35.5</v>
      </c>
      <c r="K13" s="4">
        <v>30</v>
      </c>
      <c r="L13" s="4">
        <f t="shared" si="0"/>
        <v>5</v>
      </c>
      <c r="M13" s="6">
        <f t="shared" si="1"/>
        <v>1.0236220472440962</v>
      </c>
      <c r="N13" s="6">
        <f t="shared" si="2"/>
        <v>123.64000000000001</v>
      </c>
      <c r="O13" s="7">
        <f t="shared" si="3"/>
        <v>23.392299687825179</v>
      </c>
      <c r="P13" s="4" t="str">
        <f t="shared" si="4"/>
        <v>NORMAL</v>
      </c>
      <c r="Q13" s="6">
        <f t="shared" si="5"/>
        <v>49.5</v>
      </c>
      <c r="R13" s="6">
        <f t="shared" si="6"/>
        <v>50.58</v>
      </c>
      <c r="S13" s="6">
        <f t="shared" si="7"/>
        <v>61.820000000000007</v>
      </c>
      <c r="T13" s="6">
        <f t="shared" si="8"/>
        <v>1485</v>
      </c>
      <c r="U13" s="8">
        <v>43258</v>
      </c>
    </row>
    <row r="14" spans="1:21" x14ac:dyDescent="0.25">
      <c r="A14" s="9" t="s">
        <v>23</v>
      </c>
      <c r="B14" s="9" t="s">
        <v>24</v>
      </c>
      <c r="C14" s="1"/>
      <c r="D14" s="11" t="s">
        <v>114</v>
      </c>
      <c r="E14" s="4" t="s">
        <v>149</v>
      </c>
      <c r="F14" s="1"/>
      <c r="G14" s="4" t="s">
        <v>150</v>
      </c>
      <c r="H14" s="4">
        <v>83.8</v>
      </c>
      <c r="I14" s="4">
        <v>169</v>
      </c>
      <c r="J14" s="4">
        <v>23</v>
      </c>
      <c r="K14" s="4">
        <v>30</v>
      </c>
      <c r="L14" s="4">
        <f t="shared" si="0"/>
        <v>5</v>
      </c>
      <c r="M14" s="6">
        <f t="shared" si="1"/>
        <v>6.5354330708661479</v>
      </c>
      <c r="N14" s="6">
        <f t="shared" si="2"/>
        <v>184.36</v>
      </c>
      <c r="O14" s="7">
        <f t="shared" si="3"/>
        <v>29.340709358916008</v>
      </c>
      <c r="P14" s="4" t="str">
        <f t="shared" si="4"/>
        <v>OVERWEIGHT</v>
      </c>
      <c r="Q14" s="6">
        <f t="shared" si="5"/>
        <v>62.1</v>
      </c>
      <c r="R14" s="6">
        <f t="shared" si="6"/>
        <v>75.42</v>
      </c>
      <c r="S14" s="6">
        <f t="shared" si="7"/>
        <v>92.179999999999993</v>
      </c>
      <c r="T14" s="6">
        <f t="shared" si="8"/>
        <v>1863</v>
      </c>
      <c r="U14" s="8">
        <v>43258</v>
      </c>
    </row>
    <row r="15" spans="1:21" x14ac:dyDescent="0.25">
      <c r="A15" s="9" t="s">
        <v>25</v>
      </c>
      <c r="B15" s="15" t="s">
        <v>26</v>
      </c>
      <c r="C15" s="1"/>
      <c r="D15" s="11" t="s">
        <v>115</v>
      </c>
      <c r="E15" s="4" t="s">
        <v>0</v>
      </c>
      <c r="F15" s="1"/>
      <c r="G15" s="4" t="s">
        <v>150</v>
      </c>
      <c r="H15" s="4">
        <v>60.3</v>
      </c>
      <c r="I15" s="4">
        <v>143.4</v>
      </c>
      <c r="J15" s="4">
        <v>41.9</v>
      </c>
      <c r="K15" s="4">
        <v>30</v>
      </c>
      <c r="L15" s="4">
        <f t="shared" si="0"/>
        <v>4</v>
      </c>
      <c r="M15" s="6">
        <f t="shared" si="1"/>
        <v>8.4566929133858331</v>
      </c>
      <c r="N15" s="6">
        <f t="shared" si="2"/>
        <v>132.66</v>
      </c>
      <c r="O15" s="7">
        <f t="shared" si="3"/>
        <v>29.323716321492963</v>
      </c>
      <c r="P15" s="4" t="str">
        <f t="shared" si="4"/>
        <v>OVERWEIGHT</v>
      </c>
      <c r="Q15" s="6">
        <f t="shared" si="5"/>
        <v>39.06</v>
      </c>
      <c r="R15" s="6">
        <f t="shared" si="6"/>
        <v>54.269999999999996</v>
      </c>
      <c r="S15" s="6">
        <f t="shared" si="7"/>
        <v>66.33</v>
      </c>
      <c r="T15" s="6">
        <f t="shared" si="8"/>
        <v>1171.8000000000002</v>
      </c>
      <c r="U15" s="8">
        <v>43258</v>
      </c>
    </row>
    <row r="16" spans="1:21" x14ac:dyDescent="0.25">
      <c r="A16" s="9" t="s">
        <v>27</v>
      </c>
      <c r="B16" s="15" t="s">
        <v>28</v>
      </c>
      <c r="C16" s="1"/>
      <c r="D16" s="11" t="s">
        <v>116</v>
      </c>
      <c r="E16" s="4" t="s">
        <v>149</v>
      </c>
      <c r="F16" s="1"/>
      <c r="G16" s="4" t="s">
        <v>150</v>
      </c>
      <c r="H16" s="4">
        <v>64.400000000000006</v>
      </c>
      <c r="I16" s="4">
        <v>167.6</v>
      </c>
      <c r="J16" s="4">
        <v>15.3</v>
      </c>
      <c r="K16" s="4">
        <v>30</v>
      </c>
      <c r="L16" s="4">
        <f t="shared" si="0"/>
        <v>5</v>
      </c>
      <c r="M16" s="6">
        <f t="shared" si="1"/>
        <v>5.9842519685039406</v>
      </c>
      <c r="N16" s="6">
        <f t="shared" si="2"/>
        <v>141.68000000000004</v>
      </c>
      <c r="O16" s="7">
        <f t="shared" si="3"/>
        <v>22.926504178034989</v>
      </c>
      <c r="P16" s="4" t="str">
        <f t="shared" si="4"/>
        <v>NORMAL</v>
      </c>
      <c r="Q16" s="6">
        <f t="shared" si="5"/>
        <v>60.839999999999996</v>
      </c>
      <c r="R16" s="6">
        <f t="shared" si="6"/>
        <v>57.960000000000008</v>
      </c>
      <c r="S16" s="6">
        <f t="shared" si="7"/>
        <v>70.84</v>
      </c>
      <c r="T16" s="6">
        <f t="shared" si="8"/>
        <v>1825.1999999999998</v>
      </c>
      <c r="U16" s="8">
        <v>43258</v>
      </c>
    </row>
    <row r="17" spans="1:21" x14ac:dyDescent="0.25">
      <c r="A17" s="9" t="s">
        <v>29</v>
      </c>
      <c r="B17" s="9" t="s">
        <v>30</v>
      </c>
      <c r="C17" s="1"/>
      <c r="D17" s="11" t="s">
        <v>117</v>
      </c>
      <c r="E17" s="4" t="s">
        <v>0</v>
      </c>
      <c r="F17" s="30">
        <v>30303</v>
      </c>
      <c r="G17" s="4" t="s">
        <v>150</v>
      </c>
      <c r="H17" s="4">
        <v>80.099999999999994</v>
      </c>
      <c r="I17" s="4">
        <v>164</v>
      </c>
      <c r="J17" s="4">
        <v>43</v>
      </c>
      <c r="K17" s="4">
        <v>30</v>
      </c>
      <c r="L17" s="4">
        <f t="shared" si="0"/>
        <v>5</v>
      </c>
      <c r="M17" s="6">
        <f t="shared" si="1"/>
        <v>4.5669291338582632</v>
      </c>
      <c r="N17" s="6">
        <f t="shared" si="2"/>
        <v>176.22</v>
      </c>
      <c r="O17" s="7">
        <f t="shared" si="3"/>
        <v>29.781380130874481</v>
      </c>
      <c r="P17" s="4" t="str">
        <f t="shared" si="4"/>
        <v>OVERWEIGHT</v>
      </c>
      <c r="Q17" s="6">
        <f t="shared" si="5"/>
        <v>57.6</v>
      </c>
      <c r="R17" s="6">
        <f t="shared" si="6"/>
        <v>72.089999999999989</v>
      </c>
      <c r="S17" s="6">
        <f t="shared" si="7"/>
        <v>88.11</v>
      </c>
      <c r="T17" s="6">
        <f t="shared" si="8"/>
        <v>1728</v>
      </c>
      <c r="U17" s="8">
        <v>43258</v>
      </c>
    </row>
    <row r="18" spans="1:21" x14ac:dyDescent="0.25">
      <c r="A18" s="9" t="s">
        <v>31</v>
      </c>
      <c r="B18" s="9" t="s">
        <v>32</v>
      </c>
      <c r="C18" s="1"/>
      <c r="D18" s="14" t="s">
        <v>118</v>
      </c>
      <c r="E18" s="4" t="s">
        <v>0</v>
      </c>
      <c r="F18" s="30">
        <v>32839</v>
      </c>
      <c r="G18" s="4" t="s">
        <v>150</v>
      </c>
      <c r="H18" s="4">
        <v>62.4</v>
      </c>
      <c r="I18" s="4">
        <v>154.4</v>
      </c>
      <c r="J18" s="4">
        <v>37.5</v>
      </c>
      <c r="K18" s="4">
        <v>30</v>
      </c>
      <c r="L18" s="4">
        <f t="shared" si="0"/>
        <v>5</v>
      </c>
      <c r="M18" s="6">
        <f t="shared" si="1"/>
        <v>0.78740157480315176</v>
      </c>
      <c r="N18" s="6">
        <f t="shared" si="2"/>
        <v>137.28</v>
      </c>
      <c r="O18" s="7">
        <f t="shared" si="3"/>
        <v>26.175199334210312</v>
      </c>
      <c r="P18" s="4" t="str">
        <f t="shared" si="4"/>
        <v>OVERWEIGHT</v>
      </c>
      <c r="Q18" s="6">
        <f t="shared" si="5"/>
        <v>48.960000000000008</v>
      </c>
      <c r="R18" s="6">
        <f t="shared" si="6"/>
        <v>56.16</v>
      </c>
      <c r="S18" s="6">
        <f t="shared" si="7"/>
        <v>68.64</v>
      </c>
      <c r="T18" s="6">
        <f t="shared" si="8"/>
        <v>1468.8000000000002</v>
      </c>
      <c r="U18" s="8">
        <v>43258</v>
      </c>
    </row>
    <row r="19" spans="1:21" x14ac:dyDescent="0.25">
      <c r="A19" s="9" t="s">
        <v>33</v>
      </c>
      <c r="B19" s="9" t="s">
        <v>157</v>
      </c>
      <c r="C19" s="1" t="s">
        <v>151</v>
      </c>
      <c r="D19" s="11" t="s">
        <v>119</v>
      </c>
      <c r="E19" s="4" t="s">
        <v>0</v>
      </c>
      <c r="F19" s="30">
        <v>33665</v>
      </c>
      <c r="G19" s="4" t="s">
        <v>150</v>
      </c>
      <c r="H19" s="4">
        <v>66.3</v>
      </c>
      <c r="I19" s="4">
        <v>164.3</v>
      </c>
      <c r="J19" s="4">
        <v>36.5</v>
      </c>
      <c r="K19" s="4">
        <v>30</v>
      </c>
      <c r="L19" s="4">
        <f t="shared" si="0"/>
        <v>5</v>
      </c>
      <c r="M19" s="6">
        <f t="shared" si="1"/>
        <v>4.6850393700787407</v>
      </c>
      <c r="N19" s="6">
        <f t="shared" si="2"/>
        <v>145.86000000000001</v>
      </c>
      <c r="O19" s="7">
        <f t="shared" si="3"/>
        <v>24.560567730673924</v>
      </c>
      <c r="P19" s="4" t="str">
        <f t="shared" si="4"/>
        <v>NORMAL</v>
      </c>
      <c r="Q19" s="6">
        <f t="shared" si="5"/>
        <v>57.870000000000012</v>
      </c>
      <c r="R19" s="6">
        <f t="shared" si="6"/>
        <v>59.669999999999995</v>
      </c>
      <c r="S19" s="6">
        <f t="shared" si="7"/>
        <v>72.929999999999993</v>
      </c>
      <c r="T19" s="6">
        <f t="shared" si="8"/>
        <v>1736.1000000000004</v>
      </c>
      <c r="U19" s="8">
        <v>43258</v>
      </c>
    </row>
    <row r="20" spans="1:21" x14ac:dyDescent="0.25">
      <c r="A20" s="9" t="s">
        <v>34</v>
      </c>
      <c r="B20" s="9" t="s">
        <v>35</v>
      </c>
      <c r="C20" s="1"/>
      <c r="D20" s="11" t="s">
        <v>120</v>
      </c>
      <c r="E20" s="4" t="s">
        <v>149</v>
      </c>
      <c r="F20" s="30">
        <v>34600</v>
      </c>
      <c r="G20" s="4" t="s">
        <v>150</v>
      </c>
      <c r="H20" s="4">
        <v>74.5</v>
      </c>
      <c r="I20" s="4">
        <v>172.2</v>
      </c>
      <c r="J20" s="4">
        <v>22.8</v>
      </c>
      <c r="K20" s="4">
        <v>30</v>
      </c>
      <c r="L20" s="4">
        <f t="shared" si="0"/>
        <v>5</v>
      </c>
      <c r="M20" s="6">
        <f t="shared" si="1"/>
        <v>7.7952755905511673</v>
      </c>
      <c r="N20" s="6">
        <f t="shared" si="2"/>
        <v>163.9</v>
      </c>
      <c r="O20" s="7">
        <f t="shared" si="3"/>
        <v>25.124069060501455</v>
      </c>
      <c r="P20" s="4" t="str">
        <f t="shared" si="4"/>
        <v>OVERWEIGHT</v>
      </c>
      <c r="Q20" s="6">
        <f t="shared" si="5"/>
        <v>64.97999999999999</v>
      </c>
      <c r="R20" s="6">
        <f t="shared" si="6"/>
        <v>67.05</v>
      </c>
      <c r="S20" s="6">
        <f t="shared" si="7"/>
        <v>81.95</v>
      </c>
      <c r="T20" s="6">
        <f t="shared" si="8"/>
        <v>1949.3999999999996</v>
      </c>
      <c r="U20" s="8">
        <v>43258</v>
      </c>
    </row>
    <row r="21" spans="1:21" x14ac:dyDescent="0.25">
      <c r="A21" s="9" t="s">
        <v>36</v>
      </c>
      <c r="B21" s="9" t="s">
        <v>37</v>
      </c>
      <c r="C21" s="1"/>
      <c r="D21" s="11" t="s">
        <v>121</v>
      </c>
      <c r="E21" s="4" t="s">
        <v>0</v>
      </c>
      <c r="F21" s="30">
        <v>20588</v>
      </c>
      <c r="G21" s="4" t="s">
        <v>150</v>
      </c>
      <c r="H21" s="4">
        <v>89.1</v>
      </c>
      <c r="I21" s="4">
        <v>152.5</v>
      </c>
      <c r="J21" s="4">
        <v>53.4</v>
      </c>
      <c r="K21" s="4">
        <v>30</v>
      </c>
      <c r="L21" s="4">
        <f t="shared" si="0"/>
        <v>5</v>
      </c>
      <c r="M21" s="6">
        <f t="shared" si="1"/>
        <v>3.9370078740159187E-2</v>
      </c>
      <c r="N21" s="6">
        <f t="shared" si="2"/>
        <v>196.02</v>
      </c>
      <c r="O21" s="7">
        <f t="shared" si="3"/>
        <v>38.312281644719164</v>
      </c>
      <c r="P21" s="4" t="str">
        <f t="shared" si="4"/>
        <v>OBESE</v>
      </c>
      <c r="Q21" s="6">
        <f t="shared" si="5"/>
        <v>47.25</v>
      </c>
      <c r="R21" s="6">
        <f t="shared" si="6"/>
        <v>80.19</v>
      </c>
      <c r="S21" s="6">
        <f t="shared" si="7"/>
        <v>98.009999999999991</v>
      </c>
      <c r="T21" s="6">
        <f t="shared" si="8"/>
        <v>1417.5</v>
      </c>
      <c r="U21" s="8">
        <v>43258</v>
      </c>
    </row>
    <row r="22" spans="1:21" x14ac:dyDescent="0.25">
      <c r="A22" s="9" t="s">
        <v>36</v>
      </c>
      <c r="B22" s="10" t="s">
        <v>38</v>
      </c>
      <c r="C22" s="1"/>
      <c r="D22" s="11" t="s">
        <v>122</v>
      </c>
      <c r="E22" s="4" t="s">
        <v>0</v>
      </c>
      <c r="F22" s="1"/>
      <c r="G22" s="4" t="s">
        <v>150</v>
      </c>
      <c r="H22" s="4">
        <v>63.1</v>
      </c>
      <c r="I22" s="4">
        <v>147</v>
      </c>
      <c r="J22" s="4">
        <v>41.8</v>
      </c>
      <c r="K22" s="4">
        <v>30</v>
      </c>
      <c r="L22" s="4">
        <f t="shared" si="0"/>
        <v>4</v>
      </c>
      <c r="M22" s="6">
        <f t="shared" si="1"/>
        <v>9.8740157480314998</v>
      </c>
      <c r="N22" s="6">
        <f t="shared" si="2"/>
        <v>138.82000000000002</v>
      </c>
      <c r="O22" s="7">
        <f t="shared" si="3"/>
        <v>29.200795964644364</v>
      </c>
      <c r="P22" s="4" t="str">
        <f t="shared" si="4"/>
        <v>OVERWEIGHT</v>
      </c>
      <c r="Q22" s="6">
        <f t="shared" si="5"/>
        <v>42.3</v>
      </c>
      <c r="R22" s="6">
        <f t="shared" si="6"/>
        <v>56.79</v>
      </c>
      <c r="S22" s="6">
        <f t="shared" si="7"/>
        <v>69.41</v>
      </c>
      <c r="T22" s="6">
        <f t="shared" si="8"/>
        <v>1269</v>
      </c>
      <c r="U22" s="8">
        <v>43258</v>
      </c>
    </row>
    <row r="23" spans="1:21" x14ac:dyDescent="0.25">
      <c r="A23" s="12" t="s">
        <v>39</v>
      </c>
      <c r="B23" s="9" t="s">
        <v>40</v>
      </c>
      <c r="C23" s="1"/>
      <c r="D23" s="11" t="s">
        <v>123</v>
      </c>
      <c r="E23" s="4" t="s">
        <v>149</v>
      </c>
      <c r="F23" s="1"/>
      <c r="G23" s="4" t="s">
        <v>150</v>
      </c>
      <c r="H23" s="4">
        <v>82.1</v>
      </c>
      <c r="I23" s="4">
        <v>178.1</v>
      </c>
      <c r="J23" s="4">
        <v>20.9</v>
      </c>
      <c r="K23" s="4">
        <v>30</v>
      </c>
      <c r="L23" s="4">
        <f t="shared" si="0"/>
        <v>5</v>
      </c>
      <c r="M23" s="6">
        <f t="shared" si="1"/>
        <v>10.118110236220474</v>
      </c>
      <c r="N23" s="6">
        <f t="shared" si="2"/>
        <v>180.62</v>
      </c>
      <c r="O23" s="7">
        <f t="shared" si="3"/>
        <v>25.88304206766729</v>
      </c>
      <c r="P23" s="4" t="str">
        <f t="shared" si="4"/>
        <v>OVERWEIGHT</v>
      </c>
      <c r="Q23" s="6">
        <f t="shared" si="5"/>
        <v>70.289999999999992</v>
      </c>
      <c r="R23" s="6">
        <f t="shared" si="6"/>
        <v>73.89</v>
      </c>
      <c r="S23" s="6">
        <f t="shared" si="7"/>
        <v>90.309999999999988</v>
      </c>
      <c r="T23" s="6">
        <f t="shared" si="8"/>
        <v>2108.6999999999998</v>
      </c>
      <c r="U23" s="8">
        <v>43258</v>
      </c>
    </row>
    <row r="24" spans="1:21" x14ac:dyDescent="0.25">
      <c r="A24" s="12" t="s">
        <v>41</v>
      </c>
      <c r="B24" s="12" t="s">
        <v>42</v>
      </c>
      <c r="C24" s="1"/>
      <c r="D24" s="11" t="s">
        <v>124</v>
      </c>
      <c r="E24" s="4" t="s">
        <v>149</v>
      </c>
      <c r="F24" s="1"/>
      <c r="G24" s="4" t="s">
        <v>150</v>
      </c>
      <c r="H24" s="4">
        <v>83.8</v>
      </c>
      <c r="I24" s="4">
        <v>176.2</v>
      </c>
      <c r="J24" s="4">
        <v>20.2</v>
      </c>
      <c r="K24" s="4">
        <v>30</v>
      </c>
      <c r="L24" s="4">
        <f t="shared" si="0"/>
        <v>5</v>
      </c>
      <c r="M24" s="6">
        <f t="shared" si="1"/>
        <v>9.3700787401574814</v>
      </c>
      <c r="N24" s="6">
        <f t="shared" si="2"/>
        <v>184.36</v>
      </c>
      <c r="O24" s="7">
        <f t="shared" si="3"/>
        <v>26.991822572894034</v>
      </c>
      <c r="P24" s="4" t="str">
        <f t="shared" si="4"/>
        <v>OVERWEIGHT</v>
      </c>
      <c r="Q24" s="6">
        <f t="shared" si="5"/>
        <v>68.579999999999984</v>
      </c>
      <c r="R24" s="6">
        <f t="shared" si="6"/>
        <v>75.42</v>
      </c>
      <c r="S24" s="6">
        <f t="shared" si="7"/>
        <v>92.179999999999993</v>
      </c>
      <c r="T24" s="6">
        <f t="shared" si="8"/>
        <v>2057.3999999999996</v>
      </c>
      <c r="U24" s="8">
        <v>43258</v>
      </c>
    </row>
    <row r="25" spans="1:21" x14ac:dyDescent="0.25">
      <c r="A25" s="9" t="s">
        <v>43</v>
      </c>
      <c r="B25" s="9" t="s">
        <v>158</v>
      </c>
      <c r="C25" s="1" t="s">
        <v>152</v>
      </c>
      <c r="D25" s="11" t="s">
        <v>125</v>
      </c>
      <c r="E25" s="4" t="s">
        <v>149</v>
      </c>
      <c r="F25" s="30">
        <v>32423</v>
      </c>
      <c r="G25" s="4" t="s">
        <v>150</v>
      </c>
      <c r="H25" s="4">
        <v>65.099999999999994</v>
      </c>
      <c r="I25" s="4">
        <v>163.6</v>
      </c>
      <c r="J25" s="4">
        <v>24.1</v>
      </c>
      <c r="K25" s="4">
        <v>30</v>
      </c>
      <c r="L25" s="4">
        <f t="shared" si="0"/>
        <v>5</v>
      </c>
      <c r="M25" s="6">
        <f t="shared" si="1"/>
        <v>4.4094488188976264</v>
      </c>
      <c r="N25" s="6">
        <f t="shared" si="2"/>
        <v>143.22</v>
      </c>
      <c r="O25" s="7">
        <f t="shared" si="3"/>
        <v>24.322845989682033</v>
      </c>
      <c r="P25" s="4" t="str">
        <f t="shared" si="4"/>
        <v>NORMAL</v>
      </c>
      <c r="Q25" s="6">
        <f t="shared" si="5"/>
        <v>57.239999999999995</v>
      </c>
      <c r="R25" s="6">
        <f t="shared" si="6"/>
        <v>58.589999999999996</v>
      </c>
      <c r="S25" s="6">
        <f t="shared" si="7"/>
        <v>71.61</v>
      </c>
      <c r="T25" s="6">
        <f t="shared" si="8"/>
        <v>1717.1999999999998</v>
      </c>
      <c r="U25" s="8">
        <v>43258</v>
      </c>
    </row>
    <row r="26" spans="1:21" x14ac:dyDescent="0.25">
      <c r="A26" s="9" t="s">
        <v>44</v>
      </c>
      <c r="B26" s="9" t="s">
        <v>45</v>
      </c>
      <c r="C26" s="1"/>
      <c r="D26" s="14" t="s">
        <v>126</v>
      </c>
      <c r="E26" s="4" t="s">
        <v>0</v>
      </c>
      <c r="F26" s="30">
        <v>23737</v>
      </c>
      <c r="G26" s="4" t="s">
        <v>150</v>
      </c>
      <c r="H26" s="4">
        <v>55.5</v>
      </c>
      <c r="I26" s="4">
        <v>152</v>
      </c>
      <c r="J26" s="4">
        <v>39.1</v>
      </c>
      <c r="K26" s="4">
        <v>30</v>
      </c>
      <c r="L26" s="4">
        <f t="shared" si="0"/>
        <v>4</v>
      </c>
      <c r="M26" s="6">
        <f t="shared" si="1"/>
        <v>11.842519685039374</v>
      </c>
      <c r="N26" s="6">
        <f t="shared" si="2"/>
        <v>122.10000000000001</v>
      </c>
      <c r="O26" s="7">
        <f t="shared" si="3"/>
        <v>24.021814404432131</v>
      </c>
      <c r="P26" s="4" t="str">
        <f t="shared" si="4"/>
        <v>NORMAL</v>
      </c>
      <c r="Q26" s="6">
        <f t="shared" si="5"/>
        <v>46.8</v>
      </c>
      <c r="R26" s="6">
        <f t="shared" si="6"/>
        <v>49.95</v>
      </c>
      <c r="S26" s="6">
        <f t="shared" si="7"/>
        <v>61.05</v>
      </c>
      <c r="T26" s="6">
        <f t="shared" si="8"/>
        <v>1404</v>
      </c>
      <c r="U26" s="8">
        <v>43258</v>
      </c>
    </row>
    <row r="27" spans="1:21" x14ac:dyDescent="0.25">
      <c r="A27" s="9" t="s">
        <v>46</v>
      </c>
      <c r="B27" s="9" t="s">
        <v>47</v>
      </c>
      <c r="C27" s="1"/>
      <c r="D27" s="11"/>
      <c r="E27" s="4" t="s">
        <v>0</v>
      </c>
      <c r="F27" s="1"/>
      <c r="G27" s="4" t="s">
        <v>150</v>
      </c>
      <c r="H27" s="4">
        <v>61.5</v>
      </c>
      <c r="I27" s="4">
        <v>153.1</v>
      </c>
      <c r="J27" s="4">
        <v>37</v>
      </c>
      <c r="K27" s="4">
        <v>30</v>
      </c>
      <c r="L27" s="4">
        <f t="shared" si="0"/>
        <v>5</v>
      </c>
      <c r="M27" s="6">
        <f t="shared" si="1"/>
        <v>0.27559055118109299</v>
      </c>
      <c r="N27" s="6">
        <f t="shared" si="2"/>
        <v>135.30000000000001</v>
      </c>
      <c r="O27" s="7">
        <f t="shared" si="3"/>
        <v>26.237637912917496</v>
      </c>
      <c r="P27" s="4" t="str">
        <f t="shared" si="4"/>
        <v>OVERWEIGHT</v>
      </c>
      <c r="Q27" s="6">
        <f t="shared" si="5"/>
        <v>47.789999999999992</v>
      </c>
      <c r="R27" s="6">
        <f t="shared" si="6"/>
        <v>55.35</v>
      </c>
      <c r="S27" s="6">
        <f t="shared" si="7"/>
        <v>67.650000000000006</v>
      </c>
      <c r="T27" s="6">
        <f t="shared" si="8"/>
        <v>1433.6999999999998</v>
      </c>
      <c r="U27" s="8">
        <v>43258</v>
      </c>
    </row>
    <row r="28" spans="1:21" x14ac:dyDescent="0.25">
      <c r="A28" s="9" t="s">
        <v>48</v>
      </c>
      <c r="B28" s="9" t="s">
        <v>49</v>
      </c>
      <c r="C28" s="1"/>
      <c r="D28" s="11"/>
      <c r="E28" s="4" t="s">
        <v>149</v>
      </c>
      <c r="F28" s="1"/>
      <c r="G28" s="4" t="s">
        <v>150</v>
      </c>
      <c r="H28" s="4">
        <v>51</v>
      </c>
      <c r="I28" s="4">
        <v>157</v>
      </c>
      <c r="J28" s="4">
        <v>13.3</v>
      </c>
      <c r="K28" s="4">
        <v>30</v>
      </c>
      <c r="L28" s="4">
        <f t="shared" si="0"/>
        <v>5</v>
      </c>
      <c r="M28" s="6">
        <f t="shared" si="1"/>
        <v>1.811023622047248</v>
      </c>
      <c r="N28" s="6">
        <f t="shared" si="2"/>
        <v>112.2</v>
      </c>
      <c r="O28" s="7">
        <f t="shared" si="3"/>
        <v>20.690494543389182</v>
      </c>
      <c r="P28" s="4" t="str">
        <f t="shared" si="4"/>
        <v>NORMAL</v>
      </c>
      <c r="Q28" s="6">
        <f t="shared" si="5"/>
        <v>51.3</v>
      </c>
      <c r="R28" s="6">
        <f t="shared" si="6"/>
        <v>45.9</v>
      </c>
      <c r="S28" s="6">
        <f t="shared" si="7"/>
        <v>56.1</v>
      </c>
      <c r="T28" s="6">
        <f t="shared" si="8"/>
        <v>1539</v>
      </c>
      <c r="U28" s="8">
        <v>43258</v>
      </c>
    </row>
    <row r="29" spans="1:21" x14ac:dyDescent="0.25">
      <c r="A29" s="9" t="s">
        <v>50</v>
      </c>
      <c r="B29" s="15" t="s">
        <v>51</v>
      </c>
      <c r="C29" s="1"/>
      <c r="D29" s="11" t="s">
        <v>127</v>
      </c>
      <c r="E29" s="4" t="s">
        <v>0</v>
      </c>
      <c r="F29" s="1"/>
      <c r="G29" s="4" t="s">
        <v>150</v>
      </c>
      <c r="H29" s="4">
        <v>61.8</v>
      </c>
      <c r="I29" s="4">
        <v>168.5</v>
      </c>
      <c r="J29" s="4">
        <v>21.7</v>
      </c>
      <c r="K29" s="4">
        <v>30</v>
      </c>
      <c r="L29" s="4">
        <f t="shared" si="0"/>
        <v>5</v>
      </c>
      <c r="M29" s="6">
        <f t="shared" si="1"/>
        <v>6.338582677165352</v>
      </c>
      <c r="N29" s="6">
        <f t="shared" si="2"/>
        <v>135.96</v>
      </c>
      <c r="O29" s="7">
        <f t="shared" si="3"/>
        <v>21.766503183086929</v>
      </c>
      <c r="P29" s="4" t="str">
        <f t="shared" si="4"/>
        <v>NORMAL</v>
      </c>
      <c r="Q29" s="6">
        <f t="shared" si="5"/>
        <v>61.65</v>
      </c>
      <c r="R29" s="6">
        <f t="shared" si="6"/>
        <v>55.62</v>
      </c>
      <c r="S29" s="6">
        <f t="shared" si="7"/>
        <v>67.97999999999999</v>
      </c>
      <c r="T29" s="6">
        <f t="shared" si="8"/>
        <v>1849.5</v>
      </c>
      <c r="U29" s="8">
        <v>43258</v>
      </c>
    </row>
    <row r="30" spans="1:21" x14ac:dyDescent="0.25">
      <c r="A30" s="9" t="s">
        <v>52</v>
      </c>
      <c r="B30" s="9" t="s">
        <v>53</v>
      </c>
      <c r="C30" s="1"/>
      <c r="D30" s="11" t="s">
        <v>128</v>
      </c>
      <c r="E30" s="4" t="s">
        <v>0</v>
      </c>
      <c r="F30" s="30">
        <v>33106</v>
      </c>
      <c r="G30" s="4" t="s">
        <v>150</v>
      </c>
      <c r="H30" s="4">
        <v>56.5</v>
      </c>
      <c r="I30" s="4">
        <v>157</v>
      </c>
      <c r="J30" s="4">
        <v>33.5</v>
      </c>
      <c r="K30" s="4">
        <v>30</v>
      </c>
      <c r="L30" s="4">
        <f t="shared" si="0"/>
        <v>5</v>
      </c>
      <c r="M30" s="6">
        <f t="shared" si="1"/>
        <v>1.811023622047248</v>
      </c>
      <c r="N30" s="6">
        <f t="shared" si="2"/>
        <v>124.30000000000001</v>
      </c>
      <c r="O30" s="7">
        <f t="shared" si="3"/>
        <v>22.921822386303703</v>
      </c>
      <c r="P30" s="4" t="str">
        <f t="shared" si="4"/>
        <v>NORMAL</v>
      </c>
      <c r="Q30" s="6">
        <f t="shared" si="5"/>
        <v>51.3</v>
      </c>
      <c r="R30" s="6">
        <f t="shared" si="6"/>
        <v>50.85</v>
      </c>
      <c r="S30" s="6">
        <f t="shared" si="7"/>
        <v>62.15</v>
      </c>
      <c r="T30" s="6">
        <f t="shared" si="8"/>
        <v>1539</v>
      </c>
      <c r="U30" s="8">
        <v>43258</v>
      </c>
    </row>
    <row r="31" spans="1:21" x14ac:dyDescent="0.25">
      <c r="A31" s="9" t="s">
        <v>54</v>
      </c>
      <c r="B31" s="15" t="s">
        <v>55</v>
      </c>
      <c r="C31" s="1"/>
      <c r="D31" s="11" t="s">
        <v>129</v>
      </c>
      <c r="E31" s="4" t="s">
        <v>0</v>
      </c>
      <c r="F31" s="1"/>
      <c r="G31" s="4" t="s">
        <v>150</v>
      </c>
      <c r="H31" s="4">
        <v>51.4</v>
      </c>
      <c r="I31" s="4">
        <v>154.80000000000001</v>
      </c>
      <c r="J31" s="4">
        <v>30.4</v>
      </c>
      <c r="K31" s="4">
        <v>30</v>
      </c>
      <c r="L31" s="4">
        <f t="shared" si="0"/>
        <v>5</v>
      </c>
      <c r="M31" s="6">
        <f t="shared" si="1"/>
        <v>0.94488188976378851</v>
      </c>
      <c r="N31" s="6">
        <f t="shared" si="2"/>
        <v>113.08000000000001</v>
      </c>
      <c r="O31" s="7">
        <f t="shared" si="3"/>
        <v>21.449699203439963</v>
      </c>
      <c r="P31" s="4" t="str">
        <f t="shared" si="4"/>
        <v>NORMAL</v>
      </c>
      <c r="Q31" s="6">
        <f t="shared" si="5"/>
        <v>49.320000000000007</v>
      </c>
      <c r="R31" s="6">
        <f t="shared" si="6"/>
        <v>46.26</v>
      </c>
      <c r="S31" s="6">
        <f t="shared" si="7"/>
        <v>56.54</v>
      </c>
      <c r="T31" s="6">
        <f t="shared" si="8"/>
        <v>1479.6000000000001</v>
      </c>
      <c r="U31" s="8">
        <v>43258</v>
      </c>
    </row>
    <row r="32" spans="1:21" x14ac:dyDescent="0.25">
      <c r="A32" s="9" t="s">
        <v>56</v>
      </c>
      <c r="B32" s="9" t="s">
        <v>57</v>
      </c>
      <c r="C32" s="1"/>
      <c r="D32" s="11" t="s">
        <v>130</v>
      </c>
      <c r="E32" s="4" t="s">
        <v>0</v>
      </c>
      <c r="F32" s="30">
        <v>27413</v>
      </c>
      <c r="G32" s="4" t="s">
        <v>150</v>
      </c>
      <c r="H32" s="4">
        <v>59.9</v>
      </c>
      <c r="I32" s="4">
        <v>144.5</v>
      </c>
      <c r="J32" s="4">
        <v>41.9</v>
      </c>
      <c r="K32" s="4">
        <v>30</v>
      </c>
      <c r="L32" s="4">
        <f t="shared" si="0"/>
        <v>4</v>
      </c>
      <c r="M32" s="6">
        <f t="shared" si="1"/>
        <v>8.8897637795275521</v>
      </c>
      <c r="N32" s="6">
        <f t="shared" si="2"/>
        <v>131.78</v>
      </c>
      <c r="O32" s="7">
        <f t="shared" si="3"/>
        <v>28.687395984243484</v>
      </c>
      <c r="P32" s="4" t="str">
        <f t="shared" si="4"/>
        <v>OVERWEIGHT</v>
      </c>
      <c r="Q32" s="6">
        <f t="shared" si="5"/>
        <v>40.049999999999997</v>
      </c>
      <c r="R32" s="6">
        <f t="shared" si="6"/>
        <v>53.91</v>
      </c>
      <c r="S32" s="6">
        <f t="shared" si="7"/>
        <v>65.89</v>
      </c>
      <c r="T32" s="6">
        <f t="shared" si="8"/>
        <v>1201.5</v>
      </c>
      <c r="U32" s="8">
        <v>43258</v>
      </c>
    </row>
    <row r="33" spans="1:21" x14ac:dyDescent="0.25">
      <c r="A33" s="9" t="s">
        <v>58</v>
      </c>
      <c r="B33" s="9" t="s">
        <v>59</v>
      </c>
      <c r="C33" s="1"/>
      <c r="D33" s="11" t="s">
        <v>131</v>
      </c>
      <c r="E33" s="4" t="s">
        <v>149</v>
      </c>
      <c r="F33" s="1"/>
      <c r="G33" s="4" t="s">
        <v>150</v>
      </c>
      <c r="H33" s="4">
        <v>56.1</v>
      </c>
      <c r="I33" s="4">
        <v>162.80000000000001</v>
      </c>
      <c r="J33" s="4"/>
      <c r="K33" s="4">
        <v>30</v>
      </c>
      <c r="L33" s="4">
        <f t="shared" si="0"/>
        <v>5</v>
      </c>
      <c r="M33" s="6">
        <f t="shared" si="1"/>
        <v>4.0944881889763849</v>
      </c>
      <c r="N33" s="6">
        <f t="shared" si="2"/>
        <v>123.42000000000002</v>
      </c>
      <c r="O33" s="7">
        <f t="shared" si="3"/>
        <v>21.16674413971711</v>
      </c>
      <c r="P33" s="4" t="str">
        <f t="shared" si="4"/>
        <v>NORMAL</v>
      </c>
      <c r="Q33" s="6">
        <f t="shared" si="5"/>
        <v>56.52000000000001</v>
      </c>
      <c r="R33" s="6">
        <f t="shared" si="6"/>
        <v>50.49</v>
      </c>
      <c r="S33" s="6">
        <f t="shared" si="7"/>
        <v>61.71</v>
      </c>
      <c r="T33" s="6">
        <f t="shared" si="8"/>
        <v>1695.6000000000004</v>
      </c>
      <c r="U33" s="8">
        <v>43258</v>
      </c>
    </row>
    <row r="34" spans="1:21" x14ac:dyDescent="0.25">
      <c r="A34" s="10" t="s">
        <v>60</v>
      </c>
      <c r="B34" s="9" t="s">
        <v>61</v>
      </c>
      <c r="C34" s="1"/>
      <c r="D34" s="11" t="s">
        <v>132</v>
      </c>
      <c r="E34" s="4" t="s">
        <v>0</v>
      </c>
      <c r="F34" s="30">
        <v>21684</v>
      </c>
      <c r="G34" s="4" t="s">
        <v>150</v>
      </c>
      <c r="H34" s="4">
        <v>70.099999999999994</v>
      </c>
      <c r="I34" s="4">
        <v>151.30000000000001</v>
      </c>
      <c r="J34" s="4">
        <v>44.6</v>
      </c>
      <c r="K34" s="4">
        <v>30</v>
      </c>
      <c r="L34" s="4">
        <f t="shared" si="0"/>
        <v>4</v>
      </c>
      <c r="M34" s="6">
        <f t="shared" si="1"/>
        <v>11.56692913385827</v>
      </c>
      <c r="N34" s="6">
        <f t="shared" si="2"/>
        <v>154.22</v>
      </c>
      <c r="O34" s="7">
        <f t="shared" si="3"/>
        <v>30.622466056459785</v>
      </c>
      <c r="P34" s="4" t="str">
        <f t="shared" si="4"/>
        <v>OBESE</v>
      </c>
      <c r="Q34" s="6">
        <f t="shared" si="5"/>
        <v>46.170000000000009</v>
      </c>
      <c r="R34" s="6">
        <f t="shared" si="6"/>
        <v>63.089999999999996</v>
      </c>
      <c r="S34" s="6">
        <f t="shared" si="7"/>
        <v>77.11</v>
      </c>
      <c r="T34" s="6">
        <f t="shared" si="8"/>
        <v>1385.1000000000004</v>
      </c>
      <c r="U34" s="8">
        <v>43258</v>
      </c>
    </row>
    <row r="35" spans="1:21" x14ac:dyDescent="0.25">
      <c r="A35" s="9" t="s">
        <v>62</v>
      </c>
      <c r="B35" s="9" t="s">
        <v>63</v>
      </c>
      <c r="C35" s="1"/>
      <c r="D35" s="14"/>
      <c r="E35" s="4" t="s">
        <v>0</v>
      </c>
      <c r="F35" s="1"/>
      <c r="G35" s="4" t="s">
        <v>150</v>
      </c>
      <c r="H35" s="4">
        <v>52.1</v>
      </c>
      <c r="I35" s="4">
        <v>154</v>
      </c>
      <c r="J35" s="4">
        <v>34</v>
      </c>
      <c r="K35" s="4">
        <v>30</v>
      </c>
      <c r="L35" s="4">
        <f t="shared" si="0"/>
        <v>5</v>
      </c>
      <c r="M35" s="6">
        <f t="shared" si="1"/>
        <v>0.62992125984251501</v>
      </c>
      <c r="N35" s="6">
        <f t="shared" si="2"/>
        <v>114.62000000000002</v>
      </c>
      <c r="O35" s="7">
        <f t="shared" si="3"/>
        <v>21.96829144881093</v>
      </c>
      <c r="P35" s="4" t="str">
        <f t="shared" si="4"/>
        <v>NORMAL</v>
      </c>
      <c r="Q35" s="6">
        <f t="shared" si="5"/>
        <v>48.6</v>
      </c>
      <c r="R35" s="6">
        <f t="shared" si="6"/>
        <v>46.89</v>
      </c>
      <c r="S35" s="6">
        <f t="shared" si="7"/>
        <v>57.31</v>
      </c>
      <c r="T35" s="6">
        <f t="shared" si="8"/>
        <v>1458</v>
      </c>
      <c r="U35" s="8">
        <v>43258</v>
      </c>
    </row>
    <row r="36" spans="1:21" x14ac:dyDescent="0.25">
      <c r="A36" s="9" t="s">
        <v>64</v>
      </c>
      <c r="B36" s="9" t="s">
        <v>159</v>
      </c>
      <c r="C36" s="1" t="s">
        <v>154</v>
      </c>
      <c r="D36" s="11" t="s">
        <v>133</v>
      </c>
      <c r="E36" s="4" t="s">
        <v>0</v>
      </c>
      <c r="F36" s="30">
        <v>28872</v>
      </c>
      <c r="G36" s="4" t="s">
        <v>150</v>
      </c>
      <c r="H36" s="4">
        <v>58.4</v>
      </c>
      <c r="I36" s="4">
        <v>154.1</v>
      </c>
      <c r="J36" s="4">
        <v>34.799999999999997</v>
      </c>
      <c r="K36" s="4">
        <v>30</v>
      </c>
      <c r="L36" s="4">
        <f t="shared" si="0"/>
        <v>5</v>
      </c>
      <c r="M36" s="6">
        <f t="shared" si="1"/>
        <v>0.6692913385826742</v>
      </c>
      <c r="N36" s="6">
        <f t="shared" si="2"/>
        <v>128.48000000000002</v>
      </c>
      <c r="O36" s="7">
        <f t="shared" si="3"/>
        <v>24.592776882452846</v>
      </c>
      <c r="P36" s="4" t="str">
        <f t="shared" si="4"/>
        <v>NORMAL</v>
      </c>
      <c r="Q36" s="6">
        <f t="shared" si="5"/>
        <v>48.69</v>
      </c>
      <c r="R36" s="6">
        <f t="shared" si="6"/>
        <v>52.56</v>
      </c>
      <c r="S36" s="6">
        <f t="shared" si="7"/>
        <v>64.239999999999995</v>
      </c>
      <c r="T36" s="6">
        <f t="shared" si="8"/>
        <v>1460.6999999999998</v>
      </c>
      <c r="U36" s="8">
        <v>43258</v>
      </c>
    </row>
    <row r="37" spans="1:21" x14ac:dyDescent="0.25">
      <c r="A37" s="9" t="s">
        <v>65</v>
      </c>
      <c r="B37" s="9" t="s">
        <v>66</v>
      </c>
      <c r="C37" s="1"/>
      <c r="D37" s="11"/>
      <c r="E37" s="4" t="s">
        <v>0</v>
      </c>
      <c r="F37" s="30">
        <v>20310</v>
      </c>
      <c r="G37" s="4" t="s">
        <v>150</v>
      </c>
      <c r="H37" s="4">
        <v>66.400000000000006</v>
      </c>
      <c r="I37" s="4">
        <v>157</v>
      </c>
      <c r="J37" s="4">
        <v>37.5</v>
      </c>
      <c r="K37" s="4">
        <v>30</v>
      </c>
      <c r="L37" s="4">
        <f t="shared" si="0"/>
        <v>5</v>
      </c>
      <c r="M37" s="6">
        <f t="shared" si="1"/>
        <v>1.811023622047248</v>
      </c>
      <c r="N37" s="6">
        <f t="shared" si="2"/>
        <v>146.08000000000001</v>
      </c>
      <c r="O37" s="7">
        <f t="shared" si="3"/>
        <v>26.938212503549842</v>
      </c>
      <c r="P37" s="4" t="str">
        <f t="shared" si="4"/>
        <v>OVERWEIGHT</v>
      </c>
      <c r="Q37" s="6">
        <f t="shared" si="5"/>
        <v>51.3</v>
      </c>
      <c r="R37" s="6">
        <f t="shared" si="6"/>
        <v>59.760000000000005</v>
      </c>
      <c r="S37" s="6">
        <f t="shared" si="7"/>
        <v>73.040000000000006</v>
      </c>
      <c r="T37" s="6">
        <f t="shared" si="8"/>
        <v>1539</v>
      </c>
      <c r="U37" s="8">
        <v>43258</v>
      </c>
    </row>
    <row r="38" spans="1:21" ht="30" x14ac:dyDescent="0.25">
      <c r="A38" s="9" t="s">
        <v>67</v>
      </c>
      <c r="B38" s="9" t="s">
        <v>68</v>
      </c>
      <c r="C38" s="1"/>
      <c r="D38" s="14"/>
      <c r="E38" s="4" t="s">
        <v>0</v>
      </c>
      <c r="F38" s="30">
        <v>24076</v>
      </c>
      <c r="G38" s="4" t="s">
        <v>150</v>
      </c>
      <c r="H38" s="4">
        <v>48.2</v>
      </c>
      <c r="I38" s="4">
        <v>151.19999999999999</v>
      </c>
      <c r="J38" s="4">
        <v>29.4</v>
      </c>
      <c r="K38" s="4">
        <v>30</v>
      </c>
      <c r="L38" s="4">
        <f t="shared" si="0"/>
        <v>4</v>
      </c>
      <c r="M38" s="6">
        <f t="shared" si="1"/>
        <v>11.5275590551181</v>
      </c>
      <c r="N38" s="6">
        <f t="shared" si="2"/>
        <v>106.04000000000002</v>
      </c>
      <c r="O38" s="7">
        <f t="shared" si="3"/>
        <v>21.083536295176515</v>
      </c>
      <c r="P38" s="4" t="str">
        <f t="shared" si="4"/>
        <v>NORMAL</v>
      </c>
      <c r="Q38" s="6">
        <f t="shared" si="5"/>
        <v>46.079999999999991</v>
      </c>
      <c r="R38" s="6">
        <f t="shared" si="6"/>
        <v>43.38</v>
      </c>
      <c r="S38" s="6">
        <f t="shared" si="7"/>
        <v>53.02</v>
      </c>
      <c r="T38" s="6">
        <f t="shared" si="8"/>
        <v>1382.3999999999996</v>
      </c>
      <c r="U38" s="8">
        <v>43258</v>
      </c>
    </row>
    <row r="39" spans="1:21" x14ac:dyDescent="0.25">
      <c r="A39" s="12" t="s">
        <v>69</v>
      </c>
      <c r="B39" s="9" t="s">
        <v>70</v>
      </c>
      <c r="C39" s="1"/>
      <c r="D39" s="11" t="s">
        <v>134</v>
      </c>
      <c r="E39" s="4" t="s">
        <v>149</v>
      </c>
      <c r="F39" s="30">
        <v>32197</v>
      </c>
      <c r="G39" s="4" t="s">
        <v>150</v>
      </c>
      <c r="H39" s="4">
        <v>77.3</v>
      </c>
      <c r="I39" s="4">
        <v>162.80000000000001</v>
      </c>
      <c r="J39" s="4">
        <v>27.4</v>
      </c>
      <c r="K39" s="4">
        <v>30</v>
      </c>
      <c r="L39" s="4">
        <f t="shared" si="0"/>
        <v>5</v>
      </c>
      <c r="M39" s="6">
        <f t="shared" si="1"/>
        <v>4.0944881889763849</v>
      </c>
      <c r="N39" s="6">
        <f t="shared" si="2"/>
        <v>170.06</v>
      </c>
      <c r="O39" s="7">
        <f t="shared" si="3"/>
        <v>29.165585062390956</v>
      </c>
      <c r="P39" s="4" t="str">
        <f t="shared" si="4"/>
        <v>OVERWEIGHT</v>
      </c>
      <c r="Q39" s="6">
        <f t="shared" si="5"/>
        <v>56.52000000000001</v>
      </c>
      <c r="R39" s="6">
        <f t="shared" si="6"/>
        <v>69.569999999999993</v>
      </c>
      <c r="S39" s="6">
        <f t="shared" si="7"/>
        <v>85.03</v>
      </c>
      <c r="T39" s="6">
        <f t="shared" si="8"/>
        <v>1695.6000000000004</v>
      </c>
      <c r="U39" s="8">
        <v>43258</v>
      </c>
    </row>
    <row r="40" spans="1:21" x14ac:dyDescent="0.25">
      <c r="A40" s="9" t="s">
        <v>71</v>
      </c>
      <c r="B40" s="9" t="s">
        <v>72</v>
      </c>
      <c r="C40" s="1"/>
      <c r="D40" s="11"/>
      <c r="E40" s="4" t="s">
        <v>0</v>
      </c>
      <c r="F40" s="1"/>
      <c r="G40" s="4" t="s">
        <v>150</v>
      </c>
      <c r="H40" s="4">
        <v>60.8</v>
      </c>
      <c r="I40" s="4">
        <v>154.19999999999999</v>
      </c>
      <c r="J40" s="4">
        <v>36.5</v>
      </c>
      <c r="K40" s="4">
        <v>30</v>
      </c>
      <c r="L40" s="4">
        <f t="shared" si="0"/>
        <v>5</v>
      </c>
      <c r="M40" s="6">
        <f t="shared" si="1"/>
        <v>0.70866141732283339</v>
      </c>
      <c r="N40" s="6">
        <f t="shared" si="2"/>
        <v>133.76</v>
      </c>
      <c r="O40" s="7">
        <f t="shared" si="3"/>
        <v>25.570241621960804</v>
      </c>
      <c r="P40" s="4" t="str">
        <f t="shared" si="4"/>
        <v>OVERWEIGHT</v>
      </c>
      <c r="Q40" s="6">
        <f t="shared" si="5"/>
        <v>48.779999999999987</v>
      </c>
      <c r="R40" s="6">
        <f t="shared" si="6"/>
        <v>54.72</v>
      </c>
      <c r="S40" s="6">
        <f t="shared" si="7"/>
        <v>66.88</v>
      </c>
      <c r="T40" s="6">
        <f t="shared" si="8"/>
        <v>1463.3999999999996</v>
      </c>
      <c r="U40" s="8">
        <v>43258</v>
      </c>
    </row>
    <row r="41" spans="1:21" x14ac:dyDescent="0.25">
      <c r="A41" s="12" t="s">
        <v>73</v>
      </c>
      <c r="B41" s="9" t="s">
        <v>74</v>
      </c>
      <c r="C41" s="1"/>
      <c r="D41" s="14" t="s">
        <v>135</v>
      </c>
      <c r="E41" s="4" t="s">
        <v>0</v>
      </c>
      <c r="F41" s="30">
        <v>20610</v>
      </c>
      <c r="G41" s="4" t="s">
        <v>150</v>
      </c>
      <c r="H41" s="4">
        <v>59.6</v>
      </c>
      <c r="I41" s="4">
        <v>151.5</v>
      </c>
      <c r="J41" s="4">
        <v>38.4</v>
      </c>
      <c r="K41" s="4">
        <v>30</v>
      </c>
      <c r="L41" s="4">
        <f t="shared" si="0"/>
        <v>4</v>
      </c>
      <c r="M41" s="6">
        <f t="shared" si="1"/>
        <v>11.645669291338589</v>
      </c>
      <c r="N41" s="6">
        <f t="shared" si="2"/>
        <v>131.12</v>
      </c>
      <c r="O41" s="7">
        <f t="shared" si="3"/>
        <v>25.966953130956661</v>
      </c>
      <c r="P41" s="4" t="str">
        <f t="shared" si="4"/>
        <v>OVERWEIGHT</v>
      </c>
      <c r="Q41" s="6">
        <f t="shared" si="5"/>
        <v>46.35</v>
      </c>
      <c r="R41" s="6">
        <f t="shared" si="6"/>
        <v>53.64</v>
      </c>
      <c r="S41" s="6">
        <f t="shared" si="7"/>
        <v>65.56</v>
      </c>
      <c r="T41" s="6">
        <f t="shared" si="8"/>
        <v>1390.5</v>
      </c>
      <c r="U41" s="8">
        <v>43258</v>
      </c>
    </row>
    <row r="42" spans="1:21" ht="30" x14ac:dyDescent="0.25">
      <c r="A42" s="9" t="s">
        <v>75</v>
      </c>
      <c r="B42" s="9" t="s">
        <v>76</v>
      </c>
      <c r="C42" s="1"/>
      <c r="D42" s="11" t="s">
        <v>136</v>
      </c>
      <c r="E42" s="4" t="s">
        <v>149</v>
      </c>
      <c r="F42" s="30">
        <v>31992</v>
      </c>
      <c r="G42" s="4" t="s">
        <v>150</v>
      </c>
      <c r="H42" s="4">
        <v>75.2</v>
      </c>
      <c r="I42" s="4">
        <v>173.8</v>
      </c>
      <c r="J42" s="4">
        <v>23.7</v>
      </c>
      <c r="K42" s="4">
        <v>30</v>
      </c>
      <c r="L42" s="4">
        <f t="shared" si="0"/>
        <v>5</v>
      </c>
      <c r="M42" s="6">
        <f t="shared" si="1"/>
        <v>8.4251968503937036</v>
      </c>
      <c r="N42" s="6">
        <f t="shared" si="2"/>
        <v>165.44000000000003</v>
      </c>
      <c r="O42" s="7">
        <f t="shared" si="3"/>
        <v>24.895353441186707</v>
      </c>
      <c r="P42" s="4" t="str">
        <f t="shared" si="4"/>
        <v>NORMAL</v>
      </c>
      <c r="Q42" s="6">
        <f t="shared" si="5"/>
        <v>66.420000000000016</v>
      </c>
      <c r="R42" s="6">
        <f t="shared" si="6"/>
        <v>67.680000000000007</v>
      </c>
      <c r="S42" s="6">
        <f t="shared" si="7"/>
        <v>82.72</v>
      </c>
      <c r="T42" s="6">
        <f t="shared" si="8"/>
        <v>1992.6000000000004</v>
      </c>
      <c r="U42" s="8">
        <v>43258</v>
      </c>
    </row>
    <row r="43" spans="1:21" x14ac:dyDescent="0.25">
      <c r="A43" s="9" t="s">
        <v>77</v>
      </c>
      <c r="B43" s="9" t="s">
        <v>78</v>
      </c>
      <c r="C43" s="1"/>
      <c r="D43" s="11" t="s">
        <v>137</v>
      </c>
      <c r="E43" s="4" t="s">
        <v>149</v>
      </c>
      <c r="F43" s="30">
        <v>21600</v>
      </c>
      <c r="G43" s="4" t="s">
        <v>150</v>
      </c>
      <c r="H43" s="4">
        <v>85.3</v>
      </c>
      <c r="I43" s="4">
        <v>168.9</v>
      </c>
      <c r="J43" s="4">
        <v>30.4</v>
      </c>
      <c r="K43" s="4">
        <v>30</v>
      </c>
      <c r="L43" s="4">
        <f t="shared" si="0"/>
        <v>5</v>
      </c>
      <c r="M43" s="6">
        <f t="shared" si="1"/>
        <v>6.4960629921259887</v>
      </c>
      <c r="N43" s="6">
        <f t="shared" si="2"/>
        <v>187.66</v>
      </c>
      <c r="O43" s="7">
        <f t="shared" si="3"/>
        <v>29.901276710901623</v>
      </c>
      <c r="P43" s="4" t="str">
        <f t="shared" si="4"/>
        <v>OVERWEIGHT</v>
      </c>
      <c r="Q43" s="6">
        <f t="shared" si="5"/>
        <v>62.010000000000005</v>
      </c>
      <c r="R43" s="6">
        <f t="shared" si="6"/>
        <v>76.77</v>
      </c>
      <c r="S43" s="6">
        <f t="shared" si="7"/>
        <v>93.83</v>
      </c>
      <c r="T43" s="6">
        <f t="shared" si="8"/>
        <v>1860.3000000000002</v>
      </c>
      <c r="U43" s="8">
        <v>43258</v>
      </c>
    </row>
    <row r="44" spans="1:21" x14ac:dyDescent="0.25">
      <c r="A44" s="9" t="s">
        <v>79</v>
      </c>
      <c r="B44" s="9" t="s">
        <v>80</v>
      </c>
      <c r="C44" s="1"/>
      <c r="D44" s="14" t="s">
        <v>138</v>
      </c>
      <c r="E44" s="4" t="s">
        <v>149</v>
      </c>
      <c r="F44" s="30">
        <v>23893</v>
      </c>
      <c r="G44" s="4" t="s">
        <v>150</v>
      </c>
      <c r="H44" s="4">
        <v>66.5</v>
      </c>
      <c r="I44" s="4">
        <v>162.5</v>
      </c>
      <c r="J44" s="4">
        <v>23.8</v>
      </c>
      <c r="K44" s="4">
        <v>30</v>
      </c>
      <c r="L44" s="4">
        <f t="shared" si="0"/>
        <v>5</v>
      </c>
      <c r="M44" s="6">
        <f t="shared" si="1"/>
        <v>3.9763779527559073</v>
      </c>
      <c r="N44" s="6">
        <f t="shared" si="2"/>
        <v>146.30000000000001</v>
      </c>
      <c r="O44" s="7">
        <f t="shared" si="3"/>
        <v>25.183431952662723</v>
      </c>
      <c r="P44" s="4" t="str">
        <f t="shared" si="4"/>
        <v>OVERWEIGHT</v>
      </c>
      <c r="Q44" s="6">
        <f t="shared" si="5"/>
        <v>56.25</v>
      </c>
      <c r="R44" s="6">
        <f t="shared" si="6"/>
        <v>59.85</v>
      </c>
      <c r="S44" s="6">
        <f t="shared" si="7"/>
        <v>73.150000000000006</v>
      </c>
      <c r="T44" s="6">
        <f t="shared" si="8"/>
        <v>1687.5</v>
      </c>
      <c r="U44" s="8">
        <v>43258</v>
      </c>
    </row>
    <row r="45" spans="1:21" x14ac:dyDescent="0.25">
      <c r="A45" s="9" t="s">
        <v>81</v>
      </c>
      <c r="B45" s="9" t="s">
        <v>82</v>
      </c>
      <c r="C45" s="1"/>
      <c r="D45" s="14" t="s">
        <v>139</v>
      </c>
      <c r="E45" s="4" t="s">
        <v>149</v>
      </c>
      <c r="F45" s="30">
        <v>33393</v>
      </c>
      <c r="G45" s="4" t="s">
        <v>150</v>
      </c>
      <c r="H45" s="4">
        <v>69.900000000000006</v>
      </c>
      <c r="I45" s="4">
        <v>171</v>
      </c>
      <c r="J45" s="4">
        <v>23.4</v>
      </c>
      <c r="K45" s="4">
        <v>30</v>
      </c>
      <c r="L45" s="4">
        <f t="shared" si="0"/>
        <v>5</v>
      </c>
      <c r="M45" s="6">
        <f t="shared" si="1"/>
        <v>7.322834645669289</v>
      </c>
      <c r="N45" s="6">
        <f t="shared" si="2"/>
        <v>153.78000000000003</v>
      </c>
      <c r="O45" s="7">
        <f t="shared" si="3"/>
        <v>23.904791217810612</v>
      </c>
      <c r="P45" s="4" t="str">
        <f t="shared" si="4"/>
        <v>NORMAL</v>
      </c>
      <c r="Q45" s="6">
        <f t="shared" si="5"/>
        <v>63.9</v>
      </c>
      <c r="R45" s="6">
        <f t="shared" si="6"/>
        <v>62.910000000000004</v>
      </c>
      <c r="S45" s="6">
        <f t="shared" si="7"/>
        <v>76.89</v>
      </c>
      <c r="T45" s="6">
        <f t="shared" si="8"/>
        <v>1917</v>
      </c>
      <c r="U45" s="8">
        <v>43258</v>
      </c>
    </row>
    <row r="46" spans="1:21" x14ac:dyDescent="0.25">
      <c r="A46" s="9" t="s">
        <v>83</v>
      </c>
      <c r="B46" s="9" t="s">
        <v>84</v>
      </c>
      <c r="C46" s="1"/>
      <c r="D46" s="11" t="s">
        <v>140</v>
      </c>
      <c r="E46" s="4" t="s">
        <v>149</v>
      </c>
      <c r="F46" s="1"/>
      <c r="G46" s="4" t="s">
        <v>150</v>
      </c>
      <c r="H46" s="4">
        <v>69.7</v>
      </c>
      <c r="I46" s="4">
        <v>167.8</v>
      </c>
      <c r="J46" s="4">
        <v>22.3</v>
      </c>
      <c r="K46" s="4">
        <v>30</v>
      </c>
      <c r="L46" s="4">
        <f t="shared" si="0"/>
        <v>5</v>
      </c>
      <c r="M46" s="6">
        <f t="shared" si="1"/>
        <v>6.0629921259842483</v>
      </c>
      <c r="N46" s="6">
        <f t="shared" si="2"/>
        <v>153.34000000000003</v>
      </c>
      <c r="O46" s="7">
        <f t="shared" si="3"/>
        <v>24.754198269408068</v>
      </c>
      <c r="P46" s="4" t="str">
        <f t="shared" si="4"/>
        <v>NORMAL</v>
      </c>
      <c r="Q46" s="6">
        <f t="shared" si="5"/>
        <v>61.02000000000001</v>
      </c>
      <c r="R46" s="6">
        <f t="shared" si="6"/>
        <v>62.730000000000004</v>
      </c>
      <c r="S46" s="6">
        <f t="shared" si="7"/>
        <v>76.67</v>
      </c>
      <c r="T46" s="6">
        <f t="shared" si="8"/>
        <v>1830.6000000000004</v>
      </c>
      <c r="U46" s="8">
        <v>43258</v>
      </c>
    </row>
    <row r="47" spans="1:21" x14ac:dyDescent="0.25">
      <c r="A47" s="9" t="s">
        <v>85</v>
      </c>
      <c r="B47" s="9" t="s">
        <v>160</v>
      </c>
      <c r="C47" s="1" t="s">
        <v>153</v>
      </c>
      <c r="D47" s="11" t="s">
        <v>141</v>
      </c>
      <c r="E47" s="4" t="s">
        <v>0</v>
      </c>
      <c r="F47" s="1"/>
      <c r="G47" s="4" t="s">
        <v>150</v>
      </c>
      <c r="H47" s="4">
        <v>46</v>
      </c>
      <c r="I47" s="4">
        <v>152</v>
      </c>
      <c r="J47" s="4">
        <v>26.7</v>
      </c>
      <c r="K47" s="4">
        <v>30</v>
      </c>
      <c r="L47" s="4">
        <f t="shared" si="0"/>
        <v>4</v>
      </c>
      <c r="M47" s="6">
        <f t="shared" si="1"/>
        <v>11.842519685039374</v>
      </c>
      <c r="N47" s="6">
        <f t="shared" si="2"/>
        <v>101.2</v>
      </c>
      <c r="O47" s="7">
        <f t="shared" si="3"/>
        <v>19.909972299168974</v>
      </c>
      <c r="P47" s="4" t="str">
        <f t="shared" si="4"/>
        <v>NORMAL</v>
      </c>
      <c r="Q47" s="6">
        <f t="shared" si="5"/>
        <v>46.8</v>
      </c>
      <c r="R47" s="6">
        <f t="shared" si="6"/>
        <v>41.4</v>
      </c>
      <c r="S47" s="6">
        <f t="shared" si="7"/>
        <v>50.6</v>
      </c>
      <c r="T47" s="6">
        <f t="shared" si="8"/>
        <v>1404</v>
      </c>
      <c r="U47" s="8">
        <v>43258</v>
      </c>
    </row>
    <row r="48" spans="1:21" x14ac:dyDescent="0.25">
      <c r="A48" s="9" t="s">
        <v>86</v>
      </c>
      <c r="B48" s="9" t="s">
        <v>87</v>
      </c>
      <c r="C48" s="1"/>
      <c r="D48" s="11" t="s">
        <v>142</v>
      </c>
      <c r="E48" s="4" t="s">
        <v>0</v>
      </c>
      <c r="F48" s="30">
        <v>20609</v>
      </c>
      <c r="G48" s="4" t="s">
        <v>150</v>
      </c>
      <c r="H48" s="4">
        <v>58.9</v>
      </c>
      <c r="I48" s="4">
        <v>152.4</v>
      </c>
      <c r="J48" s="4">
        <v>38</v>
      </c>
      <c r="K48" s="4">
        <v>30</v>
      </c>
      <c r="L48" s="4">
        <f t="shared" si="0"/>
        <v>5</v>
      </c>
      <c r="M48" s="6">
        <f t="shared" si="1"/>
        <v>0</v>
      </c>
      <c r="N48" s="6">
        <f t="shared" si="2"/>
        <v>129.58000000000001</v>
      </c>
      <c r="O48" s="7">
        <f t="shared" si="3"/>
        <v>25.359772941768103</v>
      </c>
      <c r="P48" s="4" t="str">
        <f t="shared" si="4"/>
        <v>OVERWEIGHT</v>
      </c>
      <c r="Q48" s="6">
        <f t="shared" si="5"/>
        <v>47.160000000000004</v>
      </c>
      <c r="R48" s="6">
        <f t="shared" si="6"/>
        <v>53.01</v>
      </c>
      <c r="S48" s="6">
        <f t="shared" si="7"/>
        <v>64.789999999999992</v>
      </c>
      <c r="T48" s="6">
        <f t="shared" si="8"/>
        <v>1414.8000000000002</v>
      </c>
      <c r="U48" s="8">
        <v>43258</v>
      </c>
    </row>
    <row r="49" spans="1:21" x14ac:dyDescent="0.25">
      <c r="A49" s="9" t="s">
        <v>88</v>
      </c>
      <c r="B49" s="9" t="s">
        <v>89</v>
      </c>
      <c r="C49" s="1"/>
      <c r="D49" s="11" t="s">
        <v>143</v>
      </c>
      <c r="E49" s="4" t="s">
        <v>149</v>
      </c>
      <c r="F49" s="1"/>
      <c r="G49" s="4" t="s">
        <v>150</v>
      </c>
      <c r="H49" s="4">
        <v>61.6</v>
      </c>
      <c r="I49" s="4">
        <v>161.1</v>
      </c>
      <c r="J49" s="4">
        <v>18.399999999999999</v>
      </c>
      <c r="K49" s="4">
        <v>30</v>
      </c>
      <c r="L49" s="4">
        <f t="shared" si="0"/>
        <v>5</v>
      </c>
      <c r="M49" s="6">
        <f t="shared" si="1"/>
        <v>3.4251968503937</v>
      </c>
      <c r="N49" s="6">
        <f t="shared" si="2"/>
        <v>135.52000000000001</v>
      </c>
      <c r="O49" s="7">
        <f t="shared" si="3"/>
        <v>23.73502160233744</v>
      </c>
      <c r="P49" s="4" t="str">
        <f t="shared" si="4"/>
        <v>NORMAL</v>
      </c>
      <c r="Q49" s="6">
        <f t="shared" si="5"/>
        <v>54.989999999999995</v>
      </c>
      <c r="R49" s="6">
        <f t="shared" si="6"/>
        <v>55.44</v>
      </c>
      <c r="S49" s="6">
        <f t="shared" si="7"/>
        <v>67.760000000000005</v>
      </c>
      <c r="T49" s="6">
        <f t="shared" si="8"/>
        <v>1649.6999999999998</v>
      </c>
      <c r="U49" s="8">
        <v>43258</v>
      </c>
    </row>
    <row r="50" spans="1:21" x14ac:dyDescent="0.25">
      <c r="A50" s="9" t="s">
        <v>90</v>
      </c>
      <c r="B50" s="9" t="s">
        <v>91</v>
      </c>
      <c r="C50" s="1"/>
      <c r="D50" s="11" t="s">
        <v>144</v>
      </c>
      <c r="E50" s="4" t="s">
        <v>0</v>
      </c>
      <c r="F50" s="30">
        <v>20750</v>
      </c>
      <c r="G50" s="4" t="s">
        <v>150</v>
      </c>
      <c r="H50" s="4">
        <v>77.599999999999994</v>
      </c>
      <c r="I50" s="4">
        <v>153</v>
      </c>
      <c r="J50" s="4">
        <v>47.5</v>
      </c>
      <c r="K50" s="4">
        <v>30</v>
      </c>
      <c r="L50" s="4">
        <f t="shared" si="0"/>
        <v>5</v>
      </c>
      <c r="M50" s="6">
        <f t="shared" si="1"/>
        <v>0.23622047244094446</v>
      </c>
      <c r="N50" s="6">
        <f t="shared" si="2"/>
        <v>170.72</v>
      </c>
      <c r="O50" s="7">
        <f t="shared" si="3"/>
        <v>33.149643299585627</v>
      </c>
      <c r="P50" s="4" t="str">
        <f t="shared" si="4"/>
        <v>OBESE</v>
      </c>
      <c r="Q50" s="6">
        <f t="shared" si="5"/>
        <v>47.7</v>
      </c>
      <c r="R50" s="6">
        <f t="shared" si="6"/>
        <v>69.839999999999989</v>
      </c>
      <c r="S50" s="6">
        <f t="shared" si="7"/>
        <v>85.36</v>
      </c>
      <c r="T50" s="6">
        <f t="shared" si="8"/>
        <v>1431</v>
      </c>
      <c r="U50" s="8">
        <v>43258</v>
      </c>
    </row>
    <row r="51" spans="1:21" x14ac:dyDescent="0.25">
      <c r="A51" s="9" t="s">
        <v>92</v>
      </c>
      <c r="B51" s="15" t="s">
        <v>93</v>
      </c>
      <c r="C51" s="1"/>
      <c r="D51" s="11" t="s">
        <v>145</v>
      </c>
      <c r="E51" s="4" t="s">
        <v>149</v>
      </c>
      <c r="F51" s="1"/>
      <c r="G51" s="4" t="s">
        <v>150</v>
      </c>
      <c r="H51" s="4">
        <v>49</v>
      </c>
      <c r="I51" s="4">
        <v>156.80000000000001</v>
      </c>
      <c r="J51" s="4">
        <v>29</v>
      </c>
      <c r="K51" s="4">
        <v>30</v>
      </c>
      <c r="L51" s="4">
        <f t="shared" si="0"/>
        <v>5</v>
      </c>
      <c r="M51" s="6">
        <f t="shared" si="1"/>
        <v>1.7322834645669296</v>
      </c>
      <c r="N51" s="6">
        <f t="shared" si="2"/>
        <v>107.80000000000001</v>
      </c>
      <c r="O51" s="7">
        <f t="shared" si="3"/>
        <v>19.929846938775508</v>
      </c>
      <c r="P51" s="4" t="str">
        <f t="shared" si="4"/>
        <v>NORMAL</v>
      </c>
      <c r="Q51" s="6">
        <f t="shared" si="5"/>
        <v>51.120000000000012</v>
      </c>
      <c r="R51" s="6">
        <f t="shared" si="6"/>
        <v>44.1</v>
      </c>
      <c r="S51" s="6">
        <f t="shared" si="7"/>
        <v>53.9</v>
      </c>
      <c r="T51" s="6">
        <f t="shared" si="8"/>
        <v>1533.6000000000004</v>
      </c>
      <c r="U51" s="8">
        <v>43258</v>
      </c>
    </row>
    <row r="52" spans="1:21" ht="30" x14ac:dyDescent="0.25">
      <c r="A52" s="9" t="s">
        <v>94</v>
      </c>
      <c r="B52" s="9" t="s">
        <v>161</v>
      </c>
      <c r="C52" s="1" t="s">
        <v>154</v>
      </c>
      <c r="D52" s="14" t="s">
        <v>146</v>
      </c>
      <c r="E52" s="4" t="s">
        <v>0</v>
      </c>
      <c r="F52" s="1"/>
      <c r="G52" s="4" t="s">
        <v>150</v>
      </c>
      <c r="H52" s="4">
        <v>82.1</v>
      </c>
      <c r="I52" s="4">
        <v>167.9</v>
      </c>
      <c r="J52" s="4">
        <v>39.700000000000003</v>
      </c>
      <c r="K52" s="4">
        <v>30</v>
      </c>
      <c r="L52" s="4">
        <f t="shared" si="0"/>
        <v>5</v>
      </c>
      <c r="M52" s="6">
        <f t="shared" si="1"/>
        <v>6.1023622047244181</v>
      </c>
      <c r="N52" s="6">
        <f t="shared" si="2"/>
        <v>180.62</v>
      </c>
      <c r="O52" s="7">
        <f t="shared" si="3"/>
        <v>29.12337919171803</v>
      </c>
      <c r="P52" s="4" t="str">
        <f t="shared" si="4"/>
        <v>OVERWEIGHT</v>
      </c>
      <c r="Q52" s="6">
        <f t="shared" si="5"/>
        <v>61.110000000000007</v>
      </c>
      <c r="R52" s="6">
        <f t="shared" si="6"/>
        <v>73.89</v>
      </c>
      <c r="S52" s="6">
        <f t="shared" si="7"/>
        <v>90.309999999999988</v>
      </c>
      <c r="T52" s="6">
        <f t="shared" si="8"/>
        <v>1833.3000000000002</v>
      </c>
      <c r="U52" s="8">
        <v>43258</v>
      </c>
    </row>
    <row r="53" spans="1:21" x14ac:dyDescent="0.25">
      <c r="A53" s="9" t="s">
        <v>95</v>
      </c>
      <c r="B53" s="9" t="s">
        <v>96</v>
      </c>
      <c r="C53" s="1"/>
      <c r="D53" s="11" t="s">
        <v>147</v>
      </c>
      <c r="E53" s="4" t="s">
        <v>0</v>
      </c>
      <c r="F53" s="1"/>
      <c r="G53" s="4" t="s">
        <v>150</v>
      </c>
      <c r="H53" s="4">
        <v>85.2</v>
      </c>
      <c r="I53" s="4">
        <v>157</v>
      </c>
      <c r="J53" s="4">
        <v>48.2</v>
      </c>
      <c r="K53" s="4">
        <v>30</v>
      </c>
      <c r="L53" s="4">
        <f t="shared" si="0"/>
        <v>5</v>
      </c>
      <c r="M53" s="6">
        <f t="shared" si="1"/>
        <v>1.811023622047248</v>
      </c>
      <c r="N53" s="6">
        <f t="shared" si="2"/>
        <v>187.44000000000003</v>
      </c>
      <c r="O53" s="7">
        <f t="shared" si="3"/>
        <v>34.565296766603105</v>
      </c>
      <c r="P53" s="4" t="str">
        <f t="shared" si="4"/>
        <v>OBESE</v>
      </c>
      <c r="Q53" s="6">
        <f t="shared" si="5"/>
        <v>51.3</v>
      </c>
      <c r="R53" s="6">
        <f t="shared" si="6"/>
        <v>76.680000000000007</v>
      </c>
      <c r="S53" s="6">
        <f t="shared" si="7"/>
        <v>93.72</v>
      </c>
      <c r="T53" s="6">
        <f t="shared" si="8"/>
        <v>1539</v>
      </c>
      <c r="U53" s="8">
        <v>43258</v>
      </c>
    </row>
    <row r="54" spans="1:21" x14ac:dyDescent="0.25">
      <c r="A54" s="9" t="s">
        <v>97</v>
      </c>
      <c r="B54" s="9" t="s">
        <v>98</v>
      </c>
      <c r="C54" s="1"/>
      <c r="D54" s="11"/>
      <c r="E54" s="4" t="s">
        <v>149</v>
      </c>
      <c r="F54" s="30">
        <v>28090</v>
      </c>
      <c r="G54" s="4" t="s">
        <v>150</v>
      </c>
      <c r="H54" s="4">
        <v>66.3</v>
      </c>
      <c r="I54" s="4">
        <v>158</v>
      </c>
      <c r="J54" s="4">
        <v>22.1</v>
      </c>
      <c r="K54" s="4">
        <v>30</v>
      </c>
      <c r="L54" s="4">
        <f t="shared" si="0"/>
        <v>5</v>
      </c>
      <c r="M54" s="6">
        <f t="shared" si="1"/>
        <v>2.2047244094488185</v>
      </c>
      <c r="N54" s="6">
        <f t="shared" si="2"/>
        <v>145.86000000000001</v>
      </c>
      <c r="O54" s="7">
        <f t="shared" si="3"/>
        <v>26.558243871174486</v>
      </c>
      <c r="P54" s="4" t="str">
        <f t="shared" si="4"/>
        <v>OVERWEIGHT</v>
      </c>
      <c r="Q54" s="6">
        <f t="shared" si="5"/>
        <v>52.2</v>
      </c>
      <c r="R54" s="6">
        <f t="shared" si="6"/>
        <v>59.669999999999995</v>
      </c>
      <c r="S54" s="6">
        <f t="shared" si="7"/>
        <v>72.929999999999993</v>
      </c>
      <c r="T54" s="6">
        <f t="shared" si="8"/>
        <v>1566</v>
      </c>
      <c r="U54" s="8">
        <v>43258</v>
      </c>
    </row>
    <row r="55" spans="1:21" x14ac:dyDescent="0.25">
      <c r="A55" s="9" t="s">
        <v>99</v>
      </c>
      <c r="B55" s="9" t="s">
        <v>100</v>
      </c>
      <c r="C55" s="1"/>
      <c r="D55" s="14"/>
      <c r="E55" s="4" t="s">
        <v>0</v>
      </c>
      <c r="F55" s="30">
        <v>21216</v>
      </c>
      <c r="G55" s="4" t="s">
        <v>150</v>
      </c>
      <c r="H55" s="4">
        <v>58</v>
      </c>
      <c r="I55" s="4">
        <v>155</v>
      </c>
      <c r="J55" s="4">
        <v>36.299999999999997</v>
      </c>
      <c r="K55" s="4">
        <v>30</v>
      </c>
      <c r="L55" s="4">
        <f t="shared" si="0"/>
        <v>5</v>
      </c>
      <c r="M55" s="6">
        <f t="shared" si="1"/>
        <v>1.0236220472440962</v>
      </c>
      <c r="N55" s="6">
        <f t="shared" si="2"/>
        <v>127.60000000000001</v>
      </c>
      <c r="O55" s="7">
        <f t="shared" si="3"/>
        <v>24.141519250780433</v>
      </c>
      <c r="P55" s="4" t="str">
        <f t="shared" si="4"/>
        <v>NORMAL</v>
      </c>
      <c r="Q55" s="6">
        <f t="shared" si="5"/>
        <v>49.5</v>
      </c>
      <c r="R55" s="6">
        <f t="shared" si="6"/>
        <v>52.2</v>
      </c>
      <c r="S55" s="6">
        <f t="shared" si="7"/>
        <v>63.8</v>
      </c>
      <c r="T55" s="6">
        <f t="shared" si="8"/>
        <v>1485</v>
      </c>
      <c r="U55" s="8">
        <v>43258</v>
      </c>
    </row>
    <row r="56" spans="1:21" x14ac:dyDescent="0.25">
      <c r="A56" s="9" t="s">
        <v>101</v>
      </c>
      <c r="B56" s="15" t="s">
        <v>102</v>
      </c>
      <c r="C56" s="1"/>
      <c r="D56" s="11"/>
      <c r="E56" s="4" t="s">
        <v>0</v>
      </c>
      <c r="F56" s="1"/>
      <c r="G56" s="4" t="s">
        <v>150</v>
      </c>
      <c r="H56" s="4">
        <v>87.2</v>
      </c>
      <c r="I56" s="4">
        <v>157.5</v>
      </c>
      <c r="J56" s="4">
        <v>49.2</v>
      </c>
      <c r="K56" s="4">
        <v>30</v>
      </c>
      <c r="L56" s="4">
        <f t="shared" si="0"/>
        <v>5</v>
      </c>
      <c r="M56" s="6">
        <f t="shared" si="1"/>
        <v>2.0078740157480333</v>
      </c>
      <c r="N56" s="6">
        <f t="shared" si="2"/>
        <v>191.84000000000003</v>
      </c>
      <c r="O56" s="7">
        <f t="shared" si="3"/>
        <v>35.152431342907533</v>
      </c>
      <c r="P56" s="4" t="str">
        <f t="shared" si="4"/>
        <v>OBESE</v>
      </c>
      <c r="Q56" s="6">
        <f t="shared" si="5"/>
        <v>51.75</v>
      </c>
      <c r="R56" s="6">
        <f t="shared" si="6"/>
        <v>78.48</v>
      </c>
      <c r="S56" s="6">
        <f t="shared" si="7"/>
        <v>95.92</v>
      </c>
      <c r="T56" s="6">
        <f t="shared" si="8"/>
        <v>1552.5</v>
      </c>
      <c r="U56" s="8">
        <v>43258</v>
      </c>
    </row>
    <row r="57" spans="1:21" x14ac:dyDescent="0.25">
      <c r="A57" s="9" t="s">
        <v>103</v>
      </c>
      <c r="B57" s="9" t="s">
        <v>104</v>
      </c>
      <c r="C57" s="1"/>
      <c r="D57" s="11" t="s">
        <v>148</v>
      </c>
      <c r="E57" s="4" t="s">
        <v>0</v>
      </c>
      <c r="F57" s="30">
        <v>35201</v>
      </c>
      <c r="G57" s="4" t="s">
        <v>150</v>
      </c>
      <c r="H57" s="4">
        <v>46.3</v>
      </c>
      <c r="I57" s="4">
        <v>159.30000000000001</v>
      </c>
      <c r="J57" s="4">
        <v>25.6</v>
      </c>
      <c r="K57" s="4">
        <v>30</v>
      </c>
      <c r="L57" s="4">
        <f t="shared" si="0"/>
        <v>5</v>
      </c>
      <c r="M57" s="6">
        <f t="shared" si="1"/>
        <v>2.7165354330708666</v>
      </c>
      <c r="N57" s="6">
        <f t="shared" si="2"/>
        <v>101.86</v>
      </c>
      <c r="O57" s="7">
        <f t="shared" si="3"/>
        <v>18.245234072954922</v>
      </c>
      <c r="P57" s="4" t="str">
        <f t="shared" si="4"/>
        <v>UNDERWEIGHT</v>
      </c>
      <c r="Q57" s="6">
        <f t="shared" si="5"/>
        <v>53.370000000000012</v>
      </c>
      <c r="R57" s="6">
        <f t="shared" si="6"/>
        <v>41.669999999999995</v>
      </c>
      <c r="S57" s="6">
        <f t="shared" si="7"/>
        <v>50.93</v>
      </c>
      <c r="T57" s="6">
        <f t="shared" si="8"/>
        <v>1601.1000000000004</v>
      </c>
      <c r="U57" s="8">
        <v>43258</v>
      </c>
    </row>
    <row r="58" spans="1:21" x14ac:dyDescent="0.25">
      <c r="A58" s="16" t="s">
        <v>170</v>
      </c>
      <c r="B58" s="19" t="s">
        <v>171</v>
      </c>
      <c r="C58" s="17"/>
      <c r="D58" s="18" t="s">
        <v>203</v>
      </c>
      <c r="E58" s="22" t="s">
        <v>149</v>
      </c>
      <c r="F58" s="23"/>
      <c r="G58" s="22" t="s">
        <v>150</v>
      </c>
      <c r="H58" s="17">
        <v>65.400000000000006</v>
      </c>
      <c r="I58" s="17">
        <v>167</v>
      </c>
      <c r="J58" s="23"/>
      <c r="K58" s="22">
        <v>30</v>
      </c>
      <c r="L58" s="22">
        <f t="shared" ref="L58:L86" si="9">ROUNDDOWN(((I58/2.54)/12), 0)</f>
        <v>5</v>
      </c>
      <c r="M58" s="25">
        <f t="shared" ref="M58:M86" si="10">((((I58/2.54)/12)-L58)*12)</f>
        <v>5.7480314960629961</v>
      </c>
      <c r="N58" s="25">
        <f t="shared" ref="N58:N86" si="11">H58*2.2</f>
        <v>143.88000000000002</v>
      </c>
      <c r="O58" s="26">
        <f t="shared" ref="O58:O86" si="12">H58/((I58/100)^2)</f>
        <v>23.450105776471013</v>
      </c>
      <c r="P58" s="22" t="str">
        <f t="shared" ref="P58:P86" si="13">IF(O58&lt;18.5,"UNDERWEIGHT",IF(O58&lt;=24.99,"NORMAL",IF(O58&lt;=29.99,"OVERWEIGHT","OBESE")))</f>
        <v>NORMAL</v>
      </c>
      <c r="Q58" s="25">
        <f t="shared" ref="Q58:Q86" si="14">((I58-100)-((I58-100)*0.1))</f>
        <v>60.3</v>
      </c>
      <c r="R58" s="25">
        <f t="shared" ref="R58:R86" si="15">(H58)-(0.1*H58)</f>
        <v>58.860000000000007</v>
      </c>
      <c r="S58" s="25">
        <f t="shared" ref="S58:S86" si="16">(H58)+(0.1*H58)</f>
        <v>71.940000000000012</v>
      </c>
      <c r="T58" s="25">
        <f t="shared" ref="T58:T86" si="17">Q58*K58</f>
        <v>1809</v>
      </c>
      <c r="U58" s="27">
        <v>43368</v>
      </c>
    </row>
    <row r="59" spans="1:21" x14ac:dyDescent="0.25">
      <c r="A59" s="24" t="s">
        <v>182</v>
      </c>
      <c r="B59" s="20" t="s">
        <v>183</v>
      </c>
      <c r="C59" s="21"/>
      <c r="D59" s="18" t="s">
        <v>209</v>
      </c>
      <c r="E59" s="22" t="s">
        <v>0</v>
      </c>
      <c r="F59" s="23"/>
      <c r="G59" s="22" t="s">
        <v>150</v>
      </c>
      <c r="H59" s="21">
        <v>81.3</v>
      </c>
      <c r="I59" s="21">
        <v>153.5</v>
      </c>
      <c r="J59" s="23"/>
      <c r="K59" s="22">
        <v>30</v>
      </c>
      <c r="L59" s="22">
        <f t="shared" si="9"/>
        <v>5</v>
      </c>
      <c r="M59" s="25">
        <f t="shared" si="10"/>
        <v>0.43307086614172974</v>
      </c>
      <c r="N59" s="25">
        <f t="shared" si="11"/>
        <v>178.86</v>
      </c>
      <c r="O59" s="26">
        <f t="shared" si="12"/>
        <v>34.504344873685667</v>
      </c>
      <c r="P59" s="22" t="str">
        <f t="shared" si="13"/>
        <v>OBESE</v>
      </c>
      <c r="Q59" s="25">
        <f t="shared" si="14"/>
        <v>48.15</v>
      </c>
      <c r="R59" s="25">
        <f t="shared" si="15"/>
        <v>73.17</v>
      </c>
      <c r="S59" s="25">
        <f t="shared" si="16"/>
        <v>89.429999999999993</v>
      </c>
      <c r="T59" s="25">
        <f t="shared" si="17"/>
        <v>1444.5</v>
      </c>
      <c r="U59" s="27">
        <v>43368</v>
      </c>
    </row>
    <row r="60" spans="1:21" x14ac:dyDescent="0.25">
      <c r="A60" s="16" t="s">
        <v>9</v>
      </c>
      <c r="B60" s="24" t="s">
        <v>10</v>
      </c>
      <c r="C60" s="23"/>
      <c r="D60" s="18" t="s">
        <v>109</v>
      </c>
      <c r="E60" s="22" t="s">
        <v>149</v>
      </c>
      <c r="F60" s="27">
        <v>24987</v>
      </c>
      <c r="G60" s="22" t="s">
        <v>150</v>
      </c>
      <c r="H60" s="32">
        <v>54.7</v>
      </c>
      <c r="I60" s="22">
        <v>170</v>
      </c>
      <c r="J60" s="23"/>
      <c r="K60" s="22">
        <v>30</v>
      </c>
      <c r="L60" s="22">
        <f t="shared" si="9"/>
        <v>5</v>
      </c>
      <c r="M60" s="25">
        <f t="shared" si="10"/>
        <v>6.9291338582677184</v>
      </c>
      <c r="N60" s="25">
        <f t="shared" si="11"/>
        <v>120.34000000000002</v>
      </c>
      <c r="O60" s="26">
        <f t="shared" si="12"/>
        <v>18.927335640138413</v>
      </c>
      <c r="P60" s="22" t="str">
        <f t="shared" si="13"/>
        <v>NORMAL</v>
      </c>
      <c r="Q60" s="25">
        <f t="shared" si="14"/>
        <v>63</v>
      </c>
      <c r="R60" s="25">
        <f t="shared" si="15"/>
        <v>49.230000000000004</v>
      </c>
      <c r="S60" s="25">
        <f t="shared" si="16"/>
        <v>60.17</v>
      </c>
      <c r="T60" s="25">
        <f t="shared" si="17"/>
        <v>1890</v>
      </c>
      <c r="U60" s="27">
        <v>43368</v>
      </c>
    </row>
    <row r="61" spans="1:21" x14ac:dyDescent="0.25">
      <c r="A61" s="24" t="s">
        <v>188</v>
      </c>
      <c r="B61" s="20" t="s">
        <v>189</v>
      </c>
      <c r="C61" s="21"/>
      <c r="D61" s="18" t="s">
        <v>212</v>
      </c>
      <c r="E61" s="22" t="s">
        <v>0</v>
      </c>
      <c r="F61" s="23"/>
      <c r="G61" s="22" t="s">
        <v>150</v>
      </c>
      <c r="H61" s="21">
        <v>48.5</v>
      </c>
      <c r="I61" s="21">
        <v>156.80000000000001</v>
      </c>
      <c r="J61" s="23"/>
      <c r="K61" s="22">
        <v>30</v>
      </c>
      <c r="L61" s="22">
        <f t="shared" si="9"/>
        <v>5</v>
      </c>
      <c r="M61" s="25">
        <f t="shared" si="10"/>
        <v>1.7322834645669296</v>
      </c>
      <c r="N61" s="25">
        <f t="shared" si="11"/>
        <v>106.7</v>
      </c>
      <c r="O61" s="26">
        <f t="shared" si="12"/>
        <v>19.72648115368596</v>
      </c>
      <c r="P61" s="22" t="str">
        <f t="shared" si="13"/>
        <v>NORMAL</v>
      </c>
      <c r="Q61" s="25">
        <f t="shared" si="14"/>
        <v>51.120000000000012</v>
      </c>
      <c r="R61" s="25">
        <f t="shared" si="15"/>
        <v>43.65</v>
      </c>
      <c r="S61" s="25">
        <f t="shared" si="16"/>
        <v>53.35</v>
      </c>
      <c r="T61" s="25">
        <f t="shared" si="17"/>
        <v>1533.6000000000004</v>
      </c>
      <c r="U61" s="27">
        <v>43368</v>
      </c>
    </row>
    <row r="62" spans="1:21" x14ac:dyDescent="0.25">
      <c r="A62" s="24" t="s">
        <v>192</v>
      </c>
      <c r="B62" s="20" t="s">
        <v>193</v>
      </c>
      <c r="C62" s="21"/>
      <c r="D62" s="18" t="s">
        <v>214</v>
      </c>
      <c r="E62" s="22" t="s">
        <v>0</v>
      </c>
      <c r="F62" s="23"/>
      <c r="G62" s="22" t="s">
        <v>150</v>
      </c>
      <c r="H62" s="21">
        <v>45</v>
      </c>
      <c r="I62" s="21">
        <v>153.30000000000001</v>
      </c>
      <c r="J62" s="23"/>
      <c r="K62" s="22">
        <v>30</v>
      </c>
      <c r="L62" s="22">
        <f t="shared" si="9"/>
        <v>5</v>
      </c>
      <c r="M62" s="25">
        <f t="shared" si="10"/>
        <v>0.35433070866142202</v>
      </c>
      <c r="N62" s="25">
        <f t="shared" si="11"/>
        <v>99.000000000000014</v>
      </c>
      <c r="O62" s="26">
        <f t="shared" si="12"/>
        <v>19.148210982647885</v>
      </c>
      <c r="P62" s="22" t="str">
        <f t="shared" si="13"/>
        <v>NORMAL</v>
      </c>
      <c r="Q62" s="25">
        <f t="shared" si="14"/>
        <v>47.970000000000013</v>
      </c>
      <c r="R62" s="25">
        <f t="shared" si="15"/>
        <v>40.5</v>
      </c>
      <c r="S62" s="25">
        <f t="shared" si="16"/>
        <v>49.5</v>
      </c>
      <c r="T62" s="25">
        <f t="shared" si="17"/>
        <v>1439.1000000000004</v>
      </c>
      <c r="U62" s="27">
        <v>43368</v>
      </c>
    </row>
    <row r="63" spans="1:21" x14ac:dyDescent="0.25">
      <c r="A63" s="24" t="s">
        <v>14</v>
      </c>
      <c r="B63" s="16" t="s">
        <v>15</v>
      </c>
      <c r="C63" s="23"/>
      <c r="D63" s="18" t="s">
        <v>110</v>
      </c>
      <c r="E63" s="22" t="s">
        <v>149</v>
      </c>
      <c r="F63" s="23"/>
      <c r="G63" s="22" t="s">
        <v>150</v>
      </c>
      <c r="H63" s="32">
        <v>91</v>
      </c>
      <c r="I63" s="22">
        <v>179.1</v>
      </c>
      <c r="J63" s="23"/>
      <c r="K63" s="22">
        <v>30</v>
      </c>
      <c r="L63" s="22">
        <f t="shared" si="9"/>
        <v>5</v>
      </c>
      <c r="M63" s="25">
        <f t="shared" si="10"/>
        <v>10.511811023622045</v>
      </c>
      <c r="N63" s="25">
        <f t="shared" si="11"/>
        <v>200.20000000000002</v>
      </c>
      <c r="O63" s="26">
        <f t="shared" si="12"/>
        <v>28.369404563608416</v>
      </c>
      <c r="P63" s="22" t="str">
        <f t="shared" si="13"/>
        <v>OVERWEIGHT</v>
      </c>
      <c r="Q63" s="25">
        <f t="shared" si="14"/>
        <v>71.19</v>
      </c>
      <c r="R63" s="25">
        <f t="shared" si="15"/>
        <v>81.900000000000006</v>
      </c>
      <c r="S63" s="25">
        <f t="shared" si="16"/>
        <v>100.1</v>
      </c>
      <c r="T63" s="25">
        <f t="shared" si="17"/>
        <v>2135.6999999999998</v>
      </c>
      <c r="U63" s="27">
        <v>43368</v>
      </c>
    </row>
    <row r="64" spans="1:21" x14ac:dyDescent="0.25">
      <c r="A64" s="16" t="s">
        <v>16</v>
      </c>
      <c r="B64" s="16" t="s">
        <v>17</v>
      </c>
      <c r="C64" s="23"/>
      <c r="D64" s="18"/>
      <c r="E64" s="22" t="s">
        <v>149</v>
      </c>
      <c r="F64" s="27">
        <v>24978</v>
      </c>
      <c r="G64" s="22" t="s">
        <v>150</v>
      </c>
      <c r="H64" s="32">
        <v>80.2</v>
      </c>
      <c r="I64" s="22">
        <v>179.8</v>
      </c>
      <c r="J64" s="23"/>
      <c r="K64" s="22">
        <v>30</v>
      </c>
      <c r="L64" s="22">
        <f t="shared" si="9"/>
        <v>5</v>
      </c>
      <c r="M64" s="25">
        <f t="shared" si="10"/>
        <v>10.787401574803159</v>
      </c>
      <c r="N64" s="25">
        <f t="shared" si="11"/>
        <v>176.44000000000003</v>
      </c>
      <c r="O64" s="26">
        <f t="shared" si="12"/>
        <v>24.808185092569794</v>
      </c>
      <c r="P64" s="22" t="str">
        <f t="shared" si="13"/>
        <v>NORMAL</v>
      </c>
      <c r="Q64" s="25">
        <f t="shared" si="14"/>
        <v>71.820000000000007</v>
      </c>
      <c r="R64" s="25">
        <f t="shared" si="15"/>
        <v>72.180000000000007</v>
      </c>
      <c r="S64" s="25">
        <f t="shared" si="16"/>
        <v>88.22</v>
      </c>
      <c r="T64" s="25">
        <f t="shared" si="17"/>
        <v>2154.6000000000004</v>
      </c>
      <c r="U64" s="27">
        <v>43368</v>
      </c>
    </row>
    <row r="65" spans="1:21" x14ac:dyDescent="0.25">
      <c r="A65" s="24" t="s">
        <v>190</v>
      </c>
      <c r="B65" s="20" t="s">
        <v>191</v>
      </c>
      <c r="C65" s="21"/>
      <c r="D65" s="18" t="s">
        <v>213</v>
      </c>
      <c r="E65" s="22" t="s">
        <v>0</v>
      </c>
      <c r="F65" s="23"/>
      <c r="G65" s="22" t="s">
        <v>150</v>
      </c>
      <c r="H65" s="21">
        <v>59.5</v>
      </c>
      <c r="I65" s="21">
        <v>157</v>
      </c>
      <c r="J65" s="23"/>
      <c r="K65" s="22">
        <v>30</v>
      </c>
      <c r="L65" s="22">
        <f t="shared" si="9"/>
        <v>5</v>
      </c>
      <c r="M65" s="25">
        <f t="shared" si="10"/>
        <v>1.811023622047248</v>
      </c>
      <c r="N65" s="25">
        <f t="shared" si="11"/>
        <v>130.9</v>
      </c>
      <c r="O65" s="26">
        <f t="shared" si="12"/>
        <v>24.138910300620715</v>
      </c>
      <c r="P65" s="22" t="str">
        <f t="shared" si="13"/>
        <v>NORMAL</v>
      </c>
      <c r="Q65" s="25">
        <f t="shared" si="14"/>
        <v>51.3</v>
      </c>
      <c r="R65" s="25">
        <f t="shared" si="15"/>
        <v>53.55</v>
      </c>
      <c r="S65" s="25">
        <f t="shared" si="16"/>
        <v>65.45</v>
      </c>
      <c r="T65" s="25">
        <f t="shared" si="17"/>
        <v>1539</v>
      </c>
      <c r="U65" s="27">
        <v>43368</v>
      </c>
    </row>
    <row r="66" spans="1:21" x14ac:dyDescent="0.25">
      <c r="A66" s="16" t="s">
        <v>29</v>
      </c>
      <c r="B66" s="16" t="s">
        <v>30</v>
      </c>
      <c r="C66" s="23"/>
      <c r="D66" s="18" t="s">
        <v>117</v>
      </c>
      <c r="E66" s="22" t="s">
        <v>0</v>
      </c>
      <c r="F66" s="27">
        <v>30303</v>
      </c>
      <c r="G66" s="22" t="s">
        <v>150</v>
      </c>
      <c r="H66" s="32">
        <v>80.599999999999994</v>
      </c>
      <c r="I66" s="22">
        <v>164</v>
      </c>
      <c r="J66" s="23"/>
      <c r="K66" s="22">
        <v>30</v>
      </c>
      <c r="L66" s="22">
        <f t="shared" si="9"/>
        <v>5</v>
      </c>
      <c r="M66" s="25">
        <f t="shared" si="10"/>
        <v>4.5669291338582632</v>
      </c>
      <c r="N66" s="25">
        <f t="shared" si="11"/>
        <v>177.32</v>
      </c>
      <c r="O66" s="26">
        <f t="shared" si="12"/>
        <v>29.967281380130878</v>
      </c>
      <c r="P66" s="22" t="str">
        <f t="shared" si="13"/>
        <v>OVERWEIGHT</v>
      </c>
      <c r="Q66" s="25">
        <f t="shared" si="14"/>
        <v>57.6</v>
      </c>
      <c r="R66" s="25">
        <f t="shared" si="15"/>
        <v>72.539999999999992</v>
      </c>
      <c r="S66" s="25">
        <f t="shared" si="16"/>
        <v>88.66</v>
      </c>
      <c r="T66" s="25">
        <f t="shared" si="17"/>
        <v>1728</v>
      </c>
      <c r="U66" s="27">
        <v>43368</v>
      </c>
    </row>
    <row r="67" spans="1:21" x14ac:dyDescent="0.25">
      <c r="A67" s="16" t="s">
        <v>162</v>
      </c>
      <c r="B67" s="16" t="s">
        <v>163</v>
      </c>
      <c r="C67" s="17"/>
      <c r="D67" s="18" t="s">
        <v>218</v>
      </c>
      <c r="E67" s="22" t="s">
        <v>149</v>
      </c>
      <c r="F67" s="23"/>
      <c r="G67" s="22" t="s">
        <v>150</v>
      </c>
      <c r="H67" s="17">
        <v>104.2</v>
      </c>
      <c r="I67" s="17">
        <v>175.26</v>
      </c>
      <c r="J67" s="23"/>
      <c r="K67" s="22">
        <v>30</v>
      </c>
      <c r="L67" s="22">
        <f t="shared" si="9"/>
        <v>5</v>
      </c>
      <c r="M67" s="25">
        <f t="shared" si="10"/>
        <v>9</v>
      </c>
      <c r="N67" s="25">
        <f t="shared" si="11"/>
        <v>229.24000000000004</v>
      </c>
      <c r="O67" s="26">
        <f t="shared" si="12"/>
        <v>33.923613320866636</v>
      </c>
      <c r="P67" s="22" t="str">
        <f t="shared" si="13"/>
        <v>OBESE</v>
      </c>
      <c r="Q67" s="25">
        <f t="shared" si="14"/>
        <v>67.733999999999995</v>
      </c>
      <c r="R67" s="25">
        <f t="shared" si="15"/>
        <v>93.78</v>
      </c>
      <c r="S67" s="25">
        <f t="shared" si="16"/>
        <v>114.62</v>
      </c>
      <c r="T67" s="25">
        <f t="shared" si="17"/>
        <v>2032.0199999999998</v>
      </c>
      <c r="U67" s="27">
        <v>43368</v>
      </c>
    </row>
    <row r="68" spans="1:21" x14ac:dyDescent="0.25">
      <c r="A68" s="16" t="s">
        <v>36</v>
      </c>
      <c r="B68" s="19" t="s">
        <v>38</v>
      </c>
      <c r="C68" s="23"/>
      <c r="D68" s="18" t="s">
        <v>121</v>
      </c>
      <c r="E68" s="22" t="s">
        <v>0</v>
      </c>
      <c r="F68" s="27">
        <v>20588</v>
      </c>
      <c r="G68" s="22" t="s">
        <v>150</v>
      </c>
      <c r="H68" s="32">
        <v>61.2</v>
      </c>
      <c r="I68" s="22">
        <v>152.5</v>
      </c>
      <c r="J68" s="23"/>
      <c r="K68" s="22">
        <v>30</v>
      </c>
      <c r="L68" s="22">
        <f t="shared" si="9"/>
        <v>5</v>
      </c>
      <c r="M68" s="25">
        <f t="shared" si="10"/>
        <v>3.9370078740159187E-2</v>
      </c>
      <c r="N68" s="25">
        <f t="shared" si="11"/>
        <v>134.64000000000001</v>
      </c>
      <c r="O68" s="26">
        <f t="shared" si="12"/>
        <v>26.315506584251551</v>
      </c>
      <c r="P68" s="22" t="str">
        <f t="shared" si="13"/>
        <v>OVERWEIGHT</v>
      </c>
      <c r="Q68" s="25">
        <f t="shared" si="14"/>
        <v>47.25</v>
      </c>
      <c r="R68" s="25">
        <f t="shared" si="15"/>
        <v>55.08</v>
      </c>
      <c r="S68" s="25">
        <f t="shared" si="16"/>
        <v>67.320000000000007</v>
      </c>
      <c r="T68" s="25">
        <f t="shared" si="17"/>
        <v>1417.5</v>
      </c>
      <c r="U68" s="27">
        <v>43368</v>
      </c>
    </row>
    <row r="69" spans="1:21" x14ac:dyDescent="0.25">
      <c r="A69" s="16" t="s">
        <v>166</v>
      </c>
      <c r="B69" s="16" t="s">
        <v>167</v>
      </c>
      <c r="C69" s="17"/>
      <c r="D69" s="18" t="s">
        <v>201</v>
      </c>
      <c r="E69" s="22" t="s">
        <v>0</v>
      </c>
      <c r="F69" s="23"/>
      <c r="G69" s="22" t="s">
        <v>150</v>
      </c>
      <c r="H69" s="17">
        <v>61.5</v>
      </c>
      <c r="I69" s="17">
        <v>159.30000000000001</v>
      </c>
      <c r="J69" s="23"/>
      <c r="K69" s="22">
        <v>30</v>
      </c>
      <c r="L69" s="22">
        <f t="shared" si="9"/>
        <v>5</v>
      </c>
      <c r="M69" s="25">
        <f t="shared" si="10"/>
        <v>2.7165354330708666</v>
      </c>
      <c r="N69" s="25">
        <f t="shared" si="11"/>
        <v>135.30000000000001</v>
      </c>
      <c r="O69" s="26">
        <f t="shared" si="12"/>
        <v>24.235030140102115</v>
      </c>
      <c r="P69" s="22" t="str">
        <f t="shared" si="13"/>
        <v>NORMAL</v>
      </c>
      <c r="Q69" s="25">
        <f t="shared" si="14"/>
        <v>53.370000000000012</v>
      </c>
      <c r="R69" s="25">
        <f t="shared" si="15"/>
        <v>55.35</v>
      </c>
      <c r="S69" s="25">
        <f t="shared" si="16"/>
        <v>67.650000000000006</v>
      </c>
      <c r="T69" s="25">
        <f t="shared" si="17"/>
        <v>1601.1000000000004</v>
      </c>
      <c r="U69" s="27">
        <v>43368</v>
      </c>
    </row>
    <row r="70" spans="1:21" x14ac:dyDescent="0.25">
      <c r="A70" s="24" t="s">
        <v>184</v>
      </c>
      <c r="B70" s="20" t="s">
        <v>185</v>
      </c>
      <c r="C70" s="21"/>
      <c r="D70" s="18" t="s">
        <v>210</v>
      </c>
      <c r="E70" s="22" t="s">
        <v>0</v>
      </c>
      <c r="F70" s="23"/>
      <c r="G70" s="22" t="s">
        <v>150</v>
      </c>
      <c r="H70" s="21">
        <v>60.5</v>
      </c>
      <c r="I70" s="21">
        <v>151.69999999999999</v>
      </c>
      <c r="J70" s="23"/>
      <c r="K70" s="22">
        <v>30</v>
      </c>
      <c r="L70" s="22">
        <f t="shared" si="9"/>
        <v>4</v>
      </c>
      <c r="M70" s="25">
        <f t="shared" si="10"/>
        <v>11.724409448818886</v>
      </c>
      <c r="N70" s="25">
        <f t="shared" si="11"/>
        <v>133.10000000000002</v>
      </c>
      <c r="O70" s="26">
        <f t="shared" si="12"/>
        <v>26.28961421186127</v>
      </c>
      <c r="P70" s="22" t="str">
        <f t="shared" si="13"/>
        <v>OVERWEIGHT</v>
      </c>
      <c r="Q70" s="25">
        <f t="shared" si="14"/>
        <v>46.529999999999987</v>
      </c>
      <c r="R70" s="25">
        <f t="shared" si="15"/>
        <v>54.45</v>
      </c>
      <c r="S70" s="25">
        <f t="shared" si="16"/>
        <v>66.55</v>
      </c>
      <c r="T70" s="25">
        <f t="shared" si="17"/>
        <v>1395.8999999999996</v>
      </c>
      <c r="U70" s="27">
        <v>43368</v>
      </c>
    </row>
    <row r="71" spans="1:21" x14ac:dyDescent="0.25">
      <c r="A71" s="24" t="s">
        <v>180</v>
      </c>
      <c r="B71" s="20" t="s">
        <v>181</v>
      </c>
      <c r="C71" s="21"/>
      <c r="D71" s="18" t="s">
        <v>208</v>
      </c>
      <c r="E71" s="22" t="s">
        <v>149</v>
      </c>
      <c r="F71" s="23"/>
      <c r="G71" s="22" t="s">
        <v>150</v>
      </c>
      <c r="H71" s="21">
        <v>69.900000000000006</v>
      </c>
      <c r="I71" s="21">
        <v>165.7</v>
      </c>
      <c r="J71" s="23"/>
      <c r="K71" s="22">
        <v>30</v>
      </c>
      <c r="L71" s="22">
        <f t="shared" si="9"/>
        <v>5</v>
      </c>
      <c r="M71" s="25">
        <f t="shared" si="10"/>
        <v>5.2362204724409374</v>
      </c>
      <c r="N71" s="25">
        <f t="shared" si="11"/>
        <v>153.78000000000003</v>
      </c>
      <c r="O71" s="26">
        <f t="shared" si="12"/>
        <v>25.458461733455376</v>
      </c>
      <c r="P71" s="22" t="str">
        <f t="shared" si="13"/>
        <v>OVERWEIGHT</v>
      </c>
      <c r="Q71" s="25">
        <f t="shared" si="14"/>
        <v>59.129999999999988</v>
      </c>
      <c r="R71" s="25">
        <f t="shared" si="15"/>
        <v>62.910000000000004</v>
      </c>
      <c r="S71" s="25">
        <f t="shared" si="16"/>
        <v>76.89</v>
      </c>
      <c r="T71" s="25">
        <f t="shared" si="17"/>
        <v>1773.8999999999996</v>
      </c>
      <c r="U71" s="27">
        <v>43368</v>
      </c>
    </row>
    <row r="72" spans="1:21" x14ac:dyDescent="0.25">
      <c r="A72" s="19" t="s">
        <v>174</v>
      </c>
      <c r="B72" s="16" t="s">
        <v>175</v>
      </c>
      <c r="C72" s="17"/>
      <c r="D72" s="18" t="s">
        <v>205</v>
      </c>
      <c r="E72" s="22" t="s">
        <v>149</v>
      </c>
      <c r="F72" s="23"/>
      <c r="G72" s="22" t="s">
        <v>150</v>
      </c>
      <c r="H72" s="17">
        <v>65.7</v>
      </c>
      <c r="I72" s="17">
        <v>164.4</v>
      </c>
      <c r="J72" s="23"/>
      <c r="K72" s="22">
        <v>30</v>
      </c>
      <c r="L72" s="22">
        <f t="shared" si="9"/>
        <v>5</v>
      </c>
      <c r="M72" s="25">
        <f t="shared" si="10"/>
        <v>4.7244094488188999</v>
      </c>
      <c r="N72" s="25">
        <f t="shared" si="11"/>
        <v>144.54000000000002</v>
      </c>
      <c r="O72" s="26">
        <f t="shared" si="12"/>
        <v>24.308700516809633</v>
      </c>
      <c r="P72" s="22" t="str">
        <f t="shared" si="13"/>
        <v>NORMAL</v>
      </c>
      <c r="Q72" s="25">
        <f t="shared" si="14"/>
        <v>57.960000000000008</v>
      </c>
      <c r="R72" s="25">
        <f t="shared" si="15"/>
        <v>59.13</v>
      </c>
      <c r="S72" s="25">
        <f t="shared" si="16"/>
        <v>72.27000000000001</v>
      </c>
      <c r="T72" s="25">
        <f t="shared" si="17"/>
        <v>1738.8000000000002</v>
      </c>
      <c r="U72" s="27">
        <v>43368</v>
      </c>
    </row>
    <row r="73" spans="1:21" x14ac:dyDescent="0.25">
      <c r="A73" s="24" t="s">
        <v>198</v>
      </c>
      <c r="B73" s="20" t="s">
        <v>199</v>
      </c>
      <c r="C73" s="21"/>
      <c r="D73" s="18" t="s">
        <v>217</v>
      </c>
      <c r="E73" s="22" t="s">
        <v>149</v>
      </c>
      <c r="F73" s="23"/>
      <c r="G73" s="22" t="s">
        <v>150</v>
      </c>
      <c r="H73" s="21">
        <v>82.6</v>
      </c>
      <c r="I73" s="21">
        <v>185</v>
      </c>
      <c r="J73" s="23"/>
      <c r="K73" s="22">
        <v>30</v>
      </c>
      <c r="L73" s="22">
        <f t="shared" si="9"/>
        <v>6</v>
      </c>
      <c r="M73" s="25">
        <f t="shared" si="10"/>
        <v>0.83464566929132999</v>
      </c>
      <c r="N73" s="25">
        <f t="shared" si="11"/>
        <v>181.72</v>
      </c>
      <c r="O73" s="26">
        <f t="shared" si="12"/>
        <v>24.134404674945213</v>
      </c>
      <c r="P73" s="22" t="str">
        <f t="shared" si="13"/>
        <v>NORMAL</v>
      </c>
      <c r="Q73" s="25">
        <f t="shared" si="14"/>
        <v>76.5</v>
      </c>
      <c r="R73" s="25">
        <f t="shared" si="15"/>
        <v>74.339999999999989</v>
      </c>
      <c r="S73" s="25">
        <f t="shared" si="16"/>
        <v>90.86</v>
      </c>
      <c r="T73" s="25">
        <f t="shared" si="17"/>
        <v>2295</v>
      </c>
      <c r="U73" s="27">
        <v>43368</v>
      </c>
    </row>
    <row r="74" spans="1:21" x14ac:dyDescent="0.25">
      <c r="A74" s="24" t="s">
        <v>196</v>
      </c>
      <c r="B74" s="20" t="s">
        <v>197</v>
      </c>
      <c r="C74" s="21"/>
      <c r="D74" s="18" t="s">
        <v>216</v>
      </c>
      <c r="E74" s="22" t="s">
        <v>149</v>
      </c>
      <c r="F74" s="23"/>
      <c r="G74" s="22" t="s">
        <v>150</v>
      </c>
      <c r="H74" s="21">
        <v>69.599999999999994</v>
      </c>
      <c r="I74" s="21">
        <v>166.4</v>
      </c>
      <c r="J74" s="23"/>
      <c r="K74" s="22">
        <v>30</v>
      </c>
      <c r="L74" s="22">
        <f t="shared" si="9"/>
        <v>5</v>
      </c>
      <c r="M74" s="25">
        <f t="shared" si="10"/>
        <v>5.511811023622041</v>
      </c>
      <c r="N74" s="25">
        <f t="shared" si="11"/>
        <v>153.12</v>
      </c>
      <c r="O74" s="26">
        <f t="shared" si="12"/>
        <v>25.13637204142011</v>
      </c>
      <c r="P74" s="22" t="str">
        <f t="shared" si="13"/>
        <v>OVERWEIGHT</v>
      </c>
      <c r="Q74" s="25">
        <f t="shared" si="14"/>
        <v>59.760000000000005</v>
      </c>
      <c r="R74" s="25">
        <f t="shared" si="15"/>
        <v>62.639999999999993</v>
      </c>
      <c r="S74" s="25">
        <f t="shared" si="16"/>
        <v>76.559999999999988</v>
      </c>
      <c r="T74" s="25">
        <f t="shared" si="17"/>
        <v>1792.8000000000002</v>
      </c>
      <c r="U74" s="27">
        <v>43368</v>
      </c>
    </row>
    <row r="75" spans="1:21" x14ac:dyDescent="0.25">
      <c r="A75" s="16" t="s">
        <v>65</v>
      </c>
      <c r="B75" s="16" t="s">
        <v>66</v>
      </c>
      <c r="C75" s="23"/>
      <c r="D75" s="18"/>
      <c r="E75" s="22" t="s">
        <v>0</v>
      </c>
      <c r="F75" s="27">
        <v>20310</v>
      </c>
      <c r="G75" s="22" t="s">
        <v>150</v>
      </c>
      <c r="H75" s="32">
        <v>59.9</v>
      </c>
      <c r="I75" s="22">
        <v>157</v>
      </c>
      <c r="J75" s="23"/>
      <c r="K75" s="22">
        <v>30</v>
      </c>
      <c r="L75" s="22">
        <f t="shared" si="9"/>
        <v>5</v>
      </c>
      <c r="M75" s="25">
        <f t="shared" si="10"/>
        <v>1.811023622047248</v>
      </c>
      <c r="N75" s="25">
        <f t="shared" si="11"/>
        <v>131.78</v>
      </c>
      <c r="O75" s="26">
        <f t="shared" si="12"/>
        <v>24.301188689196316</v>
      </c>
      <c r="P75" s="22" t="str">
        <f t="shared" si="13"/>
        <v>NORMAL</v>
      </c>
      <c r="Q75" s="25">
        <f t="shared" si="14"/>
        <v>51.3</v>
      </c>
      <c r="R75" s="25">
        <f t="shared" si="15"/>
        <v>53.91</v>
      </c>
      <c r="S75" s="25">
        <f t="shared" si="16"/>
        <v>65.89</v>
      </c>
      <c r="T75" s="25">
        <f t="shared" si="17"/>
        <v>1539</v>
      </c>
      <c r="U75" s="27">
        <v>43368</v>
      </c>
    </row>
    <row r="76" spans="1:21" ht="30" x14ac:dyDescent="0.25">
      <c r="A76" s="16" t="s">
        <v>67</v>
      </c>
      <c r="B76" s="16" t="s">
        <v>68</v>
      </c>
      <c r="C76" s="23"/>
      <c r="D76" s="28"/>
      <c r="E76" s="22" t="s">
        <v>0</v>
      </c>
      <c r="F76" s="27">
        <v>24076</v>
      </c>
      <c r="G76" s="22" t="s">
        <v>150</v>
      </c>
      <c r="H76" s="32">
        <v>46.9</v>
      </c>
      <c r="I76" s="22">
        <v>151.19999999999999</v>
      </c>
      <c r="J76" s="23"/>
      <c r="K76" s="22">
        <v>30</v>
      </c>
      <c r="L76" s="22">
        <f t="shared" si="9"/>
        <v>4</v>
      </c>
      <c r="M76" s="25">
        <f t="shared" si="10"/>
        <v>11.5275590551181</v>
      </c>
      <c r="N76" s="25">
        <f t="shared" si="11"/>
        <v>103.18</v>
      </c>
      <c r="O76" s="26">
        <f t="shared" si="12"/>
        <v>20.51489320007839</v>
      </c>
      <c r="P76" s="22" t="str">
        <f t="shared" si="13"/>
        <v>NORMAL</v>
      </c>
      <c r="Q76" s="25">
        <f t="shared" si="14"/>
        <v>46.079999999999991</v>
      </c>
      <c r="R76" s="25">
        <f t="shared" si="15"/>
        <v>42.21</v>
      </c>
      <c r="S76" s="25">
        <f t="shared" si="16"/>
        <v>51.589999999999996</v>
      </c>
      <c r="T76" s="25">
        <f t="shared" si="17"/>
        <v>1382.3999999999996</v>
      </c>
      <c r="U76" s="27">
        <v>43368</v>
      </c>
    </row>
    <row r="77" spans="1:21" x14ac:dyDescent="0.25">
      <c r="A77" s="16" t="s">
        <v>164</v>
      </c>
      <c r="B77" s="16" t="s">
        <v>165</v>
      </c>
      <c r="C77" s="17"/>
      <c r="D77" s="18" t="s">
        <v>200</v>
      </c>
      <c r="E77" s="22" t="s">
        <v>149</v>
      </c>
      <c r="F77" s="23"/>
      <c r="G77" s="22" t="s">
        <v>150</v>
      </c>
      <c r="H77" s="31">
        <v>80.5</v>
      </c>
      <c r="I77" s="17">
        <v>171.6</v>
      </c>
      <c r="J77" s="23"/>
      <c r="K77" s="22">
        <v>30</v>
      </c>
      <c r="L77" s="22">
        <f t="shared" si="9"/>
        <v>5</v>
      </c>
      <c r="M77" s="25">
        <f t="shared" si="10"/>
        <v>7.5590551181102335</v>
      </c>
      <c r="N77" s="25">
        <f t="shared" si="11"/>
        <v>177.10000000000002</v>
      </c>
      <c r="O77" s="26">
        <f t="shared" si="12"/>
        <v>27.337658456539579</v>
      </c>
      <c r="P77" s="22" t="str">
        <f t="shared" si="13"/>
        <v>OVERWEIGHT</v>
      </c>
      <c r="Q77" s="25">
        <f t="shared" si="14"/>
        <v>64.44</v>
      </c>
      <c r="R77" s="25">
        <f t="shared" si="15"/>
        <v>72.45</v>
      </c>
      <c r="S77" s="25">
        <f t="shared" si="16"/>
        <v>88.55</v>
      </c>
      <c r="T77" s="25">
        <f t="shared" si="17"/>
        <v>1933.1999999999998</v>
      </c>
      <c r="U77" s="27">
        <v>43368</v>
      </c>
    </row>
    <row r="78" spans="1:21" x14ac:dyDescent="0.25">
      <c r="A78" s="16" t="s">
        <v>176</v>
      </c>
      <c r="B78" s="16" t="s">
        <v>177</v>
      </c>
      <c r="C78" s="17"/>
      <c r="D78" s="18" t="s">
        <v>206</v>
      </c>
      <c r="E78" s="22" t="s">
        <v>0</v>
      </c>
      <c r="F78" s="23"/>
      <c r="G78" s="22" t="s">
        <v>150</v>
      </c>
      <c r="H78" s="31">
        <v>54.35</v>
      </c>
      <c r="I78" s="17">
        <v>162.56</v>
      </c>
      <c r="J78" s="23"/>
      <c r="K78" s="22">
        <v>30</v>
      </c>
      <c r="L78" s="22">
        <f t="shared" si="9"/>
        <v>5</v>
      </c>
      <c r="M78" s="25">
        <f t="shared" si="10"/>
        <v>3.9999999999999964</v>
      </c>
      <c r="N78" s="25">
        <f t="shared" si="11"/>
        <v>119.57000000000001</v>
      </c>
      <c r="O78" s="26">
        <f t="shared" si="12"/>
        <v>20.567057735677974</v>
      </c>
      <c r="P78" s="22" t="str">
        <f t="shared" si="13"/>
        <v>NORMAL</v>
      </c>
      <c r="Q78" s="25">
        <f t="shared" si="14"/>
        <v>56.304000000000002</v>
      </c>
      <c r="R78" s="25">
        <f t="shared" si="15"/>
        <v>48.914999999999999</v>
      </c>
      <c r="S78" s="25">
        <f t="shared" si="16"/>
        <v>59.785000000000004</v>
      </c>
      <c r="T78" s="25">
        <f t="shared" si="17"/>
        <v>1689.1200000000001</v>
      </c>
      <c r="U78" s="27">
        <v>43368</v>
      </c>
    </row>
    <row r="79" spans="1:21" x14ac:dyDescent="0.25">
      <c r="A79" s="16" t="s">
        <v>79</v>
      </c>
      <c r="B79" s="16" t="s">
        <v>80</v>
      </c>
      <c r="C79" s="23"/>
      <c r="D79" s="28" t="s">
        <v>138</v>
      </c>
      <c r="E79" s="22" t="s">
        <v>149</v>
      </c>
      <c r="F79" s="27">
        <v>23893</v>
      </c>
      <c r="G79" s="22" t="s">
        <v>150</v>
      </c>
      <c r="H79" s="29">
        <v>66.099999999999994</v>
      </c>
      <c r="I79" s="22">
        <v>162.5</v>
      </c>
      <c r="J79" s="23"/>
      <c r="K79" s="22">
        <v>30</v>
      </c>
      <c r="L79" s="22">
        <f t="shared" si="9"/>
        <v>5</v>
      </c>
      <c r="M79" s="25">
        <f t="shared" si="10"/>
        <v>3.9763779527559073</v>
      </c>
      <c r="N79" s="25">
        <f t="shared" si="11"/>
        <v>145.41999999999999</v>
      </c>
      <c r="O79" s="26">
        <f t="shared" si="12"/>
        <v>25.031952662721892</v>
      </c>
      <c r="P79" s="22" t="str">
        <f t="shared" si="13"/>
        <v>OVERWEIGHT</v>
      </c>
      <c r="Q79" s="25">
        <f t="shared" si="14"/>
        <v>56.25</v>
      </c>
      <c r="R79" s="25">
        <f t="shared" si="15"/>
        <v>59.489999999999995</v>
      </c>
      <c r="S79" s="25">
        <f t="shared" si="16"/>
        <v>72.709999999999994</v>
      </c>
      <c r="T79" s="25">
        <f t="shared" si="17"/>
        <v>1687.5</v>
      </c>
      <c r="U79" s="27">
        <v>43368</v>
      </c>
    </row>
    <row r="80" spans="1:21" x14ac:dyDescent="0.25">
      <c r="A80" s="24" t="s">
        <v>186</v>
      </c>
      <c r="B80" s="20" t="s">
        <v>187</v>
      </c>
      <c r="C80" s="21"/>
      <c r="D80" s="18" t="s">
        <v>211</v>
      </c>
      <c r="E80" s="22" t="s">
        <v>0</v>
      </c>
      <c r="F80" s="23"/>
      <c r="G80" s="22" t="s">
        <v>150</v>
      </c>
      <c r="H80" s="33">
        <v>49</v>
      </c>
      <c r="I80" s="21">
        <v>155.69999999999999</v>
      </c>
      <c r="J80" s="23"/>
      <c r="K80" s="22">
        <v>30</v>
      </c>
      <c r="L80" s="22">
        <f t="shared" si="9"/>
        <v>5</v>
      </c>
      <c r="M80" s="25">
        <f t="shared" si="10"/>
        <v>1.2992125984251892</v>
      </c>
      <c r="N80" s="25">
        <f t="shared" si="11"/>
        <v>107.80000000000001</v>
      </c>
      <c r="O80" s="26">
        <f t="shared" si="12"/>
        <v>20.21244517374247</v>
      </c>
      <c r="P80" s="22" t="str">
        <f t="shared" si="13"/>
        <v>NORMAL</v>
      </c>
      <c r="Q80" s="25">
        <f t="shared" si="14"/>
        <v>50.129999999999988</v>
      </c>
      <c r="R80" s="25">
        <f t="shared" si="15"/>
        <v>44.1</v>
      </c>
      <c r="S80" s="25">
        <f t="shared" si="16"/>
        <v>53.9</v>
      </c>
      <c r="T80" s="25">
        <f t="shared" si="17"/>
        <v>1503.8999999999996</v>
      </c>
      <c r="U80" s="27">
        <v>43368</v>
      </c>
    </row>
    <row r="81" spans="1:21" x14ac:dyDescent="0.25">
      <c r="A81" s="16" t="s">
        <v>172</v>
      </c>
      <c r="B81" s="16" t="s">
        <v>173</v>
      </c>
      <c r="C81" s="17"/>
      <c r="D81" s="18" t="s">
        <v>204</v>
      </c>
      <c r="E81" s="22" t="s">
        <v>0</v>
      </c>
      <c r="F81" s="23"/>
      <c r="G81" s="22" t="s">
        <v>150</v>
      </c>
      <c r="H81" s="31">
        <v>57.4</v>
      </c>
      <c r="I81" s="17">
        <v>146.69999999999999</v>
      </c>
      <c r="J81" s="23"/>
      <c r="K81" s="22">
        <v>30</v>
      </c>
      <c r="L81" s="22">
        <f t="shared" si="9"/>
        <v>4</v>
      </c>
      <c r="M81" s="25">
        <f t="shared" si="10"/>
        <v>9.7559055118110116</v>
      </c>
      <c r="N81" s="25">
        <f t="shared" si="11"/>
        <v>126.28</v>
      </c>
      <c r="O81" s="26">
        <f t="shared" si="12"/>
        <v>26.67175939285039</v>
      </c>
      <c r="P81" s="22" t="str">
        <f t="shared" si="13"/>
        <v>OVERWEIGHT</v>
      </c>
      <c r="Q81" s="25">
        <f t="shared" si="14"/>
        <v>42.029999999999987</v>
      </c>
      <c r="R81" s="25">
        <f t="shared" si="15"/>
        <v>51.66</v>
      </c>
      <c r="S81" s="25">
        <f t="shared" si="16"/>
        <v>63.14</v>
      </c>
      <c r="T81" s="25">
        <f t="shared" si="17"/>
        <v>1260.8999999999996</v>
      </c>
      <c r="U81" s="27">
        <v>43368</v>
      </c>
    </row>
    <row r="82" spans="1:21" x14ac:dyDescent="0.25">
      <c r="A82" s="24" t="s">
        <v>194</v>
      </c>
      <c r="B82" s="20" t="s">
        <v>195</v>
      </c>
      <c r="C82" s="21"/>
      <c r="D82" s="18" t="s">
        <v>215</v>
      </c>
      <c r="E82" s="22" t="s">
        <v>149</v>
      </c>
      <c r="F82" s="23"/>
      <c r="G82" s="22" t="s">
        <v>150</v>
      </c>
      <c r="H82" s="33">
        <v>73</v>
      </c>
      <c r="I82" s="21">
        <v>174.5</v>
      </c>
      <c r="J82" s="23"/>
      <c r="K82" s="22">
        <v>30</v>
      </c>
      <c r="L82" s="22">
        <f t="shared" si="9"/>
        <v>5</v>
      </c>
      <c r="M82" s="25">
        <f t="shared" si="10"/>
        <v>8.7007874015747966</v>
      </c>
      <c r="N82" s="25">
        <f t="shared" si="11"/>
        <v>160.60000000000002</v>
      </c>
      <c r="O82" s="26">
        <f t="shared" si="12"/>
        <v>23.973530594986901</v>
      </c>
      <c r="P82" s="22" t="str">
        <f t="shared" si="13"/>
        <v>NORMAL</v>
      </c>
      <c r="Q82" s="25">
        <f t="shared" si="14"/>
        <v>67.05</v>
      </c>
      <c r="R82" s="25">
        <f t="shared" si="15"/>
        <v>65.7</v>
      </c>
      <c r="S82" s="25">
        <f t="shared" si="16"/>
        <v>80.3</v>
      </c>
      <c r="T82" s="25">
        <f t="shared" si="17"/>
        <v>2011.5</v>
      </c>
      <c r="U82" s="27">
        <v>43368</v>
      </c>
    </row>
    <row r="83" spans="1:21" x14ac:dyDescent="0.25">
      <c r="A83" s="24" t="s">
        <v>178</v>
      </c>
      <c r="B83" s="20" t="s">
        <v>179</v>
      </c>
      <c r="C83" s="21"/>
      <c r="D83" s="18" t="s">
        <v>207</v>
      </c>
      <c r="E83" s="22" t="s">
        <v>149</v>
      </c>
      <c r="F83" s="23"/>
      <c r="G83" s="22" t="s">
        <v>150</v>
      </c>
      <c r="H83" s="33">
        <v>79.2</v>
      </c>
      <c r="I83" s="21">
        <v>166.9</v>
      </c>
      <c r="J83" s="23"/>
      <c r="K83" s="22">
        <v>30</v>
      </c>
      <c r="L83" s="22">
        <f t="shared" si="9"/>
        <v>5</v>
      </c>
      <c r="M83" s="25">
        <f t="shared" si="10"/>
        <v>5.7086614173228263</v>
      </c>
      <c r="N83" s="25">
        <f t="shared" si="11"/>
        <v>174.24</v>
      </c>
      <c r="O83" s="26">
        <f t="shared" si="12"/>
        <v>28.432333738159031</v>
      </c>
      <c r="P83" s="22" t="str">
        <f t="shared" si="13"/>
        <v>OVERWEIGHT</v>
      </c>
      <c r="Q83" s="25">
        <f t="shared" si="14"/>
        <v>60.210000000000008</v>
      </c>
      <c r="R83" s="25">
        <f t="shared" si="15"/>
        <v>71.28</v>
      </c>
      <c r="S83" s="25">
        <f t="shared" si="16"/>
        <v>87.12</v>
      </c>
      <c r="T83" s="25">
        <f t="shared" si="17"/>
        <v>1806.3000000000002</v>
      </c>
      <c r="U83" s="27">
        <v>43368</v>
      </c>
    </row>
    <row r="84" spans="1:21" x14ac:dyDescent="0.25">
      <c r="A84" s="16" t="s">
        <v>92</v>
      </c>
      <c r="B84" s="20" t="s">
        <v>93</v>
      </c>
      <c r="C84" s="23"/>
      <c r="D84" s="18" t="s">
        <v>145</v>
      </c>
      <c r="E84" s="22" t="s">
        <v>149</v>
      </c>
      <c r="F84" s="23"/>
      <c r="G84" s="22" t="s">
        <v>150</v>
      </c>
      <c r="H84" s="29">
        <v>47.3</v>
      </c>
      <c r="I84" s="22">
        <v>156.80000000000001</v>
      </c>
      <c r="J84" s="23"/>
      <c r="K84" s="22">
        <v>30</v>
      </c>
      <c r="L84" s="22">
        <f t="shared" si="9"/>
        <v>5</v>
      </c>
      <c r="M84" s="25">
        <f t="shared" si="10"/>
        <v>1.7322834645669296</v>
      </c>
      <c r="N84" s="25">
        <f t="shared" si="11"/>
        <v>104.06</v>
      </c>
      <c r="O84" s="26">
        <f t="shared" si="12"/>
        <v>19.23840326947105</v>
      </c>
      <c r="P84" s="22" t="str">
        <f t="shared" si="13"/>
        <v>NORMAL</v>
      </c>
      <c r="Q84" s="25">
        <f t="shared" si="14"/>
        <v>51.120000000000012</v>
      </c>
      <c r="R84" s="25">
        <f t="shared" si="15"/>
        <v>42.57</v>
      </c>
      <c r="S84" s="25">
        <f t="shared" si="16"/>
        <v>52.029999999999994</v>
      </c>
      <c r="T84" s="25">
        <f t="shared" si="17"/>
        <v>1533.6000000000004</v>
      </c>
      <c r="U84" s="27">
        <v>43368</v>
      </c>
    </row>
    <row r="85" spans="1:21" x14ac:dyDescent="0.25">
      <c r="A85" s="16" t="s">
        <v>168</v>
      </c>
      <c r="B85" s="16" t="s">
        <v>169</v>
      </c>
      <c r="C85" s="17"/>
      <c r="D85" s="18" t="s">
        <v>202</v>
      </c>
      <c r="E85" s="22" t="s">
        <v>149</v>
      </c>
      <c r="F85" s="23"/>
      <c r="G85" s="22" t="s">
        <v>150</v>
      </c>
      <c r="H85" s="31">
        <v>80.900000000000006</v>
      </c>
      <c r="I85" s="17">
        <v>161.6</v>
      </c>
      <c r="J85" s="23"/>
      <c r="K85" s="22">
        <v>30</v>
      </c>
      <c r="L85" s="22">
        <f t="shared" si="9"/>
        <v>5</v>
      </c>
      <c r="M85" s="25">
        <f t="shared" si="10"/>
        <v>3.6220472440944853</v>
      </c>
      <c r="N85" s="25">
        <f t="shared" si="11"/>
        <v>177.98000000000002</v>
      </c>
      <c r="O85" s="26">
        <f t="shared" si="12"/>
        <v>30.978886873835904</v>
      </c>
      <c r="P85" s="22" t="str">
        <f t="shared" si="13"/>
        <v>OBESE</v>
      </c>
      <c r="Q85" s="25">
        <f t="shared" si="14"/>
        <v>55.44</v>
      </c>
      <c r="R85" s="25">
        <f t="shared" si="15"/>
        <v>72.81</v>
      </c>
      <c r="S85" s="25">
        <f t="shared" si="16"/>
        <v>88.990000000000009</v>
      </c>
      <c r="T85" s="25">
        <f t="shared" si="17"/>
        <v>1663.1999999999998</v>
      </c>
      <c r="U85" s="27">
        <v>43368</v>
      </c>
    </row>
    <row r="86" spans="1:21" x14ac:dyDescent="0.25">
      <c r="A86" s="16" t="s">
        <v>103</v>
      </c>
      <c r="B86" s="16" t="s">
        <v>104</v>
      </c>
      <c r="C86" s="23"/>
      <c r="D86" s="18" t="s">
        <v>148</v>
      </c>
      <c r="E86" s="22" t="s">
        <v>0</v>
      </c>
      <c r="F86" s="27">
        <v>35201</v>
      </c>
      <c r="G86" s="22" t="s">
        <v>150</v>
      </c>
      <c r="H86" s="29">
        <v>47.05</v>
      </c>
      <c r="I86" s="22">
        <v>159.30000000000001</v>
      </c>
      <c r="J86" s="23"/>
      <c r="K86" s="22">
        <v>30</v>
      </c>
      <c r="L86" s="22">
        <f t="shared" si="9"/>
        <v>5</v>
      </c>
      <c r="M86" s="25">
        <f t="shared" si="10"/>
        <v>2.7165354330708666</v>
      </c>
      <c r="N86" s="25">
        <f t="shared" si="11"/>
        <v>103.51</v>
      </c>
      <c r="O86" s="26">
        <f t="shared" si="12"/>
        <v>18.540783221004951</v>
      </c>
      <c r="P86" s="22" t="str">
        <f t="shared" si="13"/>
        <v>NORMAL</v>
      </c>
      <c r="Q86" s="25">
        <f t="shared" si="14"/>
        <v>53.370000000000012</v>
      </c>
      <c r="R86" s="25">
        <f t="shared" si="15"/>
        <v>42.344999999999999</v>
      </c>
      <c r="S86" s="25">
        <f t="shared" si="16"/>
        <v>51.754999999999995</v>
      </c>
      <c r="T86" s="25">
        <f t="shared" si="17"/>
        <v>1601.1000000000004</v>
      </c>
      <c r="U86" s="27">
        <v>43368</v>
      </c>
    </row>
  </sheetData>
  <sortState ref="A58:U86">
    <sortCondition ref="A58"/>
  </sortState>
  <hyperlinks>
    <hyperlink ref="D2" r:id="rId1"/>
    <hyperlink ref="D3" r:id="rId2"/>
    <hyperlink ref="D6" r:id="rId3"/>
    <hyperlink ref="D9" r:id="rId4"/>
    <hyperlink ref="D11" r:id="rId5"/>
    <hyperlink ref="D12" r:id="rId6"/>
    <hyperlink ref="D14" r:id="rId7"/>
    <hyperlink ref="D15" r:id="rId8"/>
    <hyperlink ref="D16" r:id="rId9"/>
    <hyperlink ref="D19" r:id="rId10"/>
    <hyperlink ref="D21" r:id="rId11"/>
    <hyperlink ref="D22" r:id="rId12"/>
    <hyperlink ref="D23" r:id="rId13"/>
    <hyperlink ref="D24" r:id="rId14"/>
    <hyperlink ref="D25" r:id="rId15"/>
    <hyperlink ref="D29" r:id="rId16"/>
    <hyperlink ref="D30" r:id="rId17"/>
    <hyperlink ref="D32" r:id="rId18"/>
    <hyperlink ref="D33" r:id="rId19"/>
    <hyperlink ref="D39" r:id="rId20"/>
    <hyperlink ref="D42" r:id="rId21"/>
    <hyperlink ref="D46" r:id="rId22"/>
    <hyperlink ref="D47" r:id="rId23"/>
    <hyperlink ref="D48" r:id="rId24"/>
    <hyperlink ref="D49" r:id="rId25"/>
    <hyperlink ref="D50" r:id="rId26"/>
    <hyperlink ref="D51" r:id="rId27"/>
    <hyperlink ref="D53" r:id="rId28"/>
    <hyperlink ref="D67" r:id="rId29"/>
    <hyperlink ref="D77" r:id="rId30"/>
    <hyperlink ref="D69" r:id="rId31"/>
    <hyperlink ref="D85" r:id="rId32"/>
    <hyperlink ref="D58" r:id="rId33"/>
    <hyperlink ref="D81" r:id="rId34"/>
    <hyperlink ref="D72" r:id="rId35"/>
    <hyperlink ref="D78" r:id="rId36"/>
    <hyperlink ref="D83" r:id="rId37"/>
    <hyperlink ref="D71" r:id="rId38"/>
    <hyperlink ref="D59" r:id="rId39"/>
    <hyperlink ref="D70" r:id="rId40"/>
    <hyperlink ref="D80" r:id="rId41"/>
    <hyperlink ref="D61" r:id="rId42"/>
    <hyperlink ref="D65" r:id="rId43"/>
    <hyperlink ref="D62" r:id="rId44"/>
    <hyperlink ref="D82" r:id="rId45"/>
    <hyperlink ref="D74" r:id="rId46"/>
    <hyperlink ref="D73" r:id="rId47"/>
    <hyperlink ref="D60" r:id="rId48"/>
    <hyperlink ref="D63" r:id="rId49"/>
    <hyperlink ref="D68" r:id="rId50"/>
    <hyperlink ref="D84" r:id="rId51"/>
  </hyperlinks>
  <pageMargins left="0.7" right="0.7" top="0.75" bottom="0.75" header="0.3" footer="0.3"/>
  <pageSetup orientation="portrait" horizontalDpi="300" verticalDpi="300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MISU</cp:lastModifiedBy>
  <dcterms:created xsi:type="dcterms:W3CDTF">2018-10-30T02:59:35Z</dcterms:created>
  <dcterms:modified xsi:type="dcterms:W3CDTF">2018-11-09T02:42:14Z</dcterms:modified>
</cp:coreProperties>
</file>